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05" windowWidth="15840" windowHeight="11955"/>
  </bookViews>
  <sheets>
    <sheet name="Evolutie leefloners per gewest" sheetId="1" r:id="rId1"/>
    <sheet name="Leefloon per 1000 inwoners" sheetId="2" r:id="rId2"/>
    <sheet name="Blad3" sheetId="3" r:id="rId3"/>
  </sheets>
  <calcPr calcId="125725"/>
  <fileRecoveryPr repairLoad="1"/>
</workbook>
</file>

<file path=xl/calcChain.xml><?xml version="1.0" encoding="utf-8"?>
<calcChain xmlns="http://schemas.openxmlformats.org/spreadsheetml/2006/main">
  <c r="Q2" i="2"/>
  <c r="Q3" i="1" l="1"/>
  <c r="R3"/>
  <c r="P3" s="1"/>
  <c r="Q4"/>
  <c r="R4"/>
  <c r="Q5"/>
  <c r="R5"/>
  <c r="P5" s="1"/>
  <c r="Q6"/>
  <c r="R6"/>
  <c r="P6" s="1"/>
  <c r="Q7"/>
  <c r="R7"/>
  <c r="P7" s="1"/>
  <c r="Q8"/>
  <c r="R8"/>
  <c r="Q9"/>
  <c r="R9"/>
  <c r="P9" s="1"/>
  <c r="Q10"/>
  <c r="R10"/>
  <c r="P10" s="1"/>
  <c r="Q11"/>
  <c r="R11"/>
  <c r="P11" s="1"/>
  <c r="Q12"/>
  <c r="R12"/>
  <c r="P12" s="1"/>
  <c r="Q13"/>
  <c r="R13"/>
  <c r="P13" s="1"/>
  <c r="Q14"/>
  <c r="R14"/>
  <c r="P14" s="1"/>
  <c r="Q15"/>
  <c r="R15"/>
  <c r="P15" s="1"/>
  <c r="P4"/>
  <c r="P8"/>
  <c r="Q2"/>
  <c r="R2"/>
  <c r="K2" i="2"/>
  <c r="M2" s="1"/>
  <c r="P3"/>
  <c r="M14"/>
  <c r="M13"/>
  <c r="M12"/>
  <c r="M11"/>
  <c r="M10"/>
  <c r="M9"/>
  <c r="M8"/>
  <c r="M7"/>
  <c r="M6"/>
  <c r="M5"/>
  <c r="M4"/>
  <c r="M3"/>
  <c r="K15"/>
  <c r="M15" s="1"/>
  <c r="K8"/>
  <c r="Q13"/>
  <c r="Q9"/>
  <c r="J15"/>
  <c r="J14"/>
  <c r="J13"/>
  <c r="J12"/>
  <c r="J2"/>
  <c r="J3"/>
  <c r="J4"/>
  <c r="J5"/>
  <c r="J6"/>
  <c r="J7"/>
  <c r="J9"/>
  <c r="J10"/>
  <c r="J11"/>
  <c r="G12"/>
  <c r="G15"/>
  <c r="G14"/>
  <c r="G13"/>
  <c r="G11"/>
  <c r="G10"/>
  <c r="G9"/>
  <c r="G7"/>
  <c r="G6"/>
  <c r="G5"/>
  <c r="G4"/>
  <c r="G3"/>
  <c r="D14"/>
  <c r="D13"/>
  <c r="D12"/>
  <c r="D11"/>
  <c r="D10"/>
  <c r="D9"/>
  <c r="D7"/>
  <c r="D6"/>
  <c r="D5"/>
  <c r="D4"/>
  <c r="D3"/>
  <c r="Q3" s="1"/>
  <c r="H15"/>
  <c r="H8"/>
  <c r="J8" s="1"/>
  <c r="H2"/>
  <c r="E15"/>
  <c r="E8"/>
  <c r="G8" s="1"/>
  <c r="E2"/>
  <c r="G2" s="1"/>
  <c r="B15"/>
  <c r="D15" s="1"/>
  <c r="B8"/>
  <c r="D8" s="1"/>
  <c r="B2"/>
  <c r="D2" s="1"/>
  <c r="P14"/>
  <c r="Q14" s="1"/>
  <c r="P13"/>
  <c r="P12"/>
  <c r="Q12" s="1"/>
  <c r="P11"/>
  <c r="Q11" s="1"/>
  <c r="P10"/>
  <c r="Q10" s="1"/>
  <c r="P9"/>
  <c r="P7"/>
  <c r="Q7" s="1"/>
  <c r="P6"/>
  <c r="Q6" s="1"/>
  <c r="P5"/>
  <c r="Q5" s="1"/>
  <c r="P4"/>
  <c r="Q4" s="1"/>
  <c r="N15"/>
  <c r="P15" s="1"/>
  <c r="Q15" s="1"/>
  <c r="N8"/>
  <c r="P8" s="1"/>
  <c r="Q8" s="1"/>
  <c r="N2"/>
  <c r="P2" s="1"/>
  <c r="N13" i="1"/>
  <c r="N12"/>
  <c r="N11"/>
  <c r="N10"/>
  <c r="N9"/>
  <c r="N7"/>
  <c r="N6"/>
  <c r="N5"/>
  <c r="N4"/>
  <c r="N3"/>
  <c r="N14"/>
  <c r="L13"/>
  <c r="L12"/>
  <c r="L11"/>
  <c r="L10"/>
  <c r="L9"/>
  <c r="L7"/>
  <c r="L6"/>
  <c r="L5"/>
  <c r="L4"/>
  <c r="L3"/>
  <c r="L14"/>
  <c r="L2"/>
  <c r="J15"/>
  <c r="K14" s="1"/>
  <c r="K11"/>
  <c r="J2"/>
  <c r="H2"/>
  <c r="F2"/>
  <c r="J8"/>
  <c r="H8"/>
  <c r="F8"/>
  <c r="D8"/>
  <c r="B8"/>
  <c r="H15"/>
  <c r="I13" s="1"/>
  <c r="F15"/>
  <c r="G14" s="1"/>
  <c r="D15"/>
  <c r="E6" s="1"/>
  <c r="D2"/>
  <c r="B15"/>
  <c r="B2"/>
  <c r="C14"/>
  <c r="C4" l="1"/>
  <c r="N2"/>
  <c r="P2"/>
  <c r="N8"/>
  <c r="K6"/>
  <c r="K3"/>
  <c r="K7"/>
  <c r="K12"/>
  <c r="L8"/>
  <c r="L15"/>
  <c r="N15"/>
  <c r="K4"/>
  <c r="K9"/>
  <c r="K13"/>
  <c r="K5"/>
  <c r="K10"/>
  <c r="C11"/>
  <c r="C3"/>
  <c r="E4"/>
  <c r="E7"/>
  <c r="E10"/>
  <c r="E12"/>
  <c r="E14"/>
  <c r="G3"/>
  <c r="I4"/>
  <c r="G5"/>
  <c r="G6"/>
  <c r="I7"/>
  <c r="G9"/>
  <c r="I10"/>
  <c r="G11"/>
  <c r="I12"/>
  <c r="G13"/>
  <c r="I14"/>
  <c r="E5"/>
  <c r="E9"/>
  <c r="E11"/>
  <c r="E13"/>
  <c r="E3"/>
  <c r="E2" s="1"/>
  <c r="I3"/>
  <c r="G4"/>
  <c r="I5"/>
  <c r="I6"/>
  <c r="G7"/>
  <c r="I9"/>
  <c r="G10"/>
  <c r="I11"/>
  <c r="G12"/>
  <c r="C13"/>
  <c r="C6"/>
  <c r="C10"/>
  <c r="C12"/>
  <c r="C5"/>
  <c r="C7"/>
  <c r="C9"/>
  <c r="K2" l="1"/>
  <c r="K8"/>
  <c r="K15" s="1"/>
  <c r="G2"/>
  <c r="I2"/>
  <c r="C2"/>
  <c r="E8"/>
  <c r="E15" s="1"/>
  <c r="G8"/>
  <c r="G15" s="1"/>
  <c r="I8"/>
  <c r="C8"/>
  <c r="I15" l="1"/>
  <c r="C15"/>
</calcChain>
</file>

<file path=xl/sharedStrings.xml><?xml version="1.0" encoding="utf-8"?>
<sst xmlns="http://schemas.openxmlformats.org/spreadsheetml/2006/main" count="73" uniqueCount="51">
  <si>
    <t>Provincie Antwerpen</t>
  </si>
  <si>
    <t>Provincie Vlaams-Brabant</t>
  </si>
  <si>
    <t>Provincie West-Vlaanderen</t>
  </si>
  <si>
    <t>Provincie Oost-Vlaanderen</t>
  </si>
  <si>
    <t>Provincie Limburg</t>
  </si>
  <si>
    <t>Vlaanderen</t>
  </si>
  <si>
    <t>Wallonië</t>
  </si>
  <si>
    <t>Brussel</t>
  </si>
  <si>
    <t>Provincie Waals brabant</t>
  </si>
  <si>
    <t>Provincie Henegouwen</t>
  </si>
  <si>
    <t>Provincie luik</t>
  </si>
  <si>
    <t>Provincie namen</t>
  </si>
  <si>
    <t>Provincie luxemburg</t>
  </si>
  <si>
    <t>Totaal</t>
  </si>
  <si>
    <t>%</t>
  </si>
  <si>
    <t>inw 2008</t>
  </si>
  <si>
    <t>Inw. 2009</t>
  </si>
  <si>
    <t>Inw. 2010</t>
  </si>
  <si>
    <t>inw. 2011</t>
  </si>
  <si>
    <t>inw. 2012</t>
  </si>
  <si>
    <t>Aantal inw. 2012</t>
  </si>
  <si>
    <t>Aantal inw. 2008</t>
  </si>
  <si>
    <t>Totaal leefl 2012</t>
  </si>
  <si>
    <t>Totaal leefl 2008</t>
  </si>
  <si>
    <t>per 1000-2012</t>
  </si>
  <si>
    <t>per 1000-2008</t>
  </si>
  <si>
    <r>
      <rPr>
        <b/>
        <sz val="11"/>
        <rFont val="Calibri"/>
        <family val="2"/>
        <scheme val="minor"/>
      </rPr>
      <t xml:space="preserve">Abs. </t>
    </r>
    <r>
      <rPr>
        <b/>
        <sz val="11"/>
        <rFont val="Calibri"/>
        <family val="2"/>
      </rPr>
      <t>↑↓</t>
    </r>
    <r>
      <rPr>
        <b/>
        <sz val="11"/>
        <rFont val="Calibri"/>
        <family val="2"/>
        <scheme val="minor"/>
      </rPr>
      <t>tov 2008</t>
    </r>
  </si>
  <si>
    <t>Antwerpen</t>
  </si>
  <si>
    <t>Vlaams-Brabant</t>
  </si>
  <si>
    <t>West-Vlaanderen</t>
  </si>
  <si>
    <t>Oost-Vlaanderen</t>
  </si>
  <si>
    <t>Limburg</t>
  </si>
  <si>
    <t>Waals-Brabant</t>
  </si>
  <si>
    <t>Henegouwen</t>
  </si>
  <si>
    <t>Luik</t>
  </si>
  <si>
    <t>Namen</t>
  </si>
  <si>
    <t>Luxemburg</t>
  </si>
  <si>
    <t>Brussels gewest</t>
  </si>
  <si>
    <t>Inw. 2012</t>
  </si>
  <si>
    <t>LL/1000 inw. 2012</t>
  </si>
  <si>
    <t>LL/1000 inw. 2009</t>
  </si>
  <si>
    <t>LL/1000 inw. 2010</t>
  </si>
  <si>
    <t>LL/1000 inw. 2011</t>
  </si>
  <si>
    <t>LL/1000 inw. 2008</t>
  </si>
  <si>
    <t>LL 2008</t>
  </si>
  <si>
    <t>LL 2009</t>
  </si>
  <si>
    <t>LL 2010</t>
  </si>
  <si>
    <t>LL 2011</t>
  </si>
  <si>
    <t>LL 2012</t>
  </si>
  <si>
    <t>LL/1.000 inw. 2008-2012 -+ %</t>
  </si>
  <si>
    <t>LL/ 1000 inw. 2008-2012 -+%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</si>
</sst>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0.0"/>
    <numFmt numFmtId="166" formatCode="_ * #,##0_ ;_ * \-#,##0_ ;_ * &quot;-&quot;??_ ;_ @_ "/>
  </numFmts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92D050"/>
      <name val="Calibri"/>
      <family val="2"/>
      <scheme val="minor"/>
    </font>
    <font>
      <b/>
      <sz val="11"/>
      <color rgb="FF92D050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1"/>
      <name val="Calibri"/>
      <family val="2"/>
    </font>
    <font>
      <b/>
      <sz val="11"/>
      <color theme="1"/>
      <name val="Calibri"/>
      <family val="2"/>
    </font>
    <font>
      <b/>
      <sz val="11"/>
      <color theme="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164" fontId="5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165" fontId="1" fillId="0" borderId="0" xfId="0" applyNumberFormat="1" applyFont="1"/>
    <xf numFmtId="165" fontId="0" fillId="0" borderId="0" xfId="0" applyNumberFormat="1"/>
    <xf numFmtId="165" fontId="0" fillId="0" borderId="0" xfId="0" applyNumberFormat="1" applyFont="1"/>
    <xf numFmtId="0" fontId="1" fillId="0" borderId="1" xfId="0" applyFont="1" applyBorder="1"/>
    <xf numFmtId="0" fontId="1" fillId="0" borderId="0" xfId="0" applyFont="1" applyFill="1" applyBorder="1"/>
    <xf numFmtId="0" fontId="1" fillId="0" borderId="0" xfId="0" applyNumberFormat="1" applyFont="1"/>
    <xf numFmtId="0" fontId="0" fillId="0" borderId="0" xfId="0" applyNumberFormat="1" applyFont="1"/>
    <xf numFmtId="0" fontId="1" fillId="0" borderId="0" xfId="0" applyNumberFormat="1" applyFont="1" applyFill="1" applyBorder="1"/>
    <xf numFmtId="0" fontId="3" fillId="0" borderId="0" xfId="0" quotePrefix="1" applyNumberFormat="1" applyFont="1" applyBorder="1" applyAlignment="1">
      <alignment horizontal="right" vertical="center"/>
    </xf>
    <xf numFmtId="0" fontId="3" fillId="0" borderId="0" xfId="0" applyNumberFormat="1" applyFont="1" applyBorder="1"/>
    <xf numFmtId="0" fontId="3" fillId="0" borderId="3" xfId="0" applyNumberFormat="1" applyFont="1" applyBorder="1"/>
    <xf numFmtId="0" fontId="4" fillId="0" borderId="0" xfId="0" quotePrefix="1" applyNumberFormat="1" applyFont="1" applyBorder="1" applyAlignment="1">
      <alignment horizontal="right" vertical="center"/>
    </xf>
    <xf numFmtId="0" fontId="4" fillId="0" borderId="0" xfId="0" applyNumberFormat="1" applyFont="1" applyBorder="1"/>
    <xf numFmtId="0" fontId="0" fillId="0" borderId="3" xfId="0" applyNumberFormat="1" applyFont="1" applyBorder="1"/>
    <xf numFmtId="0" fontId="3" fillId="0" borderId="2" xfId="1" applyNumberFormat="1" applyFont="1" applyBorder="1"/>
    <xf numFmtId="0" fontId="1" fillId="0" borderId="3" xfId="0" applyNumberFormat="1" applyFont="1" applyBorder="1"/>
    <xf numFmtId="0" fontId="7" fillId="0" borderId="0" xfId="0" applyFont="1"/>
    <xf numFmtId="0" fontId="8" fillId="0" borderId="0" xfId="0" applyFont="1"/>
    <xf numFmtId="166" fontId="0" fillId="0" borderId="0" xfId="2" applyNumberFormat="1" applyFont="1"/>
    <xf numFmtId="166" fontId="6" fillId="0" borderId="0" xfId="2" applyNumberFormat="1" applyFont="1"/>
    <xf numFmtId="3" fontId="7" fillId="0" borderId="0" xfId="0" applyNumberFormat="1" applyFont="1"/>
    <xf numFmtId="0" fontId="9" fillId="0" borderId="0" xfId="0" applyFont="1" applyFill="1" applyBorder="1"/>
    <xf numFmtId="0" fontId="9" fillId="0" borderId="0" xfId="0" applyFont="1" applyAlignment="1">
      <alignment horizontal="right"/>
    </xf>
    <xf numFmtId="2" fontId="9" fillId="0" borderId="0" xfId="0" applyNumberFormat="1" applyFont="1"/>
    <xf numFmtId="164" fontId="9" fillId="0" borderId="0" xfId="0" applyNumberFormat="1" applyFont="1"/>
    <xf numFmtId="0" fontId="9" fillId="0" borderId="0" xfId="0" applyFont="1"/>
    <xf numFmtId="165" fontId="9" fillId="0" borderId="0" xfId="0" applyNumberFormat="1" applyFont="1"/>
    <xf numFmtId="166" fontId="10" fillId="0" borderId="0" xfId="2" quotePrefix="1" applyNumberFormat="1" applyFont="1" applyBorder="1" applyAlignment="1">
      <alignment horizontal="right" vertical="center"/>
    </xf>
    <xf numFmtId="166" fontId="10" fillId="0" borderId="0" xfId="2" applyNumberFormat="1" applyFont="1"/>
    <xf numFmtId="0" fontId="10" fillId="0" borderId="0" xfId="0" applyFont="1"/>
    <xf numFmtId="165" fontId="10" fillId="0" borderId="0" xfId="0" applyNumberFormat="1" applyFont="1"/>
    <xf numFmtId="3" fontId="10" fillId="0" borderId="0" xfId="0" applyNumberFormat="1" applyFont="1"/>
    <xf numFmtId="0" fontId="3" fillId="0" borderId="0" xfId="0" applyFont="1" applyFill="1" applyBorder="1"/>
    <xf numFmtId="0" fontId="1" fillId="2" borderId="0" xfId="0" applyNumberFormat="1" applyFont="1" applyFill="1"/>
    <xf numFmtId="0" fontId="0" fillId="2" borderId="0" xfId="0" applyNumberFormat="1" applyFont="1" applyFill="1"/>
    <xf numFmtId="2" fontId="1" fillId="2" borderId="0" xfId="0" applyNumberFormat="1" applyFont="1" applyFill="1"/>
    <xf numFmtId="0" fontId="13" fillId="2" borderId="0" xfId="0" applyNumberFormat="1" applyFont="1" applyFill="1" applyBorder="1" applyAlignment="1">
      <alignment horizontal="center"/>
    </xf>
    <xf numFmtId="0" fontId="12" fillId="2" borderId="0" xfId="0" applyFont="1" applyFill="1" applyBorder="1"/>
    <xf numFmtId="0" fontId="13" fillId="0" borderId="0" xfId="0" applyNumberFormat="1" applyFont="1" applyAlignment="1">
      <alignment horizontal="right"/>
    </xf>
    <xf numFmtId="0" fontId="13" fillId="0" borderId="1" xfId="0" applyNumberFormat="1" applyFont="1" applyBorder="1" applyAlignment="1">
      <alignment horizontal="right"/>
    </xf>
  </cellXfs>
  <cellStyles count="3">
    <cellStyle name="Komma" xfId="2" builtinId="3"/>
    <cellStyle name="Standaard" xfId="0" builtinId="0"/>
    <cellStyle name="Standaard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Evolutie</a:t>
            </a:r>
            <a:r>
              <a:rPr lang="en-US" baseline="0"/>
              <a:t> leefloners per gewest</a:t>
            </a:r>
            <a:endParaRPr lang="en-US"/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'Evolutie leefloners per gewest'!$A$2</c:f>
              <c:strCache>
                <c:ptCount val="1"/>
                <c:pt idx="0">
                  <c:v>Vlaanderen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none"/>
          </c:marker>
          <c:cat>
            <c:numRef>
              <c:f>('Evolutie leefloners per gewest'!$B$1,'Evolutie leefloners per gewest'!$D$1,'Evolutie leefloners per gewest'!$F$1,'Evolutie leefloners per gewest'!$H$1,'Evolutie leefloners per gewest'!$J$1)</c:f>
              <c:numCache>
                <c:formatCode>General</c:formatCode>
                <c:ptCount val="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</c:numCache>
            </c:numRef>
          </c:cat>
          <c:val>
            <c:numRef>
              <c:f>('Evolutie leefloners per gewest'!$B$2,'Evolutie leefloners per gewest'!$D$2,'Evolutie leefloners per gewest'!$F$2,'Evolutie leefloners per gewest'!$H$2,'Evolutie leefloners per gewest'!$J$2)</c:f>
              <c:numCache>
                <c:formatCode>0.0</c:formatCode>
                <c:ptCount val="5"/>
                <c:pt idx="0" formatCode="General">
                  <c:v>41284</c:v>
                </c:pt>
                <c:pt idx="1">
                  <c:v>45404</c:v>
                </c:pt>
                <c:pt idx="2">
                  <c:v>46309</c:v>
                </c:pt>
                <c:pt idx="3">
                  <c:v>43453</c:v>
                </c:pt>
                <c:pt idx="4">
                  <c:v>41924</c:v>
                </c:pt>
              </c:numCache>
            </c:numRef>
          </c:val>
        </c:ser>
        <c:ser>
          <c:idx val="3"/>
          <c:order val="1"/>
          <c:tx>
            <c:strRef>
              <c:f>'Evolutie leefloners per gewest'!$A$8</c:f>
              <c:strCache>
                <c:ptCount val="1"/>
                <c:pt idx="0">
                  <c:v>Wallonië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('Evolutie leefloners per gewest'!$B$1,'Evolutie leefloners per gewest'!$D$1,'Evolutie leefloners per gewest'!$F$1,'Evolutie leefloners per gewest'!$H$1,'Evolutie leefloners per gewest'!$J$1)</c:f>
              <c:numCache>
                <c:formatCode>General</c:formatCode>
                <c:ptCount val="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</c:numCache>
            </c:numRef>
          </c:cat>
          <c:val>
            <c:numRef>
              <c:f>('Evolutie leefloners per gewest'!$B$8,'Evolutie leefloners per gewest'!$D$8,'Evolutie leefloners per gewest'!$F$8,'Evolutie leefloners per gewest'!$H$8,'Evolutie leefloners per gewest'!$J$8)</c:f>
              <c:numCache>
                <c:formatCode>General</c:formatCode>
                <c:ptCount val="5"/>
                <c:pt idx="0">
                  <c:v>58822</c:v>
                </c:pt>
                <c:pt idx="1">
                  <c:v>64734</c:v>
                </c:pt>
                <c:pt idx="2">
                  <c:v>67751</c:v>
                </c:pt>
                <c:pt idx="3">
                  <c:v>68298</c:v>
                </c:pt>
                <c:pt idx="4">
                  <c:v>69367</c:v>
                </c:pt>
              </c:numCache>
            </c:numRef>
          </c:val>
        </c:ser>
        <c:ser>
          <c:idx val="12"/>
          <c:order val="2"/>
          <c:tx>
            <c:strRef>
              <c:f>'Evolutie leefloners per gewest'!$A$14</c:f>
              <c:strCache>
                <c:ptCount val="1"/>
                <c:pt idx="0">
                  <c:v>Brussels gewest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numRef>
              <c:f>('Evolutie leefloners per gewest'!$B$1,'Evolutie leefloners per gewest'!$D$1,'Evolutie leefloners per gewest'!$F$1,'Evolutie leefloners per gewest'!$H$1,'Evolutie leefloners per gewest'!$J$1)</c:f>
              <c:numCache>
                <c:formatCode>General</c:formatCode>
                <c:ptCount val="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</c:numCache>
            </c:numRef>
          </c:cat>
          <c:val>
            <c:numRef>
              <c:f>('Evolutie leefloners per gewest'!$B$14,'Evolutie leefloners per gewest'!$D$14,'Evolutie leefloners per gewest'!$F$14,'Evolutie leefloners per gewest'!$H$14,'Evolutie leefloners per gewest'!$J$14)</c:f>
              <c:numCache>
                <c:formatCode>0.0</c:formatCode>
                <c:ptCount val="5"/>
                <c:pt idx="0" formatCode="General">
                  <c:v>33747</c:v>
                </c:pt>
                <c:pt idx="1">
                  <c:v>36542</c:v>
                </c:pt>
                <c:pt idx="2" formatCode="General">
                  <c:v>38275</c:v>
                </c:pt>
                <c:pt idx="3" formatCode="General">
                  <c:v>38040</c:v>
                </c:pt>
                <c:pt idx="4" formatCode="General">
                  <c:v>38552</c:v>
                </c:pt>
              </c:numCache>
            </c:numRef>
          </c:val>
        </c:ser>
        <c:marker val="1"/>
        <c:axId val="92108672"/>
        <c:axId val="92110208"/>
      </c:lineChart>
      <c:catAx>
        <c:axId val="92108672"/>
        <c:scaling>
          <c:orientation val="minMax"/>
        </c:scaling>
        <c:axPos val="b"/>
        <c:numFmt formatCode="General" sourceLinked="1"/>
        <c:tickLblPos val="nextTo"/>
        <c:crossAx val="92110208"/>
        <c:crosses val="autoZero"/>
        <c:auto val="1"/>
        <c:lblAlgn val="ctr"/>
        <c:lblOffset val="100"/>
      </c:catAx>
      <c:valAx>
        <c:axId val="92110208"/>
        <c:scaling>
          <c:orientation val="minMax"/>
        </c:scaling>
        <c:axPos val="l"/>
        <c:majorGridlines/>
        <c:numFmt formatCode="#,##0" sourceLinked="0"/>
        <c:tickLblPos val="nextTo"/>
        <c:crossAx val="92108672"/>
        <c:crosses val="autoZero"/>
        <c:crossBetween val="between"/>
      </c:valAx>
    </c:plotArea>
    <c:legend>
      <c:legendPos val="r"/>
      <c:layout/>
      <c:spPr>
        <a:solidFill>
          <a:schemeClr val="lt1"/>
        </a:solidFill>
        <a:ln w="25400" cap="flat" cmpd="sng" algn="ctr">
          <a:solidFill>
            <a:schemeClr val="dk1"/>
          </a:solidFill>
          <a:prstDash val="solid"/>
        </a:ln>
        <a:effectLst/>
      </c:spPr>
      <c:txPr>
        <a:bodyPr/>
        <a:lstStyle/>
        <a:p>
          <a:pPr>
            <a:defRPr b="1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Leefloners</a:t>
            </a:r>
            <a:r>
              <a:rPr lang="en-US" baseline="0"/>
              <a:t> per 1000 inwoners 2012</a:t>
            </a:r>
            <a:endParaRPr lang="en-US"/>
          </a:p>
        </c:rich>
      </c:tx>
      <c:layout>
        <c:manualLayout>
          <c:xMode val="edge"/>
          <c:yMode val="edge"/>
          <c:x val="9.5154185022026494E-2"/>
          <c:y val="0"/>
        </c:manualLayout>
      </c:layout>
    </c:title>
    <c:plotArea>
      <c:layout/>
      <c:barChart>
        <c:barDir val="col"/>
        <c:grouping val="clustered"/>
        <c:ser>
          <c:idx val="0"/>
          <c:order val="0"/>
          <c:tx>
            <c:v>Vlaanderen</c:v>
          </c:tx>
          <c:spPr>
            <a:solidFill>
              <a:srgbClr val="FFC000"/>
            </a:solidFill>
          </c:spPr>
          <c:cat>
            <c:strRef>
              <c:f>'Evolutie leefloners per gewest'!$L$1</c:f>
              <c:strCache>
                <c:ptCount val="1"/>
                <c:pt idx="0">
                  <c:v>LL/1000 inw. 2012</c:v>
                </c:pt>
              </c:strCache>
            </c:strRef>
          </c:cat>
          <c:val>
            <c:numRef>
              <c:f>'Evolutie leefloners per gewest'!$L$2</c:f>
              <c:numCache>
                <c:formatCode>General</c:formatCode>
                <c:ptCount val="1"/>
                <c:pt idx="0">
                  <c:v>6.6014094365009566</c:v>
                </c:pt>
              </c:numCache>
            </c:numRef>
          </c:val>
        </c:ser>
        <c:ser>
          <c:idx val="6"/>
          <c:order val="1"/>
          <c:tx>
            <c:v>Wallonië</c:v>
          </c:tx>
          <c:spPr>
            <a:solidFill>
              <a:srgbClr val="FF0000"/>
            </a:solidFill>
          </c:spPr>
          <c:cat>
            <c:strRef>
              <c:f>'Evolutie leefloners per gewest'!$L$1</c:f>
              <c:strCache>
                <c:ptCount val="1"/>
                <c:pt idx="0">
                  <c:v>LL/1000 inw. 2012</c:v>
                </c:pt>
              </c:strCache>
            </c:strRef>
          </c:cat>
          <c:val>
            <c:numRef>
              <c:f>'Evolutie leefloners per gewest'!$L$8</c:f>
              <c:numCache>
                <c:formatCode>General</c:formatCode>
                <c:ptCount val="1"/>
                <c:pt idx="0">
                  <c:v>19.560226927620082</c:v>
                </c:pt>
              </c:numCache>
            </c:numRef>
          </c:val>
        </c:ser>
        <c:ser>
          <c:idx val="12"/>
          <c:order val="2"/>
          <c:tx>
            <c:v>Brussel</c:v>
          </c:tx>
          <c:spPr>
            <a:solidFill>
              <a:srgbClr val="0070C0"/>
            </a:solidFill>
          </c:spPr>
          <c:cat>
            <c:strRef>
              <c:f>'Evolutie leefloners per gewest'!$L$1</c:f>
              <c:strCache>
                <c:ptCount val="1"/>
                <c:pt idx="0">
                  <c:v>LL/1000 inw. 2012</c:v>
                </c:pt>
              </c:strCache>
            </c:strRef>
          </c:cat>
          <c:val>
            <c:numRef>
              <c:f>'Evolutie leefloners per gewest'!$L$14</c:f>
              <c:numCache>
                <c:formatCode>General</c:formatCode>
                <c:ptCount val="1"/>
                <c:pt idx="0">
                  <c:v>33.851573599425386</c:v>
                </c:pt>
              </c:numCache>
            </c:numRef>
          </c:val>
        </c:ser>
        <c:ser>
          <c:idx val="13"/>
          <c:order val="3"/>
          <c:tx>
            <c:v>Totaal</c:v>
          </c:tx>
          <c:spPr>
            <a:solidFill>
              <a:schemeClr val="accent4">
                <a:lumMod val="50000"/>
              </a:schemeClr>
            </a:solidFill>
          </c:spPr>
          <c:cat>
            <c:strRef>
              <c:f>'Evolutie leefloners per gewest'!$L$1</c:f>
              <c:strCache>
                <c:ptCount val="1"/>
                <c:pt idx="0">
                  <c:v>LL/1000 inw. 2012</c:v>
                </c:pt>
              </c:strCache>
            </c:strRef>
          </c:cat>
          <c:val>
            <c:numRef>
              <c:f>'Evolutie leefloners per gewest'!$L$15</c:f>
              <c:numCache>
                <c:formatCode>General</c:formatCode>
                <c:ptCount val="1"/>
                <c:pt idx="0">
                  <c:v>13.577718923648426</c:v>
                </c:pt>
              </c:numCache>
            </c:numRef>
          </c:val>
        </c:ser>
        <c:gapWidth val="75"/>
        <c:overlap val="-25"/>
        <c:axId val="91948160"/>
        <c:axId val="91949696"/>
      </c:barChart>
      <c:catAx>
        <c:axId val="91948160"/>
        <c:scaling>
          <c:orientation val="minMax"/>
        </c:scaling>
        <c:axPos val="b"/>
        <c:majorGridlines/>
        <c:numFmt formatCode="General" sourceLinked="0"/>
        <c:majorTickMark val="none"/>
        <c:tickLblPos val="nextTo"/>
        <c:crossAx val="91949696"/>
        <c:crosses val="autoZero"/>
        <c:auto val="1"/>
        <c:lblAlgn val="ctr"/>
        <c:lblOffset val="100"/>
      </c:catAx>
      <c:valAx>
        <c:axId val="91949696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91948160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b="1"/>
          </a:pPr>
          <a:endParaRPr lang="en-US"/>
        </a:p>
      </c:txPr>
    </c:legend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Absolute evolutie</a:t>
            </a:r>
            <a:r>
              <a:rPr lang="en-US" sz="1400" baseline="0"/>
              <a:t> </a:t>
            </a:r>
            <a:r>
              <a:rPr lang="en-US" sz="1400"/>
              <a:t> leefloners 2008-2012</a:t>
            </a:r>
          </a:p>
        </c:rich>
      </c:tx>
      <c:layout>
        <c:manualLayout>
          <c:xMode val="edge"/>
          <c:yMode val="edge"/>
          <c:x val="0.1239585105945411"/>
          <c:y val="2.4464823949585768E-2"/>
        </c:manualLayout>
      </c:layout>
    </c:title>
    <c:plotArea>
      <c:layout/>
      <c:barChart>
        <c:barDir val="col"/>
        <c:grouping val="clustered"/>
        <c:ser>
          <c:idx val="0"/>
          <c:order val="0"/>
          <c:tx>
            <c:strRef>
              <c:f>'Evolutie leefloners per gewest'!$O$2</c:f>
              <c:strCache>
                <c:ptCount val="1"/>
                <c:pt idx="0">
                  <c:v>Vlaanderen</c:v>
                </c:pt>
              </c:strCache>
            </c:strRef>
          </c:tx>
          <c:spPr>
            <a:solidFill>
              <a:srgbClr val="FFC000"/>
            </a:solidFill>
          </c:spPr>
          <c:cat>
            <c:strRef>
              <c:f>'Evolutie leefloners per gewest'!$N$1</c:f>
              <c:strCache>
                <c:ptCount val="1"/>
                <c:pt idx="0">
                  <c:v>Abs. ↑↓tov 2008</c:v>
                </c:pt>
              </c:strCache>
            </c:strRef>
          </c:cat>
          <c:val>
            <c:numRef>
              <c:f>'Evolutie leefloners per gewest'!$N$2</c:f>
              <c:numCache>
                <c:formatCode>0.0</c:formatCode>
                <c:ptCount val="1"/>
                <c:pt idx="0">
                  <c:v>1.5502373800988352</c:v>
                </c:pt>
              </c:numCache>
            </c:numRef>
          </c:val>
        </c:ser>
        <c:ser>
          <c:idx val="6"/>
          <c:order val="1"/>
          <c:tx>
            <c:strRef>
              <c:f>'Evolutie leefloners per gewest'!$O$8</c:f>
              <c:strCache>
                <c:ptCount val="1"/>
                <c:pt idx="0">
                  <c:v>Wallonië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'Evolutie leefloners per gewest'!$N$1</c:f>
              <c:strCache>
                <c:ptCount val="1"/>
                <c:pt idx="0">
                  <c:v>Abs. ↑↓tov 2008</c:v>
                </c:pt>
              </c:strCache>
            </c:strRef>
          </c:cat>
          <c:val>
            <c:numRef>
              <c:f>'Evolutie leefloners per gewest'!$N$8</c:f>
              <c:numCache>
                <c:formatCode>0.0</c:formatCode>
                <c:ptCount val="1"/>
                <c:pt idx="0">
                  <c:v>17.926966101118637</c:v>
                </c:pt>
              </c:numCache>
            </c:numRef>
          </c:val>
        </c:ser>
        <c:ser>
          <c:idx val="12"/>
          <c:order val="2"/>
          <c:tx>
            <c:strRef>
              <c:f>'Evolutie leefloners per gewest'!$O$14</c:f>
              <c:strCache>
                <c:ptCount val="1"/>
                <c:pt idx="0">
                  <c:v>Brussels gewest</c:v>
                </c:pt>
              </c:strCache>
            </c:strRef>
          </c:tx>
          <c:spPr>
            <a:solidFill>
              <a:srgbClr val="0070C0"/>
            </a:solidFill>
          </c:spPr>
          <c:cat>
            <c:strRef>
              <c:f>'Evolutie leefloners per gewest'!$N$1</c:f>
              <c:strCache>
                <c:ptCount val="1"/>
                <c:pt idx="0">
                  <c:v>Abs. ↑↓tov 2008</c:v>
                </c:pt>
              </c:strCache>
            </c:strRef>
          </c:cat>
          <c:val>
            <c:numRef>
              <c:f>'Evolutie leefloners per gewest'!$N$14</c:f>
              <c:numCache>
                <c:formatCode>0.0</c:formatCode>
                <c:ptCount val="1"/>
                <c:pt idx="0">
                  <c:v>14.238302663940502</c:v>
                </c:pt>
              </c:numCache>
            </c:numRef>
          </c:val>
        </c:ser>
        <c:ser>
          <c:idx val="13"/>
          <c:order val="3"/>
          <c:tx>
            <c:strRef>
              <c:f>'Evolutie leefloners per gewest'!$O$15</c:f>
              <c:strCache>
                <c:ptCount val="1"/>
                <c:pt idx="0">
                  <c:v>Totaal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</c:spPr>
          <c:cat>
            <c:strRef>
              <c:f>'Evolutie leefloners per gewest'!$N$1</c:f>
              <c:strCache>
                <c:ptCount val="1"/>
                <c:pt idx="0">
                  <c:v>Abs. ↑↓tov 2008</c:v>
                </c:pt>
              </c:strCache>
            </c:strRef>
          </c:cat>
          <c:val>
            <c:numRef>
              <c:f>'Evolutie leefloners per gewest'!$N$15</c:f>
              <c:numCache>
                <c:formatCode>0.0</c:formatCode>
                <c:ptCount val="1"/>
                <c:pt idx="0">
                  <c:v>11.945940696136816</c:v>
                </c:pt>
              </c:numCache>
            </c:numRef>
          </c:val>
        </c:ser>
        <c:gapWidth val="75"/>
        <c:overlap val="-25"/>
        <c:axId val="92154112"/>
        <c:axId val="92164096"/>
      </c:barChart>
      <c:catAx>
        <c:axId val="92154112"/>
        <c:scaling>
          <c:orientation val="minMax"/>
        </c:scaling>
        <c:axPos val="b"/>
        <c:majorGridlines/>
        <c:numFmt formatCode="General" sourceLinked="0"/>
        <c:majorTickMark val="none"/>
        <c:tickLblPos val="nextTo"/>
        <c:crossAx val="92164096"/>
        <c:crosses val="autoZero"/>
        <c:auto val="1"/>
        <c:lblAlgn val="ctr"/>
        <c:lblOffset val="100"/>
      </c:catAx>
      <c:valAx>
        <c:axId val="92164096"/>
        <c:scaling>
          <c:orientation val="minMax"/>
        </c:scaling>
        <c:axPos val="l"/>
        <c:majorGridlines/>
        <c:numFmt formatCode="0.0" sourceLinked="1"/>
        <c:majorTickMark val="none"/>
        <c:tickLblPos val="nextTo"/>
        <c:crossAx val="92154112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b="1"/>
          </a:pPr>
          <a:endParaRPr lang="en-US"/>
        </a:p>
      </c:txPr>
    </c:legend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 b="1" i="0" baseline="0">
                <a:effectLst/>
              </a:rPr>
              <a:t>Relatieve evolutie leefloners 2008-2012</a:t>
            </a:r>
            <a:endParaRPr lang="nl-BE" sz="1400">
              <a:effectLst/>
            </a:endParaRPr>
          </a:p>
        </c:rich>
      </c:tx>
      <c:layout>
        <c:manualLayout>
          <c:xMode val="edge"/>
          <c:yMode val="edge"/>
          <c:x val="0.12406223190328144"/>
          <c:y val="2.4463315138885149E-2"/>
        </c:manualLayout>
      </c:layout>
    </c:title>
    <c:plotArea>
      <c:layout/>
      <c:barChart>
        <c:barDir val="col"/>
        <c:grouping val="clustered"/>
        <c:ser>
          <c:idx val="0"/>
          <c:order val="0"/>
          <c:tx>
            <c:strRef>
              <c:f>'Evolutie leefloners per gewest'!$O$2</c:f>
              <c:strCache>
                <c:ptCount val="1"/>
                <c:pt idx="0">
                  <c:v>Vlaanderen</c:v>
                </c:pt>
              </c:strCache>
            </c:strRef>
          </c:tx>
          <c:spPr>
            <a:solidFill>
              <a:srgbClr val="FFC000"/>
            </a:solidFill>
          </c:spPr>
          <c:cat>
            <c:strRef>
              <c:f>'Evolutie leefloners per gewest'!$P$1</c:f>
              <c:strCache>
                <c:ptCount val="1"/>
                <c:pt idx="0">
                  <c:v>LL/1.000 inw. 2008-2012 -+ %</c:v>
                </c:pt>
              </c:strCache>
            </c:strRef>
          </c:cat>
          <c:val>
            <c:numRef>
              <c:f>'Evolutie leefloners per gewest'!$P$2</c:f>
              <c:numCache>
                <c:formatCode>0.00</c:formatCode>
                <c:ptCount val="1"/>
                <c:pt idx="0">
                  <c:v>-1.4745557989916391</c:v>
                </c:pt>
              </c:numCache>
            </c:numRef>
          </c:val>
        </c:ser>
        <c:ser>
          <c:idx val="6"/>
          <c:order val="1"/>
          <c:tx>
            <c:strRef>
              <c:f>'Evolutie leefloners per gewest'!$O$8</c:f>
              <c:strCache>
                <c:ptCount val="1"/>
                <c:pt idx="0">
                  <c:v>Wallonië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'Evolutie leefloners per gewest'!$P$1</c:f>
              <c:strCache>
                <c:ptCount val="1"/>
                <c:pt idx="0">
                  <c:v>LL/1.000 inw. 2008-2012 -+ %</c:v>
                </c:pt>
              </c:strCache>
            </c:strRef>
          </c:cat>
          <c:val>
            <c:numRef>
              <c:f>'Evolutie leefloners per gewest'!$P$8</c:f>
              <c:numCache>
                <c:formatCode>0.00</c:formatCode>
                <c:ptCount val="1"/>
                <c:pt idx="0">
                  <c:v>14.94900451824812</c:v>
                </c:pt>
              </c:numCache>
            </c:numRef>
          </c:val>
        </c:ser>
        <c:ser>
          <c:idx val="12"/>
          <c:order val="2"/>
          <c:tx>
            <c:strRef>
              <c:f>'Evolutie leefloners per gewest'!$O$14</c:f>
              <c:strCache>
                <c:ptCount val="1"/>
                <c:pt idx="0">
                  <c:v>Brussels gewest</c:v>
                </c:pt>
              </c:strCache>
            </c:strRef>
          </c:tx>
          <c:spPr>
            <a:solidFill>
              <a:srgbClr val="0070C0"/>
            </a:solidFill>
          </c:spPr>
          <c:cat>
            <c:strRef>
              <c:f>'Evolutie leefloners per gewest'!$P$1</c:f>
              <c:strCache>
                <c:ptCount val="1"/>
                <c:pt idx="0">
                  <c:v>LL/1.000 inw. 2008-2012 -+ %</c:v>
                </c:pt>
              </c:strCache>
            </c:strRef>
          </c:cat>
          <c:val>
            <c:numRef>
              <c:f>'Evolutie leefloners per gewest'!$P$14</c:f>
              <c:numCache>
                <c:formatCode>0.00</c:formatCode>
                <c:ptCount val="1"/>
                <c:pt idx="0">
                  <c:v>5.1740014070439377</c:v>
                </c:pt>
              </c:numCache>
            </c:numRef>
          </c:val>
        </c:ser>
        <c:ser>
          <c:idx val="13"/>
          <c:order val="3"/>
          <c:tx>
            <c:strRef>
              <c:f>'Evolutie leefloners per gewest'!$O$15</c:f>
              <c:strCache>
                <c:ptCount val="1"/>
                <c:pt idx="0">
                  <c:v>Totaal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</c:spPr>
          <c:cat>
            <c:strRef>
              <c:f>'Evolutie leefloners per gewest'!$P$1</c:f>
              <c:strCache>
                <c:ptCount val="1"/>
                <c:pt idx="0">
                  <c:v>LL/1.000 inw. 2008-2012 -+ %</c:v>
                </c:pt>
              </c:strCache>
            </c:strRef>
          </c:cat>
          <c:val>
            <c:numRef>
              <c:f>'Evolutie leefloners per gewest'!$P$15</c:f>
              <c:numCache>
                <c:formatCode>0.00</c:formatCode>
                <c:ptCount val="1"/>
                <c:pt idx="0">
                  <c:v>8.2020637148379159</c:v>
                </c:pt>
              </c:numCache>
            </c:numRef>
          </c:val>
        </c:ser>
        <c:gapWidth val="75"/>
        <c:overlap val="-25"/>
        <c:axId val="92188032"/>
        <c:axId val="92210304"/>
      </c:barChart>
      <c:catAx>
        <c:axId val="92188032"/>
        <c:scaling>
          <c:orientation val="minMax"/>
        </c:scaling>
        <c:axPos val="b"/>
        <c:majorGridlines/>
        <c:numFmt formatCode="General" sourceLinked="0"/>
        <c:majorTickMark val="none"/>
        <c:tickLblPos val="low"/>
        <c:crossAx val="92210304"/>
        <c:crosses val="autoZero"/>
        <c:auto val="1"/>
        <c:lblAlgn val="ctr"/>
        <c:lblOffset val="100"/>
      </c:catAx>
      <c:valAx>
        <c:axId val="92210304"/>
        <c:scaling>
          <c:orientation val="minMax"/>
        </c:scaling>
        <c:axPos val="l"/>
        <c:majorGridlines/>
        <c:numFmt formatCode="0.00" sourceLinked="1"/>
        <c:majorTickMark val="none"/>
        <c:tickLblPos val="nextTo"/>
        <c:crossAx val="92188032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b="1"/>
          </a:pPr>
          <a:endParaRPr lang="en-US"/>
        </a:p>
      </c:txPr>
    </c:legend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71157</xdr:colOff>
      <xdr:row>16</xdr:row>
      <xdr:rowOff>15128</xdr:rowOff>
    </xdr:from>
    <xdr:to>
      <xdr:col>4</xdr:col>
      <xdr:colOff>605118</xdr:colOff>
      <xdr:row>32</xdr:row>
      <xdr:rowOff>100854</xdr:rowOff>
    </xdr:to>
    <xdr:graphicFrame macro="">
      <xdr:nvGraphicFramePr>
        <xdr:cNvPr id="10" name="Grafiek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275665</xdr:colOff>
      <xdr:row>16</xdr:row>
      <xdr:rowOff>15686</xdr:rowOff>
    </xdr:from>
    <xdr:to>
      <xdr:col>10</xdr:col>
      <xdr:colOff>537883</xdr:colOff>
      <xdr:row>32</xdr:row>
      <xdr:rowOff>82362</xdr:rowOff>
    </xdr:to>
    <xdr:graphicFrame macro="">
      <xdr:nvGraphicFramePr>
        <xdr:cNvPr id="17" name="Grafiek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291354</xdr:colOff>
      <xdr:row>15</xdr:row>
      <xdr:rowOff>168087</xdr:rowOff>
    </xdr:from>
    <xdr:to>
      <xdr:col>14</xdr:col>
      <xdr:colOff>954182</xdr:colOff>
      <xdr:row>32</xdr:row>
      <xdr:rowOff>44263</xdr:rowOff>
    </xdr:to>
    <xdr:graphicFrame macro="">
      <xdr:nvGraphicFramePr>
        <xdr:cNvPr id="5" name="Grafiek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11205</xdr:colOff>
      <xdr:row>16</xdr:row>
      <xdr:rowOff>11205</xdr:rowOff>
    </xdr:from>
    <xdr:to>
      <xdr:col>21</xdr:col>
      <xdr:colOff>481854</xdr:colOff>
      <xdr:row>32</xdr:row>
      <xdr:rowOff>78441</xdr:rowOff>
    </xdr:to>
    <xdr:graphicFrame macro="">
      <xdr:nvGraphicFramePr>
        <xdr:cNvPr id="6" name="Grafiek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7"/>
  <sheetViews>
    <sheetView tabSelected="1" zoomScale="85" zoomScaleNormal="85" workbookViewId="0">
      <selection activeCell="P36" sqref="P36"/>
    </sheetView>
  </sheetViews>
  <sheetFormatPr defaultRowHeight="15"/>
  <cols>
    <col min="1" max="1" width="16.5703125" customWidth="1"/>
    <col min="2" max="2" width="9.42578125" customWidth="1"/>
    <col min="3" max="3" width="5.7109375" customWidth="1"/>
    <col min="4" max="4" width="9.5703125" customWidth="1"/>
    <col min="5" max="5" width="6.42578125" customWidth="1"/>
    <col min="6" max="6" width="10.140625" customWidth="1"/>
    <col min="7" max="7" width="6.28515625" customWidth="1"/>
    <col min="9" max="9" width="6.140625" customWidth="1"/>
    <col min="11" max="11" width="6.140625" customWidth="1"/>
    <col min="12" max="12" width="15.7109375" customWidth="1"/>
    <col min="13" max="13" width="12.140625" customWidth="1"/>
    <col min="14" max="14" width="15.7109375" customWidth="1"/>
    <col min="15" max="15" width="17.140625" customWidth="1"/>
    <col min="16" max="16" width="26.140625" customWidth="1"/>
    <col min="17" max="17" width="12.28515625" customWidth="1"/>
    <col min="18" max="18" width="7.28515625" customWidth="1"/>
    <col min="19" max="19" width="8.140625" customWidth="1"/>
    <col min="20" max="20" width="10.28515625" customWidth="1"/>
    <col min="21" max="22" width="14.42578125" customWidth="1"/>
  </cols>
  <sheetData>
    <row r="1" spans="1:22">
      <c r="B1" s="1">
        <v>2008</v>
      </c>
      <c r="C1" s="2" t="s">
        <v>14</v>
      </c>
      <c r="D1" s="1">
        <v>2009</v>
      </c>
      <c r="E1" s="2" t="s">
        <v>14</v>
      </c>
      <c r="F1" s="1">
        <v>2010</v>
      </c>
      <c r="G1" s="2" t="s">
        <v>14</v>
      </c>
      <c r="H1" s="1">
        <v>2011</v>
      </c>
      <c r="I1" s="1" t="s">
        <v>14</v>
      </c>
      <c r="J1" s="5">
        <v>2012</v>
      </c>
      <c r="K1" s="1" t="s">
        <v>14</v>
      </c>
      <c r="L1" s="1" t="s">
        <v>39</v>
      </c>
      <c r="M1" s="6" t="s">
        <v>38</v>
      </c>
      <c r="N1" s="34" t="s">
        <v>26</v>
      </c>
      <c r="P1" s="39" t="s">
        <v>49</v>
      </c>
      <c r="Q1" s="23" t="s">
        <v>25</v>
      </c>
      <c r="R1" s="23" t="s">
        <v>24</v>
      </c>
      <c r="S1" s="24" t="s">
        <v>23</v>
      </c>
      <c r="T1" s="24" t="s">
        <v>22</v>
      </c>
      <c r="U1" s="23" t="s">
        <v>21</v>
      </c>
      <c r="V1" s="23" t="s">
        <v>20</v>
      </c>
    </row>
    <row r="2" spans="1:22">
      <c r="A2" s="1" t="s">
        <v>5</v>
      </c>
      <c r="B2" s="1">
        <f t="shared" ref="B2:K2" si="0">B3+B4+B5+B6+B7</f>
        <v>41284</v>
      </c>
      <c r="C2" s="2">
        <f t="shared" si="0"/>
        <v>30.842790225097676</v>
      </c>
      <c r="D2" s="2">
        <f t="shared" si="0"/>
        <v>45404</v>
      </c>
      <c r="E2" s="2">
        <f t="shared" si="0"/>
        <v>30.954458685574039</v>
      </c>
      <c r="F2" s="2">
        <f t="shared" si="0"/>
        <v>46309</v>
      </c>
      <c r="G2" s="2">
        <f t="shared" si="0"/>
        <v>30.399448583713525</v>
      </c>
      <c r="H2" s="2">
        <f t="shared" si="0"/>
        <v>43453</v>
      </c>
      <c r="I2" s="2">
        <f t="shared" si="0"/>
        <v>29.009085993150457</v>
      </c>
      <c r="J2" s="2">
        <f t="shared" si="0"/>
        <v>41924</v>
      </c>
      <c r="K2" s="2">
        <f t="shared" si="0"/>
        <v>27.978617619775363</v>
      </c>
      <c r="L2" s="1">
        <f t="shared" ref="L2:L15" si="1">(J2/M2)*1000</f>
        <v>6.6014094365009566</v>
      </c>
      <c r="M2" s="20">
        <v>6350765</v>
      </c>
      <c r="N2" s="2">
        <f>((J2/B2)*100)-100</f>
        <v>1.5502373800988352</v>
      </c>
      <c r="O2" s="1" t="s">
        <v>5</v>
      </c>
      <c r="P2" s="37">
        <f>((R2/Q2)-1)*100</f>
        <v>-1.4745557989916391</v>
      </c>
      <c r="Q2" s="25">
        <f>(S2/U2)*1000</f>
        <v>6.700207738249806</v>
      </c>
      <c r="R2" s="26">
        <f>(T2/V2)*1000</f>
        <v>6.6014094365009566</v>
      </c>
      <c r="S2" s="27">
        <v>41284</v>
      </c>
      <c r="T2" s="28">
        <v>41924</v>
      </c>
      <c r="U2" s="29">
        <v>6161600</v>
      </c>
      <c r="V2" s="30">
        <v>6350765</v>
      </c>
    </row>
    <row r="3" spans="1:22">
      <c r="A3" t="s">
        <v>27</v>
      </c>
      <c r="B3">
        <v>13680</v>
      </c>
      <c r="C3" s="4">
        <f>(B3/B15)*100</f>
        <v>10.220166899509163</v>
      </c>
      <c r="D3" s="4">
        <v>14904</v>
      </c>
      <c r="E3" s="4">
        <f>(D3/D15)*100</f>
        <v>10.160894464139623</v>
      </c>
      <c r="F3" s="18">
        <v>14890</v>
      </c>
      <c r="G3" s="4">
        <f>(F3/F15)*100</f>
        <v>9.7745101257097851</v>
      </c>
      <c r="H3" s="18">
        <v>13805</v>
      </c>
      <c r="I3" s="4">
        <f>(H3/H15)*100</f>
        <v>9.2161745365208851</v>
      </c>
      <c r="J3" s="18">
        <v>13500</v>
      </c>
      <c r="K3" s="4">
        <f>(J3/J15)*100</f>
        <v>9.0094298699305266</v>
      </c>
      <c r="L3">
        <f t="shared" si="1"/>
        <v>7.5761657193653527</v>
      </c>
      <c r="M3" s="20">
        <v>1781904</v>
      </c>
      <c r="N3" s="3">
        <f t="shared" ref="N3:N15" si="2">((J3/B3)*100)-100</f>
        <v>-1.3157894736842195</v>
      </c>
      <c r="O3" t="s">
        <v>27</v>
      </c>
      <c r="P3" s="37">
        <f t="shared" ref="P3:P15" si="3">((R3/Q3)-1)*100</f>
        <v>-4.9818672669943664</v>
      </c>
      <c r="Q3" s="25">
        <f t="shared" ref="Q3:Q15" si="4">(S3/U3)*1000</f>
        <v>7.9733893957418136</v>
      </c>
      <c r="R3" s="26">
        <f t="shared" ref="R3:R15" si="5">(T3/V3)*1000</f>
        <v>7.5761657193653527</v>
      </c>
      <c r="S3" s="31">
        <v>13680</v>
      </c>
      <c r="T3" s="32">
        <v>13500</v>
      </c>
      <c r="U3" s="29">
        <v>1715707</v>
      </c>
      <c r="V3" s="30">
        <v>1781904</v>
      </c>
    </row>
    <row r="4" spans="1:22">
      <c r="A4" t="s">
        <v>28</v>
      </c>
      <c r="B4">
        <v>5317</v>
      </c>
      <c r="C4" s="4">
        <f>(B4/B15)*100</f>
        <v>3.972268085138174</v>
      </c>
      <c r="D4" s="4">
        <v>5699</v>
      </c>
      <c r="E4" s="4">
        <f>(D4/D15)*100</f>
        <v>3.8853286064903187</v>
      </c>
      <c r="F4" s="18">
        <v>5930</v>
      </c>
      <c r="G4" s="4">
        <f>(F4/F15)*100</f>
        <v>3.892736403321627</v>
      </c>
      <c r="H4" s="18">
        <v>5679</v>
      </c>
      <c r="I4" s="4">
        <f>(H4/H15)*100</f>
        <v>3.791282520311634</v>
      </c>
      <c r="J4" s="18">
        <v>5616</v>
      </c>
      <c r="K4" s="4">
        <f>(J4/J15)*100</f>
        <v>3.7479228258910995</v>
      </c>
      <c r="L4">
        <f t="shared" si="1"/>
        <v>5.1299336561464655</v>
      </c>
      <c r="M4" s="20">
        <v>1094751</v>
      </c>
      <c r="N4" s="3">
        <f t="shared" si="2"/>
        <v>5.6234718826405867</v>
      </c>
      <c r="O4" t="s">
        <v>28</v>
      </c>
      <c r="P4" s="37">
        <f t="shared" si="3"/>
        <v>2.2930189979966098</v>
      </c>
      <c r="Q4" s="25">
        <f t="shared" si="4"/>
        <v>5.0149401263119771</v>
      </c>
      <c r="R4" s="26">
        <f t="shared" si="5"/>
        <v>5.1299336561464655</v>
      </c>
      <c r="S4" s="31">
        <v>5317</v>
      </c>
      <c r="T4" s="32">
        <v>5616</v>
      </c>
      <c r="U4" s="29">
        <v>1060232</v>
      </c>
      <c r="V4" s="30">
        <v>1094751</v>
      </c>
    </row>
    <row r="5" spans="1:22">
      <c r="A5" t="s">
        <v>29</v>
      </c>
      <c r="B5">
        <v>6687</v>
      </c>
      <c r="C5" s="4">
        <f>(B5/B15)*100</f>
        <v>4.9957789515363871</v>
      </c>
      <c r="D5" s="4">
        <v>7503</v>
      </c>
      <c r="E5" s="4">
        <f>(D5/D15)*100</f>
        <v>5.1152167984728658</v>
      </c>
      <c r="F5" s="18">
        <v>7575</v>
      </c>
      <c r="G5" s="4">
        <f>(F5/F15)*100</f>
        <v>4.972593297666327</v>
      </c>
      <c r="H5" s="18">
        <v>7273</v>
      </c>
      <c r="I5" s="4">
        <f>(H5/H15)*100</f>
        <v>4.8554319017831515</v>
      </c>
      <c r="J5" s="18">
        <v>7265</v>
      </c>
      <c r="K5" s="4">
        <f>(J5/J15)*100</f>
        <v>4.8484080003737242</v>
      </c>
      <c r="L5">
        <f t="shared" si="1"/>
        <v>6.2094547816648005</v>
      </c>
      <c r="M5" s="20">
        <v>1169990</v>
      </c>
      <c r="N5" s="3">
        <f t="shared" si="2"/>
        <v>8.6436369074323238</v>
      </c>
      <c r="O5" t="s">
        <v>29</v>
      </c>
      <c r="P5" s="37">
        <f t="shared" si="3"/>
        <v>6.8326155733990035</v>
      </c>
      <c r="Q5" s="25">
        <f t="shared" si="4"/>
        <v>5.8123212170150556</v>
      </c>
      <c r="R5" s="26">
        <f t="shared" si="5"/>
        <v>6.2094547816648005</v>
      </c>
      <c r="S5" s="31">
        <v>6687</v>
      </c>
      <c r="T5" s="32">
        <v>7265</v>
      </c>
      <c r="U5" s="29">
        <v>1150487</v>
      </c>
      <c r="V5" s="30">
        <v>1169990</v>
      </c>
    </row>
    <row r="6" spans="1:22">
      <c r="A6" t="s">
        <v>30</v>
      </c>
      <c r="B6">
        <v>12209</v>
      </c>
      <c r="C6" s="4">
        <f>(B6/B15)*100</f>
        <v>9.1212001225224686</v>
      </c>
      <c r="D6" s="4">
        <v>13529</v>
      </c>
      <c r="E6" s="4">
        <f>(D6/D15)*100</f>
        <v>9.2234796836651221</v>
      </c>
      <c r="F6" s="18">
        <v>14040</v>
      </c>
      <c r="G6" s="4">
        <f>(F6/F15)*100</f>
        <v>9.2165293596350146</v>
      </c>
      <c r="H6" s="18">
        <v>13017</v>
      </c>
      <c r="I6" s="4">
        <f>(H6/H15)*100</f>
        <v>8.6901082174496462</v>
      </c>
      <c r="J6" s="18">
        <v>11908</v>
      </c>
      <c r="K6" s="4">
        <f>(J6/J15)*100</f>
        <v>7.9469845104542758</v>
      </c>
      <c r="L6">
        <f t="shared" si="1"/>
        <v>8.1857902160971623</v>
      </c>
      <c r="M6" s="20">
        <v>1454716</v>
      </c>
      <c r="N6" s="3">
        <f t="shared" si="2"/>
        <v>-2.4653943811942014</v>
      </c>
      <c r="O6" t="s">
        <v>30</v>
      </c>
      <c r="P6" s="37">
        <f t="shared" si="3"/>
        <v>-5.5651196107019851</v>
      </c>
      <c r="Q6" s="25">
        <f t="shared" si="4"/>
        <v>8.6681850841046124</v>
      </c>
      <c r="R6" s="26">
        <f t="shared" si="5"/>
        <v>8.1857902160971623</v>
      </c>
      <c r="S6" s="31">
        <v>12209</v>
      </c>
      <c r="T6" s="32">
        <v>11908</v>
      </c>
      <c r="U6" s="29">
        <v>1408484</v>
      </c>
      <c r="V6" s="30">
        <v>1454716</v>
      </c>
    </row>
    <row r="7" spans="1:22">
      <c r="A7" t="s">
        <v>31</v>
      </c>
      <c r="B7">
        <v>3391</v>
      </c>
      <c r="C7" s="4">
        <f>(B7/B15)*100</f>
        <v>2.5333761663914891</v>
      </c>
      <c r="D7" s="4">
        <v>3769</v>
      </c>
      <c r="E7" s="4">
        <f>(D7/D15)*100</f>
        <v>2.5695391328061086</v>
      </c>
      <c r="F7" s="18">
        <v>3874</v>
      </c>
      <c r="G7" s="4">
        <f>(F7/F15)*100</f>
        <v>2.5430793973807724</v>
      </c>
      <c r="H7" s="18">
        <v>3679</v>
      </c>
      <c r="I7" s="4">
        <f>(H7/H15)*100</f>
        <v>2.4560888170851385</v>
      </c>
      <c r="J7" s="18">
        <v>3635</v>
      </c>
      <c r="K7" s="4">
        <f>(J7/J15)*100</f>
        <v>2.4258724131257381</v>
      </c>
      <c r="L7">
        <f t="shared" si="1"/>
        <v>4.2794712527843055</v>
      </c>
      <c r="M7" s="20">
        <v>849404</v>
      </c>
      <c r="N7" s="3">
        <f t="shared" si="2"/>
        <v>7.1955175464464673</v>
      </c>
      <c r="O7" t="s">
        <v>31</v>
      </c>
      <c r="P7" s="37">
        <f t="shared" si="3"/>
        <v>4.3289911519981628</v>
      </c>
      <c r="Q7" s="25">
        <f t="shared" si="4"/>
        <v>4.1019003495869066</v>
      </c>
      <c r="R7" s="26">
        <f t="shared" si="5"/>
        <v>4.2794712527843055</v>
      </c>
      <c r="S7" s="31">
        <v>3391</v>
      </c>
      <c r="T7" s="32">
        <v>3635</v>
      </c>
      <c r="U7" s="29">
        <v>826690</v>
      </c>
      <c r="V7" s="30">
        <v>849404</v>
      </c>
    </row>
    <row r="8" spans="1:22">
      <c r="A8" s="1" t="s">
        <v>6</v>
      </c>
      <c r="B8" s="1">
        <f t="shared" ref="B8:K8" si="6">B9+B10+B11+B12+B13</f>
        <v>58822</v>
      </c>
      <c r="C8" s="2">
        <f t="shared" si="6"/>
        <v>43.945223491442107</v>
      </c>
      <c r="D8" s="1">
        <f t="shared" si="6"/>
        <v>64734</v>
      </c>
      <c r="E8" s="2">
        <f t="shared" si="6"/>
        <v>44.132806108535583</v>
      </c>
      <c r="F8" s="1">
        <f t="shared" si="6"/>
        <v>67751</v>
      </c>
      <c r="G8" s="2">
        <f t="shared" si="6"/>
        <v>44.475005743919645</v>
      </c>
      <c r="H8" s="1">
        <f t="shared" si="6"/>
        <v>68298</v>
      </c>
      <c r="I8" s="2">
        <f t="shared" si="6"/>
        <v>45.595529771481601</v>
      </c>
      <c r="J8" s="1">
        <f t="shared" si="6"/>
        <v>69367</v>
      </c>
      <c r="K8" s="2">
        <f t="shared" si="6"/>
        <v>46.293120132405249</v>
      </c>
      <c r="L8" s="1">
        <f t="shared" si="1"/>
        <v>19.560226927620082</v>
      </c>
      <c r="M8" s="20">
        <v>3546329</v>
      </c>
      <c r="N8" s="2">
        <f t="shared" si="2"/>
        <v>17.926966101118637</v>
      </c>
      <c r="O8" s="1" t="s">
        <v>6</v>
      </c>
      <c r="P8" s="37">
        <f t="shared" si="3"/>
        <v>14.94900451824812</v>
      </c>
      <c r="Q8" s="25">
        <f t="shared" si="4"/>
        <v>17.016438732633741</v>
      </c>
      <c r="R8" s="26">
        <f t="shared" si="5"/>
        <v>19.560226927620082</v>
      </c>
      <c r="S8" s="27">
        <v>58822</v>
      </c>
      <c r="T8" s="28">
        <v>69367</v>
      </c>
      <c r="U8" s="29">
        <v>3456775</v>
      </c>
      <c r="V8" s="30">
        <v>3546329</v>
      </c>
    </row>
    <row r="9" spans="1:22">
      <c r="A9" t="s">
        <v>32</v>
      </c>
      <c r="B9">
        <v>3118</v>
      </c>
      <c r="C9" s="4">
        <f>(B9/B15)*100</f>
        <v>2.3294210813354947</v>
      </c>
      <c r="D9" s="4">
        <v>3355</v>
      </c>
      <c r="E9" s="4">
        <f>(D9/D15)*100</f>
        <v>2.2872920643577856</v>
      </c>
      <c r="F9" s="18">
        <v>3540</v>
      </c>
      <c r="G9" s="4">
        <f>(F9/F15)*100</f>
        <v>2.323825778711393</v>
      </c>
      <c r="H9" s="18">
        <v>3467</v>
      </c>
      <c r="I9" s="4">
        <f>(H9/H15)*100</f>
        <v>2.3145582845431298</v>
      </c>
      <c r="J9" s="18">
        <v>3538</v>
      </c>
      <c r="K9" s="4">
        <f>(J9/J15)*100</f>
        <v>2.3611379910973485</v>
      </c>
      <c r="L9">
        <f t="shared" si="1"/>
        <v>9.1660405709992485</v>
      </c>
      <c r="M9" s="20">
        <v>385990</v>
      </c>
      <c r="N9" s="3">
        <f t="shared" si="2"/>
        <v>13.470173187940986</v>
      </c>
      <c r="O9" t="s">
        <v>32</v>
      </c>
      <c r="P9" s="37">
        <f t="shared" si="3"/>
        <v>9.7961136928688575</v>
      </c>
      <c r="Q9" s="25">
        <f t="shared" si="4"/>
        <v>8.3482377132575802</v>
      </c>
      <c r="R9" s="26">
        <f t="shared" si="5"/>
        <v>9.1660405709992485</v>
      </c>
      <c r="S9" s="31">
        <v>3118</v>
      </c>
      <c r="T9" s="32">
        <v>3538</v>
      </c>
      <c r="U9" s="29">
        <v>373492</v>
      </c>
      <c r="V9" s="30">
        <v>385990</v>
      </c>
    </row>
    <row r="10" spans="1:22">
      <c r="A10" t="s">
        <v>33</v>
      </c>
      <c r="B10">
        <v>23174</v>
      </c>
      <c r="C10" s="4">
        <f>(B10/B15)*100</f>
        <v>17.313022494826413</v>
      </c>
      <c r="D10" s="3">
        <v>26543</v>
      </c>
      <c r="E10" s="4">
        <f>(D10/D15)*100</f>
        <v>18.095854922279791</v>
      </c>
      <c r="F10" s="18">
        <v>27875</v>
      </c>
      <c r="G10" s="4">
        <f>(F10/F15)*100</f>
        <v>18.298486887451997</v>
      </c>
      <c r="H10" s="18">
        <v>28902</v>
      </c>
      <c r="I10" s="4">
        <f>(H10/H15)*100</f>
        <v>19.294884205326088</v>
      </c>
      <c r="J10" s="18">
        <v>29345</v>
      </c>
      <c r="K10" s="4">
        <f>(J10/J15)*100</f>
        <v>19.583831076526764</v>
      </c>
      <c r="L10">
        <f t="shared" si="1"/>
        <v>22.177364502311072</v>
      </c>
      <c r="M10" s="20">
        <v>1323196</v>
      </c>
      <c r="N10" s="3">
        <f t="shared" si="2"/>
        <v>26.628980754293607</v>
      </c>
      <c r="O10" t="s">
        <v>33</v>
      </c>
      <c r="P10" s="37">
        <f t="shared" si="3"/>
        <v>24.418421754384735</v>
      </c>
      <c r="Q10" s="25">
        <f t="shared" si="4"/>
        <v>17.824823840067317</v>
      </c>
      <c r="R10" s="26">
        <f t="shared" si="5"/>
        <v>22.177364502311072</v>
      </c>
      <c r="S10" s="31">
        <v>23174</v>
      </c>
      <c r="T10" s="32">
        <v>29345</v>
      </c>
      <c r="U10" s="29">
        <v>1300097</v>
      </c>
      <c r="V10" s="30">
        <v>1323196</v>
      </c>
    </row>
    <row r="11" spans="1:22">
      <c r="A11" t="s">
        <v>34</v>
      </c>
      <c r="B11">
        <v>22807</v>
      </c>
      <c r="C11" s="4">
        <f>(B11/B15)*100</f>
        <v>17.038841116747477</v>
      </c>
      <c r="D11" s="3">
        <v>24340</v>
      </c>
      <c r="E11" s="4">
        <f>(D11/D15)*100</f>
        <v>16.593946004908645</v>
      </c>
      <c r="F11" s="18">
        <v>25193</v>
      </c>
      <c r="G11" s="4">
        <f>(F11/F15)*100</f>
        <v>16.537893458496079</v>
      </c>
      <c r="H11" s="18">
        <v>24721</v>
      </c>
      <c r="I11" s="4">
        <f>(H11/H15)*100</f>
        <v>16.503661768731099</v>
      </c>
      <c r="J11" s="18">
        <v>24732</v>
      </c>
      <c r="K11" s="4">
        <f>(J11/J15)*100</f>
        <v>16.505275521712726</v>
      </c>
      <c r="L11">
        <f t="shared" si="1"/>
        <v>22.828133653313643</v>
      </c>
      <c r="M11" s="20">
        <v>1083400</v>
      </c>
      <c r="N11" s="3">
        <f t="shared" si="2"/>
        <v>8.4403911079931504</v>
      </c>
      <c r="O11" t="s">
        <v>34</v>
      </c>
      <c r="P11" s="37">
        <f t="shared" si="3"/>
        <v>5.4698410551013321</v>
      </c>
      <c r="Q11" s="25">
        <f t="shared" si="4"/>
        <v>21.644228743444664</v>
      </c>
      <c r="R11" s="26">
        <f t="shared" si="5"/>
        <v>22.828133653313643</v>
      </c>
      <c r="S11" s="31">
        <v>22807</v>
      </c>
      <c r="T11" s="32">
        <v>24732</v>
      </c>
      <c r="U11" s="29">
        <v>1053722</v>
      </c>
      <c r="V11" s="30">
        <v>1083400</v>
      </c>
    </row>
    <row r="12" spans="1:22">
      <c r="A12" t="s">
        <v>35</v>
      </c>
      <c r="B12">
        <v>6805</v>
      </c>
      <c r="C12" s="4">
        <f>(B12/B15)*100</f>
        <v>5.0839353619268897</v>
      </c>
      <c r="D12" s="3">
        <v>7428</v>
      </c>
      <c r="E12" s="4">
        <f>(D12/D15)*100</f>
        <v>5.0640850831742572</v>
      </c>
      <c r="F12" s="18">
        <v>7970</v>
      </c>
      <c r="G12" s="4">
        <f>(F12/F15)*100</f>
        <v>5.2318902419010733</v>
      </c>
      <c r="H12" s="18">
        <v>7966</v>
      </c>
      <c r="I12" s="4">
        <f>(H12/H15)*100</f>
        <v>5.3180765199511324</v>
      </c>
      <c r="J12" s="18">
        <v>8273</v>
      </c>
      <c r="K12" s="4">
        <f>(J12/J15)*100</f>
        <v>5.5211120973285368</v>
      </c>
      <c r="L12">
        <f t="shared" si="1"/>
        <v>17.231647243832079</v>
      </c>
      <c r="M12" s="20">
        <v>480105</v>
      </c>
      <c r="N12" s="3">
        <f t="shared" si="2"/>
        <v>21.572373254959601</v>
      </c>
      <c r="O12" t="s">
        <v>35</v>
      </c>
      <c r="P12" s="37">
        <f t="shared" si="3"/>
        <v>17.843703076187701</v>
      </c>
      <c r="Q12" s="25">
        <f t="shared" si="4"/>
        <v>14.622459065709743</v>
      </c>
      <c r="R12" s="26">
        <f t="shared" si="5"/>
        <v>17.231647243832079</v>
      </c>
      <c r="S12" s="31">
        <v>6805</v>
      </c>
      <c r="T12" s="32">
        <v>8273</v>
      </c>
      <c r="U12" s="29">
        <v>465380</v>
      </c>
      <c r="V12" s="30">
        <v>480105</v>
      </c>
    </row>
    <row r="13" spans="1:22">
      <c r="A13" t="s">
        <v>36</v>
      </c>
      <c r="B13">
        <v>2918</v>
      </c>
      <c r="C13" s="4">
        <f>(B13/B15)*100</f>
        <v>2.1800034366058285</v>
      </c>
      <c r="D13" s="3">
        <v>3068</v>
      </c>
      <c r="E13" s="4">
        <f>(D13/D15)*100</f>
        <v>2.0916280338151076</v>
      </c>
      <c r="F13" s="18">
        <v>3173</v>
      </c>
      <c r="G13" s="4">
        <f>(F13/F15)*100</f>
        <v>2.0829093773591096</v>
      </c>
      <c r="H13" s="18">
        <v>3242</v>
      </c>
      <c r="I13" s="4">
        <f>(H13/H15)*100</f>
        <v>2.1643489929301492</v>
      </c>
      <c r="J13" s="18">
        <v>3479</v>
      </c>
      <c r="K13" s="4">
        <f>(J13/J15)*100</f>
        <v>2.3217634457398746</v>
      </c>
      <c r="L13">
        <f t="shared" si="1"/>
        <v>12.713877458540116</v>
      </c>
      <c r="M13" s="20">
        <v>273638</v>
      </c>
      <c r="N13" s="3">
        <f t="shared" si="2"/>
        <v>19.225496915695686</v>
      </c>
      <c r="O13" t="s">
        <v>36</v>
      </c>
      <c r="P13" s="37">
        <f t="shared" si="3"/>
        <v>15.062769525740482</v>
      </c>
      <c r="Q13" s="25">
        <f t="shared" si="4"/>
        <v>11.049514548401268</v>
      </c>
      <c r="R13" s="26">
        <f t="shared" si="5"/>
        <v>12.713877458540116</v>
      </c>
      <c r="S13" s="31">
        <v>2918</v>
      </c>
      <c r="T13" s="32">
        <v>3479</v>
      </c>
      <c r="U13" s="29">
        <v>264084</v>
      </c>
      <c r="V13" s="30">
        <v>273638</v>
      </c>
    </row>
    <row r="14" spans="1:22">
      <c r="A14" s="1" t="s">
        <v>37</v>
      </c>
      <c r="B14" s="1">
        <v>33747</v>
      </c>
      <c r="C14" s="2">
        <f>(B14/B15)*100</f>
        <v>25.211986283460213</v>
      </c>
      <c r="D14" s="2">
        <v>36542</v>
      </c>
      <c r="E14" s="2">
        <f>(D14/D15)*100</f>
        <v>24.912735205890375</v>
      </c>
      <c r="F14" s="19">
        <v>38275</v>
      </c>
      <c r="G14" s="2">
        <f>(F14/F15)*100</f>
        <v>25.125545672366822</v>
      </c>
      <c r="H14" s="19">
        <v>38040</v>
      </c>
      <c r="I14" s="2">
        <f>(H14/H15)*100</f>
        <v>25.395384235367946</v>
      </c>
      <c r="J14" s="19">
        <v>38552</v>
      </c>
      <c r="K14" s="2">
        <f>(J14/J15)*100</f>
        <v>25.728262247819384</v>
      </c>
      <c r="L14" s="1">
        <f t="shared" si="1"/>
        <v>33.851573599425386</v>
      </c>
      <c r="M14" s="20">
        <v>1138854</v>
      </c>
      <c r="N14" s="2">
        <f t="shared" si="2"/>
        <v>14.238302663940502</v>
      </c>
      <c r="O14" s="1" t="s">
        <v>37</v>
      </c>
      <c r="P14" s="37">
        <f t="shared" si="3"/>
        <v>5.1740014070439377</v>
      </c>
      <c r="Q14" s="25">
        <f t="shared" si="4"/>
        <v>32.186256248265366</v>
      </c>
      <c r="R14" s="26">
        <f t="shared" si="5"/>
        <v>33.851573599425386</v>
      </c>
      <c r="S14" s="27">
        <v>33747</v>
      </c>
      <c r="T14" s="28">
        <v>38552</v>
      </c>
      <c r="U14" s="29">
        <v>1048491</v>
      </c>
      <c r="V14" s="30">
        <v>1138854</v>
      </c>
    </row>
    <row r="15" spans="1:22">
      <c r="A15" s="1" t="s">
        <v>13</v>
      </c>
      <c r="B15" s="1">
        <f>B3+B4+B5+B6+B7+B10+B9+B12+B11+B13+B14</f>
        <v>133853</v>
      </c>
      <c r="C15" s="2">
        <f>C2+C8+C14</f>
        <v>100</v>
      </c>
      <c r="D15" s="1">
        <f>D3+D4+D5+D6+D7+D10+D9+D12+D11+D13+D14</f>
        <v>146680</v>
      </c>
      <c r="E15" s="2">
        <f>E2+E8+E14</f>
        <v>99.999999999999986</v>
      </c>
      <c r="F15" s="1">
        <f>F3+F4+F5+F6+F7+F10+F9+F12+F11+F13+F14</f>
        <v>152335</v>
      </c>
      <c r="G15" s="2">
        <f>G2+G8+G14</f>
        <v>100</v>
      </c>
      <c r="H15" s="1">
        <f>H3+H4+H5+H6+H7+H10+H9+H12+H11+H13+H14</f>
        <v>149791</v>
      </c>
      <c r="I15" s="2">
        <f>I2+I8+I14</f>
        <v>100</v>
      </c>
      <c r="J15" s="1">
        <f>J3+J4+J5+J6+J7+J10+J9+J12+J11+J13+J14</f>
        <v>149843</v>
      </c>
      <c r="K15" s="2">
        <f>K2+K8+K14</f>
        <v>100</v>
      </c>
      <c r="L15">
        <f t="shared" si="1"/>
        <v>13.577718923648426</v>
      </c>
      <c r="M15" s="22">
        <v>11035948</v>
      </c>
      <c r="N15" s="2">
        <f t="shared" si="2"/>
        <v>11.945940696136816</v>
      </c>
      <c r="O15" s="1" t="s">
        <v>13</v>
      </c>
      <c r="P15" s="37">
        <f t="shared" si="3"/>
        <v>8.2020637148379159</v>
      </c>
      <c r="Q15" s="25">
        <f t="shared" si="4"/>
        <v>12.548484250200573</v>
      </c>
      <c r="R15" s="26">
        <f t="shared" si="5"/>
        <v>13.577718923648426</v>
      </c>
      <c r="S15" s="27">
        <v>133853</v>
      </c>
      <c r="T15" s="32">
        <v>149843</v>
      </c>
      <c r="U15" s="29">
        <v>10666866</v>
      </c>
      <c r="V15" s="33">
        <v>11035948</v>
      </c>
    </row>
    <row r="16" spans="1:22">
      <c r="E16" s="2"/>
      <c r="M16" s="21"/>
      <c r="Q16" s="31"/>
      <c r="R16" s="31"/>
      <c r="S16" s="31"/>
      <c r="T16" s="31"/>
      <c r="U16" s="31"/>
      <c r="V16" s="33"/>
    </row>
    <row r="17" spans="5:5">
      <c r="E17" s="3"/>
    </row>
  </sheetData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5"/>
  <sheetViews>
    <sheetView zoomScale="85" zoomScaleNormal="85" workbookViewId="0">
      <selection activeCell="N23" sqref="N23"/>
    </sheetView>
  </sheetViews>
  <sheetFormatPr defaultRowHeight="15"/>
  <cols>
    <col min="1" max="1" width="25" customWidth="1"/>
    <col min="2" max="2" width="7.5703125" customWidth="1"/>
    <col min="3" max="3" width="8.7109375" customWidth="1"/>
    <col min="4" max="4" width="16.85546875" customWidth="1"/>
    <col min="5" max="6" width="9.140625" customWidth="1"/>
    <col min="7" max="7" width="16" customWidth="1"/>
    <col min="8" max="8" width="10" customWidth="1"/>
    <col min="9" max="9" width="9.140625" customWidth="1"/>
    <col min="10" max="10" width="16.28515625" customWidth="1"/>
    <col min="11" max="11" width="11.140625" customWidth="1"/>
    <col min="12" max="12" width="9.28515625" customWidth="1"/>
    <col min="13" max="13" width="15.85546875" customWidth="1"/>
    <col min="14" max="15" width="9.5703125" customWidth="1"/>
    <col min="16" max="16" width="15.7109375" customWidth="1"/>
    <col min="17" max="17" width="26.42578125" customWidth="1"/>
    <col min="18" max="18" width="27.28515625" customWidth="1"/>
  </cols>
  <sheetData>
    <row r="1" spans="1:18">
      <c r="A1" s="8"/>
      <c r="B1" s="40" t="s">
        <v>44</v>
      </c>
      <c r="C1" s="7" t="s">
        <v>15</v>
      </c>
      <c r="D1" s="7" t="s">
        <v>43</v>
      </c>
      <c r="E1" s="40" t="s">
        <v>45</v>
      </c>
      <c r="F1" s="7" t="s">
        <v>16</v>
      </c>
      <c r="G1" s="7" t="s">
        <v>40</v>
      </c>
      <c r="H1" s="40" t="s">
        <v>46</v>
      </c>
      <c r="I1" s="7" t="s">
        <v>17</v>
      </c>
      <c r="J1" s="7" t="s">
        <v>41</v>
      </c>
      <c r="K1" s="40" t="s">
        <v>47</v>
      </c>
      <c r="L1" s="7" t="s">
        <v>18</v>
      </c>
      <c r="M1" s="7" t="s">
        <v>42</v>
      </c>
      <c r="N1" s="41" t="s">
        <v>48</v>
      </c>
      <c r="O1" s="9" t="s">
        <v>19</v>
      </c>
      <c r="P1" s="7" t="s">
        <v>39</v>
      </c>
      <c r="Q1" s="38" t="s">
        <v>50</v>
      </c>
    </row>
    <row r="2" spans="1:18">
      <c r="A2" s="7" t="s">
        <v>5</v>
      </c>
      <c r="B2" s="7">
        <f>B3+B4+B5+B6+B7</f>
        <v>41284</v>
      </c>
      <c r="C2" s="10">
        <v>6161600</v>
      </c>
      <c r="D2" s="7">
        <f t="shared" ref="D2:D15" si="0">(B2/C2)*1000</f>
        <v>6.700207738249806</v>
      </c>
      <c r="E2" s="7">
        <f>E3+E4+E5+E6+E7</f>
        <v>45404</v>
      </c>
      <c r="F2" s="11">
        <v>6208877</v>
      </c>
      <c r="G2" s="7">
        <f t="shared" ref="G2:G12" si="1">(E2/F2)*1000</f>
        <v>7.3127555917116736</v>
      </c>
      <c r="H2" s="7">
        <f>H3+H4+H5+H6+H7</f>
        <v>46309</v>
      </c>
      <c r="I2" s="11">
        <v>6251983</v>
      </c>
      <c r="J2" s="7">
        <f t="shared" ref="J2:J15" si="2">(H2/I2)*1000</f>
        <v>7.4070898785233421</v>
      </c>
      <c r="K2" s="2">
        <f>K3+K4+K5+K6+K7</f>
        <v>43453</v>
      </c>
      <c r="L2" s="12">
        <v>6306638</v>
      </c>
      <c r="M2" s="8">
        <f t="shared" ref="M2:M15" si="3">(K2/L2)*1000</f>
        <v>6.8900418891967483</v>
      </c>
      <c r="N2" s="7">
        <f>N3+N4+N5+N6+N7</f>
        <v>41924</v>
      </c>
      <c r="O2" s="7">
        <v>6350765</v>
      </c>
      <c r="P2" s="7">
        <f t="shared" ref="P2:P15" si="4">(N2/O2)*1000</f>
        <v>6.6014094365009566</v>
      </c>
      <c r="Q2" s="35">
        <f>((P2/D2)*100)-100</f>
        <v>-1.4745557989916449</v>
      </c>
      <c r="R2" s="1"/>
    </row>
    <row r="3" spans="1:18">
      <c r="A3" s="8" t="s">
        <v>0</v>
      </c>
      <c r="B3" s="8">
        <v>13680</v>
      </c>
      <c r="C3" s="13">
        <v>1715707</v>
      </c>
      <c r="D3" s="8">
        <f t="shared" si="0"/>
        <v>7.9733893957418136</v>
      </c>
      <c r="E3" s="8">
        <v>14904</v>
      </c>
      <c r="F3" s="14">
        <v>1731174</v>
      </c>
      <c r="G3" s="8">
        <f t="shared" si="1"/>
        <v>8.609186598227561</v>
      </c>
      <c r="H3" s="8">
        <v>14890</v>
      </c>
      <c r="I3" s="14">
        <v>1744862</v>
      </c>
      <c r="J3" s="8">
        <f t="shared" si="2"/>
        <v>8.5336261549623984</v>
      </c>
      <c r="K3">
        <v>13805</v>
      </c>
      <c r="L3" s="15">
        <v>1764773</v>
      </c>
      <c r="M3" s="8">
        <f t="shared" si="3"/>
        <v>7.822535816221122</v>
      </c>
      <c r="N3" s="8">
        <v>13500</v>
      </c>
      <c r="O3" s="8">
        <v>1781904</v>
      </c>
      <c r="P3" s="8">
        <f t="shared" si="4"/>
        <v>7.5761657193653527</v>
      </c>
      <c r="Q3" s="36">
        <f t="shared" ref="Q2:Q15" si="5">((P3/D3)*100)-100</f>
        <v>-4.9818672669943709</v>
      </c>
    </row>
    <row r="4" spans="1:18">
      <c r="A4" s="8" t="s">
        <v>1</v>
      </c>
      <c r="B4" s="8">
        <v>5317</v>
      </c>
      <c r="C4" s="13">
        <v>1060232</v>
      </c>
      <c r="D4" s="8">
        <f t="shared" si="0"/>
        <v>5.0149401263119771</v>
      </c>
      <c r="E4" s="8">
        <v>5699</v>
      </c>
      <c r="F4" s="14">
        <v>1068838</v>
      </c>
      <c r="G4" s="8">
        <f t="shared" si="1"/>
        <v>5.3319586317103251</v>
      </c>
      <c r="H4" s="8">
        <v>5930</v>
      </c>
      <c r="I4" s="14">
        <v>1076924</v>
      </c>
      <c r="J4" s="8">
        <f t="shared" si="2"/>
        <v>5.5064238516366988</v>
      </c>
      <c r="K4">
        <v>5679</v>
      </c>
      <c r="L4" s="15">
        <v>1086446</v>
      </c>
      <c r="M4" s="8">
        <f t="shared" si="3"/>
        <v>5.2271350808047528</v>
      </c>
      <c r="N4" s="8">
        <v>5616</v>
      </c>
      <c r="O4" s="8">
        <v>1094751</v>
      </c>
      <c r="P4" s="8">
        <f t="shared" si="4"/>
        <v>5.1299336561464655</v>
      </c>
      <c r="Q4" s="36">
        <f t="shared" si="5"/>
        <v>2.2930189979966116</v>
      </c>
    </row>
    <row r="5" spans="1:18">
      <c r="A5" s="8" t="s">
        <v>2</v>
      </c>
      <c r="B5" s="8">
        <v>6687</v>
      </c>
      <c r="C5" s="13">
        <v>1150487</v>
      </c>
      <c r="D5" s="8">
        <f t="shared" si="0"/>
        <v>5.8123212170150556</v>
      </c>
      <c r="E5" s="8">
        <v>7503</v>
      </c>
      <c r="F5" s="14">
        <v>1155290</v>
      </c>
      <c r="G5" s="8">
        <f t="shared" si="1"/>
        <v>6.4944732491409081</v>
      </c>
      <c r="H5" s="8">
        <v>7575</v>
      </c>
      <c r="I5" s="14">
        <v>1159366</v>
      </c>
      <c r="J5" s="8">
        <f t="shared" si="2"/>
        <v>6.5337434425366965</v>
      </c>
      <c r="K5">
        <v>7273</v>
      </c>
      <c r="L5" s="15">
        <v>1164967</v>
      </c>
      <c r="M5" s="8">
        <f t="shared" si="3"/>
        <v>6.2430952979783978</v>
      </c>
      <c r="N5" s="8">
        <v>7265</v>
      </c>
      <c r="O5" s="8">
        <v>1169990</v>
      </c>
      <c r="P5" s="8">
        <f t="shared" si="4"/>
        <v>6.2094547816648005</v>
      </c>
      <c r="Q5" s="36">
        <f t="shared" si="5"/>
        <v>6.8326155733990106</v>
      </c>
    </row>
    <row r="6" spans="1:18">
      <c r="A6" s="8" t="s">
        <v>3</v>
      </c>
      <c r="B6" s="8">
        <v>12209</v>
      </c>
      <c r="C6" s="13">
        <v>1408484</v>
      </c>
      <c r="D6" s="8">
        <f t="shared" si="0"/>
        <v>8.6681850841046124</v>
      </c>
      <c r="E6" s="8">
        <v>13529</v>
      </c>
      <c r="F6" s="14">
        <v>1420415</v>
      </c>
      <c r="G6" s="8">
        <f t="shared" si="1"/>
        <v>9.5246811671236937</v>
      </c>
      <c r="H6" s="8">
        <v>14040</v>
      </c>
      <c r="I6" s="14">
        <v>1432326</v>
      </c>
      <c r="J6" s="8">
        <f t="shared" si="2"/>
        <v>9.8022377587225265</v>
      </c>
      <c r="K6">
        <v>13017</v>
      </c>
      <c r="L6" s="15">
        <v>1445831</v>
      </c>
      <c r="M6" s="8">
        <f t="shared" si="3"/>
        <v>9.0031269214728411</v>
      </c>
      <c r="N6" s="8">
        <v>11908</v>
      </c>
      <c r="O6" s="8">
        <v>1454716</v>
      </c>
      <c r="P6" s="8">
        <f t="shared" si="4"/>
        <v>8.1857902160971623</v>
      </c>
      <c r="Q6" s="36">
        <f t="shared" si="5"/>
        <v>-5.5651196107019842</v>
      </c>
    </row>
    <row r="7" spans="1:18">
      <c r="A7" s="8" t="s">
        <v>4</v>
      </c>
      <c r="B7" s="8">
        <v>3391</v>
      </c>
      <c r="C7" s="13">
        <v>826690</v>
      </c>
      <c r="D7" s="8">
        <f t="shared" si="0"/>
        <v>4.1019003495869066</v>
      </c>
      <c r="E7" s="8">
        <v>3769</v>
      </c>
      <c r="F7" s="14">
        <v>833160</v>
      </c>
      <c r="G7" s="8">
        <f t="shared" si="1"/>
        <v>4.5237409381151279</v>
      </c>
      <c r="H7" s="8">
        <v>3874</v>
      </c>
      <c r="I7" s="14">
        <v>838505</v>
      </c>
      <c r="J7" s="8">
        <f t="shared" si="2"/>
        <v>4.6201274888044797</v>
      </c>
      <c r="K7">
        <v>3679</v>
      </c>
      <c r="L7" s="15">
        <v>844621</v>
      </c>
      <c r="M7" s="8">
        <f t="shared" si="3"/>
        <v>4.3557998202744193</v>
      </c>
      <c r="N7" s="8">
        <v>3635</v>
      </c>
      <c r="O7" s="8">
        <v>849404</v>
      </c>
      <c r="P7" s="8">
        <f t="shared" si="4"/>
        <v>4.2794712527843055</v>
      </c>
      <c r="Q7" s="36">
        <f t="shared" si="5"/>
        <v>4.3289911519981672</v>
      </c>
    </row>
    <row r="8" spans="1:18">
      <c r="A8" s="7" t="s">
        <v>6</v>
      </c>
      <c r="B8" s="7">
        <f>B9+B10+B11+B12+B13</f>
        <v>58822</v>
      </c>
      <c r="C8" s="10">
        <v>3456775</v>
      </c>
      <c r="D8" s="7">
        <f t="shared" si="0"/>
        <v>17.016438732633741</v>
      </c>
      <c r="E8" s="7">
        <f>E9+E10+E11+E12+E13</f>
        <v>64734</v>
      </c>
      <c r="F8" s="11">
        <v>3475671</v>
      </c>
      <c r="G8" s="7">
        <f t="shared" si="1"/>
        <v>18.624892862414193</v>
      </c>
      <c r="H8" s="7">
        <f>H9+H10+H11+H12+H13</f>
        <v>67751</v>
      </c>
      <c r="I8" s="11">
        <v>3498384</v>
      </c>
      <c r="J8" s="7">
        <f t="shared" si="2"/>
        <v>19.366370301259096</v>
      </c>
      <c r="K8" s="1">
        <f>K9+K10+K11+K12+K13</f>
        <v>68298</v>
      </c>
      <c r="L8" s="17">
        <v>3525540</v>
      </c>
      <c r="M8" s="8">
        <f t="shared" si="3"/>
        <v>19.372351469562112</v>
      </c>
      <c r="N8" s="7">
        <f>N9+N10+N11+N12+N13</f>
        <v>69367</v>
      </c>
      <c r="O8" s="7">
        <v>3546329</v>
      </c>
      <c r="P8" s="7">
        <f t="shared" si="4"/>
        <v>19.560226927620082</v>
      </c>
      <c r="Q8" s="35">
        <f t="shared" si="5"/>
        <v>14.949004518248117</v>
      </c>
      <c r="R8" s="1"/>
    </row>
    <row r="9" spans="1:18">
      <c r="A9" s="8" t="s">
        <v>8</v>
      </c>
      <c r="B9" s="8">
        <v>3118</v>
      </c>
      <c r="C9" s="13">
        <v>373492</v>
      </c>
      <c r="D9" s="8">
        <f t="shared" si="0"/>
        <v>8.3482377132575802</v>
      </c>
      <c r="E9" s="8">
        <v>3355</v>
      </c>
      <c r="F9" s="14">
        <v>375645</v>
      </c>
      <c r="G9" s="8">
        <f t="shared" si="1"/>
        <v>8.9313048223721871</v>
      </c>
      <c r="H9" s="8">
        <v>3540</v>
      </c>
      <c r="I9" s="14">
        <v>379515</v>
      </c>
      <c r="J9" s="8">
        <f t="shared" si="2"/>
        <v>9.3276945575273711</v>
      </c>
      <c r="K9">
        <v>3467</v>
      </c>
      <c r="L9" s="15">
        <v>382866</v>
      </c>
      <c r="M9" s="8">
        <f t="shared" si="3"/>
        <v>9.0553875246169682</v>
      </c>
      <c r="N9" s="8">
        <v>3538</v>
      </c>
      <c r="O9" s="8">
        <v>385990</v>
      </c>
      <c r="P9" s="8">
        <f t="shared" si="4"/>
        <v>9.1660405709992485</v>
      </c>
      <c r="Q9" s="36">
        <f t="shared" si="5"/>
        <v>9.7961136928688575</v>
      </c>
    </row>
    <row r="10" spans="1:18">
      <c r="A10" s="8" t="s">
        <v>9</v>
      </c>
      <c r="B10" s="8">
        <v>23174</v>
      </c>
      <c r="C10" s="13">
        <v>1300097</v>
      </c>
      <c r="D10" s="8">
        <f t="shared" si="0"/>
        <v>17.824823840067317</v>
      </c>
      <c r="E10" s="8">
        <v>26543</v>
      </c>
      <c r="F10" s="14">
        <v>1304436</v>
      </c>
      <c r="G10" s="8">
        <f t="shared" si="1"/>
        <v>20.348257791106654</v>
      </c>
      <c r="H10" s="8">
        <v>27875</v>
      </c>
      <c r="I10" s="14">
        <v>1309880</v>
      </c>
      <c r="J10" s="8">
        <f t="shared" si="2"/>
        <v>21.280575319876633</v>
      </c>
      <c r="K10">
        <v>28902</v>
      </c>
      <c r="L10" s="15">
        <v>1317284</v>
      </c>
      <c r="M10" s="8">
        <f t="shared" si="3"/>
        <v>21.940598990043149</v>
      </c>
      <c r="N10" s="8">
        <v>29345</v>
      </c>
      <c r="O10" s="8">
        <v>1323196</v>
      </c>
      <c r="P10" s="8">
        <f t="shared" si="4"/>
        <v>22.177364502311072</v>
      </c>
      <c r="Q10" s="36">
        <f t="shared" si="5"/>
        <v>24.418421754384738</v>
      </c>
    </row>
    <row r="11" spans="1:18">
      <c r="A11" s="8" t="s">
        <v>10</v>
      </c>
      <c r="B11" s="8">
        <v>22807</v>
      </c>
      <c r="C11" s="13">
        <v>1053722</v>
      </c>
      <c r="D11" s="8">
        <f t="shared" si="0"/>
        <v>21.644228743444664</v>
      </c>
      <c r="E11" s="8">
        <v>24340</v>
      </c>
      <c r="F11" s="14">
        <v>1060035</v>
      </c>
      <c r="G11" s="8">
        <f t="shared" si="1"/>
        <v>22.961505988009829</v>
      </c>
      <c r="H11" s="8">
        <v>25193</v>
      </c>
      <c r="I11" s="14">
        <v>1067685</v>
      </c>
      <c r="J11" s="8">
        <f t="shared" si="2"/>
        <v>23.595910778928243</v>
      </c>
      <c r="K11">
        <v>24721</v>
      </c>
      <c r="L11" s="15">
        <v>1077203</v>
      </c>
      <c r="M11" s="8">
        <f t="shared" si="3"/>
        <v>22.949249120175121</v>
      </c>
      <c r="N11" s="8">
        <v>24732</v>
      </c>
      <c r="O11" s="8">
        <v>1083400</v>
      </c>
      <c r="P11" s="8">
        <f t="shared" si="4"/>
        <v>22.828133653313643</v>
      </c>
      <c r="Q11" s="36">
        <f t="shared" si="5"/>
        <v>5.4698410551013268</v>
      </c>
    </row>
    <row r="12" spans="1:18">
      <c r="A12" s="8" t="s">
        <v>11</v>
      </c>
      <c r="B12" s="8">
        <v>6805</v>
      </c>
      <c r="C12" s="13">
        <v>465380</v>
      </c>
      <c r="D12" s="8">
        <f t="shared" si="0"/>
        <v>14.622459065709743</v>
      </c>
      <c r="E12" s="8">
        <v>7428</v>
      </c>
      <c r="F12" s="14">
        <v>468605</v>
      </c>
      <c r="G12" s="8">
        <f t="shared" si="1"/>
        <v>15.851303336498756</v>
      </c>
      <c r="H12" s="8">
        <v>7970</v>
      </c>
      <c r="I12" s="14">
        <v>472281</v>
      </c>
      <c r="J12" s="8">
        <f t="shared" si="2"/>
        <v>16.875546549617706</v>
      </c>
      <c r="K12">
        <v>7966</v>
      </c>
      <c r="L12" s="15">
        <v>476835</v>
      </c>
      <c r="M12" s="8">
        <f t="shared" si="3"/>
        <v>16.70598844464018</v>
      </c>
      <c r="N12" s="8">
        <v>8273</v>
      </c>
      <c r="O12" s="8">
        <v>480105</v>
      </c>
      <c r="P12" s="8">
        <f t="shared" si="4"/>
        <v>17.231647243832079</v>
      </c>
      <c r="Q12" s="36">
        <f t="shared" si="5"/>
        <v>17.843703076187694</v>
      </c>
    </row>
    <row r="13" spans="1:18">
      <c r="A13" s="8" t="s">
        <v>12</v>
      </c>
      <c r="B13" s="8">
        <v>2918</v>
      </c>
      <c r="C13" s="13">
        <v>264084</v>
      </c>
      <c r="D13" s="8">
        <f t="shared" si="0"/>
        <v>11.049514548401268</v>
      </c>
      <c r="E13" s="8">
        <v>3068</v>
      </c>
      <c r="F13" s="14">
        <v>266950</v>
      </c>
      <c r="G13" s="8">
        <f>(E13/F12)*1000</f>
        <v>6.5470919004278656</v>
      </c>
      <c r="H13" s="8">
        <v>3173</v>
      </c>
      <c r="I13" s="14">
        <v>269023</v>
      </c>
      <c r="J13" s="8">
        <f t="shared" si="2"/>
        <v>11.794530579169811</v>
      </c>
      <c r="K13">
        <v>3242</v>
      </c>
      <c r="L13" s="15">
        <v>271352</v>
      </c>
      <c r="M13" s="8">
        <f t="shared" si="3"/>
        <v>11.947581001798403</v>
      </c>
      <c r="N13" s="8">
        <v>3479</v>
      </c>
      <c r="O13" s="8">
        <v>273638</v>
      </c>
      <c r="P13" s="8">
        <f t="shared" si="4"/>
        <v>12.713877458540116</v>
      </c>
      <c r="Q13" s="36">
        <f t="shared" si="5"/>
        <v>15.062769525740478</v>
      </c>
    </row>
    <row r="14" spans="1:18">
      <c r="A14" s="7" t="s">
        <v>7</v>
      </c>
      <c r="B14" s="7">
        <v>33747</v>
      </c>
      <c r="C14" s="10">
        <v>1048491</v>
      </c>
      <c r="D14" s="7">
        <f t="shared" si="0"/>
        <v>32.186256248265366</v>
      </c>
      <c r="E14" s="7">
        <v>36542</v>
      </c>
      <c r="F14" s="11">
        <v>1068532</v>
      </c>
      <c r="G14" s="7">
        <f>(E14/F14)*1000</f>
        <v>34.198320686699134</v>
      </c>
      <c r="H14" s="7">
        <v>38275</v>
      </c>
      <c r="I14" s="11">
        <v>1089538</v>
      </c>
      <c r="J14" s="7">
        <f t="shared" si="2"/>
        <v>35.12956867956877</v>
      </c>
      <c r="K14" s="1">
        <v>38040</v>
      </c>
      <c r="L14" s="17">
        <v>1119088</v>
      </c>
      <c r="M14" s="7">
        <f t="shared" si="3"/>
        <v>33.991964885692639</v>
      </c>
      <c r="N14" s="7">
        <v>38552</v>
      </c>
      <c r="O14" s="7">
        <v>1138854</v>
      </c>
      <c r="P14" s="7">
        <f t="shared" si="4"/>
        <v>33.851573599425386</v>
      </c>
      <c r="Q14" s="35">
        <f t="shared" si="5"/>
        <v>5.1740014070439315</v>
      </c>
      <c r="R14" s="1"/>
    </row>
    <row r="15" spans="1:18">
      <c r="A15" s="7" t="s">
        <v>13</v>
      </c>
      <c r="B15" s="7">
        <f>B3+B4+B5+B6+B7+B10+B9+B12+B11+B13+B14</f>
        <v>133853</v>
      </c>
      <c r="C15" s="10">
        <v>10666866</v>
      </c>
      <c r="D15" s="7">
        <f t="shared" si="0"/>
        <v>12.548484250200573</v>
      </c>
      <c r="E15" s="7">
        <f>E3+E4+E5+E6+E7+E10+E9+E12+E11+E13+E14</f>
        <v>146680</v>
      </c>
      <c r="F15" s="11">
        <v>10753080</v>
      </c>
      <c r="G15" s="7">
        <f>(E15/F15)*1000</f>
        <v>13.640742931327582</v>
      </c>
      <c r="H15" s="7">
        <f>H3+H4+H5+H6+H7+H10+H9+H12+H11+H13+H14</f>
        <v>152335</v>
      </c>
      <c r="I15" s="11">
        <v>10839905</v>
      </c>
      <c r="J15" s="7">
        <f t="shared" si="2"/>
        <v>14.053167440120555</v>
      </c>
      <c r="K15" s="1">
        <f>K3+K4+K5+K6+K7+K10+K9+K12+K11+K13+K14</f>
        <v>149791</v>
      </c>
      <c r="L15" s="7">
        <v>10951266</v>
      </c>
      <c r="M15" s="7">
        <f t="shared" si="3"/>
        <v>13.677961981747133</v>
      </c>
      <c r="N15" s="7">
        <f>N3+N4+N5+N6+N7+N10+N9+N12+N11+N13+N14</f>
        <v>149843</v>
      </c>
      <c r="O15" s="16">
        <v>11035948</v>
      </c>
      <c r="P15" s="7">
        <f t="shared" si="4"/>
        <v>13.577718923648426</v>
      </c>
      <c r="Q15" s="35">
        <f t="shared" si="5"/>
        <v>8.2020637148379194</v>
      </c>
      <c r="R15" s="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Evolutie leefloners per gewest</vt:lpstr>
      <vt:lpstr>Leefloon per 1000 inwoners</vt:lpstr>
      <vt:lpstr>Blad3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wvandenbussche</dc:creator>
  <cp:lastModifiedBy>Ben Weyts</cp:lastModifiedBy>
  <cp:lastPrinted>2013-07-03T13:48:26Z</cp:lastPrinted>
  <dcterms:created xsi:type="dcterms:W3CDTF">2013-06-27T14:29:03Z</dcterms:created>
  <dcterms:modified xsi:type="dcterms:W3CDTF">2013-07-27T10:26:20Z</dcterms:modified>
</cp:coreProperties>
</file>