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45" windowHeight="4770" activeTab="2"/>
  </bookViews>
  <sheets>
    <sheet name="Geg." sheetId="1" r:id="rId1"/>
    <sheet name="Evolutie" sheetId="2" r:id="rId2"/>
    <sheet name="Samenv." sheetId="3" r:id="rId3"/>
  </sheets>
  <definedNames/>
  <calcPr fullCalcOnLoad="1"/>
</workbook>
</file>

<file path=xl/sharedStrings.xml><?xml version="1.0" encoding="utf-8"?>
<sst xmlns="http://schemas.openxmlformats.org/spreadsheetml/2006/main" count="94" uniqueCount="68">
  <si>
    <t>1.</t>
  </si>
  <si>
    <t>Geboren in België (voor 1 januari 1992)</t>
  </si>
  <si>
    <t>a.</t>
  </si>
  <si>
    <t>Uit een Belgische ouder</t>
  </si>
  <si>
    <t>Geadopteerd door een Belg</t>
  </si>
  <si>
    <t>b.</t>
  </si>
  <si>
    <t>c.</t>
  </si>
  <si>
    <t>d.</t>
  </si>
  <si>
    <t>e.</t>
  </si>
  <si>
    <t>Staatloos</t>
  </si>
  <si>
    <t>Aangevraagd door een in België geboren ouder of adoptant</t>
  </si>
  <si>
    <t>Vondeling (verondersteld in België te zijn geboren)</t>
  </si>
  <si>
    <t>Totaal</t>
  </si>
  <si>
    <t>2.</t>
  </si>
  <si>
    <t>Geboren in België (vanaf 1 januari 1992)</t>
  </si>
  <si>
    <t>Uit een ouder die zelf in België geboren is</t>
  </si>
  <si>
    <t>Persoon van 18 t/m 29 jaar die sedert zijn geboorte zijn hoofdverblijf in België heeft</t>
  </si>
  <si>
    <t>3.</t>
  </si>
  <si>
    <t>Geboren in het buitenland</t>
  </si>
  <si>
    <t>In België geboren Belgische vader</t>
  </si>
  <si>
    <t>In België geboren Belgische moeder</t>
  </si>
  <si>
    <t>Geadopteerd door een in België geboren man of vrouw</t>
  </si>
  <si>
    <t>Geadopteerd door een in het buitenland geboren Belgische man of vrouw</t>
  </si>
  <si>
    <t>Geboren in het buitenland vanaf 1 mei 2000</t>
  </si>
  <si>
    <t>f.</t>
  </si>
  <si>
    <t>Heeft de leeftijd van 18 jaar bereikt en één van de ouders is Belg</t>
  </si>
  <si>
    <t>g.</t>
  </si>
  <si>
    <t>4.</t>
  </si>
  <si>
    <t>Verkrijging van de Belgische nationaliteit door</t>
  </si>
  <si>
    <t>Grote naturalisatie</t>
  </si>
  <si>
    <t>Kleine naturalisatie</t>
  </si>
  <si>
    <t>Door nationaliteitskeuze</t>
  </si>
  <si>
    <t>Door herkrijging</t>
  </si>
  <si>
    <t>Ander motief of niet nader omschreven</t>
  </si>
  <si>
    <t>Door bezit van de staat</t>
  </si>
  <si>
    <t>Totaal verkrijging Belgische nationaliteit</t>
  </si>
  <si>
    <t>Totaal toekenning Belgische nationaliteit</t>
  </si>
  <si>
    <t>Geadopteerd door een vreemdeling die zelf in België geboren is</t>
  </si>
  <si>
    <t>1996-2004</t>
  </si>
  <si>
    <t>1980-2004</t>
  </si>
  <si>
    <t>Totaal Geboren in het buitenland</t>
  </si>
  <si>
    <t>Algemeen totaal Verandering van nationaliteit</t>
  </si>
  <si>
    <t>2000-2004</t>
  </si>
  <si>
    <t>Heeft de leeftijd van 18 jaar bereikt en sedert ten minste zeven jaar in België wonend.</t>
  </si>
  <si>
    <t>In het buitenland geboren Belgische vader of moeder</t>
  </si>
  <si>
    <t>Door een verklaring na het huwelijk</t>
  </si>
  <si>
    <t>Aantal</t>
  </si>
  <si>
    <t>Verandering van nationaliteit tot Belg tussen 1996 en 2004 - detail</t>
  </si>
  <si>
    <t>Verandering van nationaliteit tot Belg tussen 1996 en 2004 - samenvattend overzicht</t>
  </si>
  <si>
    <t>Naturalisatie</t>
  </si>
  <si>
    <t>Door Belgwording ouders</t>
  </si>
  <si>
    <t>Na huwelijk</t>
  </si>
  <si>
    <t>1.1.</t>
  </si>
  <si>
    <t>1.3.1</t>
  </si>
  <si>
    <t>1.4</t>
  </si>
  <si>
    <t>2.1</t>
  </si>
  <si>
    <t>2.2</t>
  </si>
  <si>
    <t>2.3</t>
  </si>
  <si>
    <t>Gevolgde weg                            Jaar</t>
  </si>
  <si>
    <t>° in België</t>
  </si>
  <si>
    <t>00-04</t>
  </si>
  <si>
    <t>96-04</t>
  </si>
  <si>
    <t>% Naturalisatie</t>
  </si>
  <si>
    <t>Als gevolg van ver/herkrijging van Belgische nationaliteit door ouder/adoptant</t>
  </si>
  <si>
    <t>Ouders of adoptanten leggen verklaring toekenning BN af voor het kind 12 jaar wordt.</t>
  </si>
  <si>
    <t>1. Toekenning Nationaliteit                                                                                  Jaar</t>
  </si>
  <si>
    <t>Andere wegen</t>
  </si>
  <si>
    <t>° buitenland, +18, 7jr België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</si>
</sst>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1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5.25"/>
      <name val="Arial"/>
      <family val="0"/>
    </font>
    <font>
      <b/>
      <sz val="12"/>
      <name val="Arial"/>
      <family val="2"/>
    </font>
    <font>
      <sz val="13.25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4" xfId="0" applyNumberFormat="1" applyFont="1" applyBorder="1" applyAlignment="1">
      <alignment/>
    </xf>
    <xf numFmtId="9" fontId="4" fillId="0" borderId="2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0" fontId="3" fillId="0" borderId="10" xfId="0" applyFont="1" applyBorder="1" applyAlignment="1">
      <alignment/>
    </xf>
    <xf numFmtId="9" fontId="3" fillId="0" borderId="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Aantal Nationaliteitsveranderingen tot Belg 1980-2004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Evolutie!$E$2</c:f>
              <c:strCache>
                <c:ptCount val="1"/>
                <c:pt idx="0">
                  <c:v>Aantal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Evolutie!$F$1:$AD$1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Evolutie!$F$2:$AD$2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% Naturalisaties op totaal nationaliteitsverandering 1996-2004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 Naturalisatie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'Samenv.'!$C$2:$K$2</c:f>
              <c:numCache/>
            </c:numRef>
          </c:cat>
          <c:val>
            <c:numRef>
              <c:f>'Samenv.'!$C$10:$K$10</c:f>
              <c:numCache/>
            </c:numRef>
          </c:val>
          <c:smooth val="0"/>
        </c:ser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254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Arial"/>
                <a:ea typeface="Arial"/>
                <a:cs typeface="Arial"/>
              </a:rPr>
              <a:t>Aantal nationaliteitsveranderingen naar gevolgde weg 1996-20004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'Samenv.'!$B$3</c:f>
              <c:strCache>
                <c:ptCount val="1"/>
                <c:pt idx="0">
                  <c:v>° in België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'Samenv.'!$C$2:$K$2</c:f>
              <c:numCache/>
            </c:numRef>
          </c:cat>
          <c:val>
            <c:numRef>
              <c:f>'Samenv.'!$C$3:$K$3</c:f>
              <c:numCache/>
            </c:numRef>
          </c:val>
          <c:smooth val="0"/>
        </c:ser>
        <c:ser>
          <c:idx val="1"/>
          <c:order val="1"/>
          <c:tx>
            <c:strRef>
              <c:f>'Samenv.'!$B$4</c:f>
              <c:strCache>
                <c:ptCount val="1"/>
                <c:pt idx="0">
                  <c:v>° buitenland, +18, 7jr België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'Samenv.'!$C$2:$K$2</c:f>
              <c:numCache/>
            </c:numRef>
          </c:cat>
          <c:val>
            <c:numRef>
              <c:f>'Samenv.'!$C$4:$K$4</c:f>
              <c:numCache/>
            </c:numRef>
          </c:val>
          <c:smooth val="0"/>
        </c:ser>
        <c:ser>
          <c:idx val="2"/>
          <c:order val="2"/>
          <c:tx>
            <c:strRef>
              <c:f>'Samenv.'!$B$5</c:f>
              <c:strCache>
                <c:ptCount val="1"/>
                <c:pt idx="0">
                  <c:v>Door Belgwording ouders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'Samenv.'!$C$2:$K$2</c:f>
              <c:numCache/>
            </c:numRef>
          </c:cat>
          <c:val>
            <c:numRef>
              <c:f>'Samenv.'!$C$5:$K$5</c:f>
              <c:numCache/>
            </c:numRef>
          </c:val>
          <c:smooth val="0"/>
        </c:ser>
        <c:ser>
          <c:idx val="3"/>
          <c:order val="3"/>
          <c:tx>
            <c:strRef>
              <c:f>'Samenv.'!$B$6</c:f>
              <c:strCache>
                <c:ptCount val="1"/>
                <c:pt idx="0">
                  <c:v>Naturalisatie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'Samenv.'!$C$2:$K$2</c:f>
              <c:numCache/>
            </c:numRef>
          </c:cat>
          <c:val>
            <c:numRef>
              <c:f>'Samenv.'!$C$6:$K$6</c:f>
              <c:numCache/>
            </c:numRef>
          </c:val>
          <c:smooth val="0"/>
        </c:ser>
        <c:ser>
          <c:idx val="4"/>
          <c:order val="4"/>
          <c:tx>
            <c:strRef>
              <c:f>'Samenv.'!$B$7</c:f>
              <c:strCache>
                <c:ptCount val="1"/>
                <c:pt idx="0">
                  <c:v>Na huwelijk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'Samenv.'!$C$2:$K$2</c:f>
              <c:numCache/>
            </c:numRef>
          </c:cat>
          <c:val>
            <c:numRef>
              <c:f>'Samenv.'!$C$7:$K$7</c:f>
              <c:numCache/>
            </c:numRef>
          </c:val>
          <c:smooth val="0"/>
        </c:ser>
        <c:ser>
          <c:idx val="5"/>
          <c:order val="5"/>
          <c:tx>
            <c:strRef>
              <c:f>'Samenv.'!$B$8</c:f>
              <c:strCache>
                <c:ptCount val="1"/>
                <c:pt idx="0">
                  <c:v>Andere wegen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'Samenv.'!$C$2:$K$2</c:f>
              <c:numCache/>
            </c:numRef>
          </c:cat>
          <c:val>
            <c:numRef>
              <c:f>'Samenv.'!$C$8:$K$8</c:f>
              <c:numCache/>
            </c:numRef>
          </c:val>
          <c:smooth val="0"/>
        </c:ser>
        <c:axId val="25484132"/>
        <c:axId val="28030597"/>
      </c:line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4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Arial"/>
                <a:ea typeface="Arial"/>
                <a:cs typeface="Arial"/>
              </a:rPr>
              <a:t>Aantal nationaliteitsveranderingen naar gevolgde weg 1996-20004</a:t>
            </a:r>
          </a:p>
        </c:rich>
      </c:tx>
      <c:layout/>
      <c:spPr>
        <a:noFill/>
        <a:ln>
          <a:noFill/>
        </a:ln>
      </c:spPr>
    </c:title>
    <c:view3D>
      <c:rotX val="-3"/>
      <c:rotY val="3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'Samenv.'!$B$3</c:f>
              <c:strCache>
                <c:ptCount val="1"/>
                <c:pt idx="0">
                  <c:v>° in België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'Samenv.'!$C$2:$K$2</c:f>
              <c:numCache/>
            </c:numRef>
          </c:cat>
          <c:val>
            <c:numRef>
              <c:f>'Samenv.'!$C$3:$K$3</c:f>
              <c:numCache/>
            </c:numRef>
          </c:val>
        </c:ser>
        <c:ser>
          <c:idx val="4"/>
          <c:order val="1"/>
          <c:tx>
            <c:strRef>
              <c:f>'Samenv.'!$B$7</c:f>
              <c:strCache>
                <c:ptCount val="1"/>
                <c:pt idx="0">
                  <c:v>Na huwelijk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'Samenv.'!$C$2:$K$2</c:f>
              <c:numCache/>
            </c:numRef>
          </c:cat>
          <c:val>
            <c:numRef>
              <c:f>'Samenv.'!$C$7:$K$7</c:f>
              <c:numCache/>
            </c:numRef>
          </c:val>
        </c:ser>
        <c:ser>
          <c:idx val="3"/>
          <c:order val="2"/>
          <c:tx>
            <c:strRef>
              <c:f>'Samenv.'!$B$6</c:f>
              <c:strCache>
                <c:ptCount val="1"/>
                <c:pt idx="0">
                  <c:v>Naturalisatie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'Samenv.'!$C$2:$K$2</c:f>
              <c:numCache/>
            </c:numRef>
          </c:cat>
          <c:val>
            <c:numRef>
              <c:f>'Samenv.'!$C$6:$K$6</c:f>
              <c:numCache/>
            </c:numRef>
          </c:val>
        </c:ser>
        <c:ser>
          <c:idx val="2"/>
          <c:order val="3"/>
          <c:tx>
            <c:strRef>
              <c:f>'Samenv.'!$B$5</c:f>
              <c:strCache>
                <c:ptCount val="1"/>
                <c:pt idx="0">
                  <c:v>Door Belgwording ouders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'Samenv.'!$C$2:$K$2</c:f>
              <c:numCache/>
            </c:numRef>
          </c:cat>
          <c:val>
            <c:numRef>
              <c:f>'Samenv.'!$C$5:$K$5</c:f>
              <c:numCache/>
            </c:numRef>
          </c:val>
        </c:ser>
        <c:ser>
          <c:idx val="1"/>
          <c:order val="4"/>
          <c:tx>
            <c:strRef>
              <c:f>'Samenv.'!$B$4</c:f>
              <c:strCache>
                <c:ptCount val="1"/>
                <c:pt idx="0">
                  <c:v>° buitenland, +18, 7jr België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'Samenv.'!$C$2:$K$2</c:f>
              <c:numCache/>
            </c:numRef>
          </c:cat>
          <c:val>
            <c:numRef>
              <c:f>'Samenv.'!$C$4:$K$4</c:f>
              <c:numCache/>
            </c:numRef>
          </c:val>
        </c:ser>
        <c:ser>
          <c:idx val="5"/>
          <c:order val="5"/>
          <c:tx>
            <c:strRef>
              <c:f>'Samenv.'!$B$8</c:f>
              <c:strCache>
                <c:ptCount val="1"/>
                <c:pt idx="0">
                  <c:v>Andere wegen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'Samenv.'!$C$2:$K$2</c:f>
              <c:numCache/>
            </c:numRef>
          </c:cat>
          <c:val>
            <c:numRef>
              <c:f>'Samenv.'!$C$8:$K$8</c:f>
              <c:numCache/>
            </c:numRef>
          </c:val>
        </c:ser>
        <c:axId val="50948782"/>
        <c:axId val="55885855"/>
      </c:area3D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4</xdr:row>
      <xdr:rowOff>28575</xdr:rowOff>
    </xdr:from>
    <xdr:to>
      <xdr:col>36</xdr:col>
      <xdr:colOff>457200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15878175" y="666750"/>
        <a:ext cx="65246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12</xdr:col>
      <xdr:colOff>504825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1943100"/>
        <a:ext cx="71056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12</xdr:col>
      <xdr:colOff>523875</xdr:colOff>
      <xdr:row>66</xdr:row>
      <xdr:rowOff>9525</xdr:rowOff>
    </xdr:to>
    <xdr:graphicFrame>
      <xdr:nvGraphicFramePr>
        <xdr:cNvPr id="2" name="Chart 4"/>
        <xdr:cNvGraphicFramePr/>
      </xdr:nvGraphicFramePr>
      <xdr:xfrm>
        <a:off x="0" y="6638925"/>
        <a:ext cx="7124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12</xdr:col>
      <xdr:colOff>533400</xdr:colOff>
      <xdr:row>94</xdr:row>
      <xdr:rowOff>19050</xdr:rowOff>
    </xdr:to>
    <xdr:graphicFrame>
      <xdr:nvGraphicFramePr>
        <xdr:cNvPr id="3" name="Chart 5"/>
        <xdr:cNvGraphicFramePr/>
      </xdr:nvGraphicFramePr>
      <xdr:xfrm>
        <a:off x="0" y="11172825"/>
        <a:ext cx="71342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pane xSplit="5" ySplit="2" topLeftCell="G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7" sqref="L7"/>
    </sheetView>
  </sheetViews>
  <sheetFormatPr defaultColWidth="9.140625" defaultRowHeight="12.75"/>
  <cols>
    <col min="1" max="1" width="1.8515625" style="3" customWidth="1"/>
    <col min="2" max="2" width="2.00390625" style="3" customWidth="1"/>
    <col min="3" max="3" width="1.28515625" style="3" customWidth="1"/>
    <col min="4" max="4" width="2.140625" style="3" customWidth="1"/>
    <col min="5" max="5" width="59.28125" style="3" customWidth="1"/>
    <col min="6" max="14" width="6.28125" style="3" customWidth="1"/>
    <col min="15" max="15" width="7.7109375" style="3" customWidth="1"/>
    <col min="16" max="16" width="7.57421875" style="3" customWidth="1"/>
    <col min="17" max="16384" width="9.140625" style="3" customWidth="1"/>
  </cols>
  <sheetData>
    <row r="1" spans="1:16" ht="12.75">
      <c r="A1" s="57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12.75">
      <c r="A2" s="60" t="s">
        <v>65</v>
      </c>
      <c r="B2" s="61"/>
      <c r="C2" s="61"/>
      <c r="D2" s="61"/>
      <c r="E2" s="62"/>
      <c r="F2" s="52">
        <v>1996</v>
      </c>
      <c r="G2" s="53">
        <v>1997</v>
      </c>
      <c r="H2" s="53">
        <v>1998</v>
      </c>
      <c r="I2" s="53">
        <v>1999</v>
      </c>
      <c r="J2" s="53">
        <v>2000</v>
      </c>
      <c r="K2" s="53">
        <v>2001</v>
      </c>
      <c r="L2" s="53">
        <v>2002</v>
      </c>
      <c r="M2" s="53">
        <v>2003</v>
      </c>
      <c r="N2" s="53">
        <v>2004</v>
      </c>
      <c r="O2" s="54" t="s">
        <v>60</v>
      </c>
      <c r="P2" s="54" t="s">
        <v>61</v>
      </c>
    </row>
    <row r="3" spans="1:16" ht="12">
      <c r="A3" s="18"/>
      <c r="B3" s="10" t="s">
        <v>0</v>
      </c>
      <c r="C3" s="10" t="s">
        <v>1</v>
      </c>
      <c r="D3" s="10"/>
      <c r="E3" s="8"/>
      <c r="F3" s="7"/>
      <c r="G3" s="8"/>
      <c r="H3" s="8"/>
      <c r="I3" s="8"/>
      <c r="J3" s="8"/>
      <c r="K3" s="8"/>
      <c r="L3" s="8"/>
      <c r="M3" s="8"/>
      <c r="N3" s="8"/>
      <c r="O3" s="25"/>
      <c r="P3" s="25"/>
    </row>
    <row r="4" spans="1:16" ht="12">
      <c r="A4" s="18"/>
      <c r="B4" s="15"/>
      <c r="C4" s="15"/>
      <c r="D4" s="55" t="s">
        <v>2</v>
      </c>
      <c r="E4" s="55" t="s">
        <v>3</v>
      </c>
      <c r="F4" s="23">
        <v>149</v>
      </c>
      <c r="G4" s="19">
        <v>131</v>
      </c>
      <c r="H4" s="19">
        <v>184</v>
      </c>
      <c r="I4" s="19">
        <v>160</v>
      </c>
      <c r="J4" s="19">
        <v>527</v>
      </c>
      <c r="K4" s="19">
        <v>310</v>
      </c>
      <c r="L4" s="19">
        <v>248</v>
      </c>
      <c r="M4" s="19">
        <v>194</v>
      </c>
      <c r="N4" s="19">
        <v>200</v>
      </c>
      <c r="O4" s="26">
        <f>SUM(J4:N4)</f>
        <v>1479</v>
      </c>
      <c r="P4" s="26">
        <f aca="true" t="shared" si="0" ref="P4:P9">SUM(F4:N4)</f>
        <v>2103</v>
      </c>
    </row>
    <row r="5" spans="1:16" ht="12">
      <c r="A5" s="18"/>
      <c r="B5" s="15"/>
      <c r="C5" s="15"/>
      <c r="D5" s="55" t="s">
        <v>5</v>
      </c>
      <c r="E5" s="55" t="s">
        <v>4</v>
      </c>
      <c r="F5" s="23">
        <v>35</v>
      </c>
      <c r="G5" s="19">
        <v>23</v>
      </c>
      <c r="H5" s="19">
        <v>13</v>
      </c>
      <c r="I5" s="19">
        <v>21</v>
      </c>
      <c r="J5" s="19">
        <v>27</v>
      </c>
      <c r="K5" s="19">
        <v>26</v>
      </c>
      <c r="L5" s="19">
        <v>12</v>
      </c>
      <c r="M5" s="19">
        <v>19</v>
      </c>
      <c r="N5" s="19">
        <v>11</v>
      </c>
      <c r="O5" s="26">
        <f aca="true" t="shared" si="1" ref="O5:O39">SUM(J5:N5)</f>
        <v>95</v>
      </c>
      <c r="P5" s="26">
        <f t="shared" si="0"/>
        <v>187</v>
      </c>
    </row>
    <row r="6" spans="1:16" ht="12">
      <c r="A6" s="18"/>
      <c r="B6" s="15"/>
      <c r="C6" s="15"/>
      <c r="D6" s="55" t="s">
        <v>6</v>
      </c>
      <c r="E6" s="55" t="s">
        <v>9</v>
      </c>
      <c r="F6" s="23">
        <v>5</v>
      </c>
      <c r="G6" s="19">
        <v>7</v>
      </c>
      <c r="H6" s="19">
        <v>6</v>
      </c>
      <c r="I6" s="19">
        <v>9</v>
      </c>
      <c r="J6" s="19">
        <v>12</v>
      </c>
      <c r="K6" s="19">
        <v>3</v>
      </c>
      <c r="L6" s="19">
        <v>16</v>
      </c>
      <c r="M6" s="19">
        <v>16</v>
      </c>
      <c r="N6" s="19">
        <v>98</v>
      </c>
      <c r="O6" s="26">
        <f t="shared" si="1"/>
        <v>145</v>
      </c>
      <c r="P6" s="26">
        <f t="shared" si="0"/>
        <v>172</v>
      </c>
    </row>
    <row r="7" spans="1:16" ht="12">
      <c r="A7" s="18"/>
      <c r="B7" s="15"/>
      <c r="C7" s="15"/>
      <c r="D7" s="55" t="s">
        <v>7</v>
      </c>
      <c r="E7" s="55" t="s">
        <v>10</v>
      </c>
      <c r="F7" s="23">
        <v>0</v>
      </c>
      <c r="G7" s="19">
        <v>0</v>
      </c>
      <c r="H7" s="19">
        <v>0</v>
      </c>
      <c r="I7" s="19">
        <v>0</v>
      </c>
      <c r="J7" s="19">
        <v>0</v>
      </c>
      <c r="K7" s="19">
        <v>21</v>
      </c>
      <c r="L7" s="19">
        <v>20</v>
      </c>
      <c r="M7" s="19">
        <v>11</v>
      </c>
      <c r="N7" s="19">
        <v>14</v>
      </c>
      <c r="O7" s="26">
        <f t="shared" si="1"/>
        <v>66</v>
      </c>
      <c r="P7" s="26">
        <f t="shared" si="0"/>
        <v>66</v>
      </c>
    </row>
    <row r="8" spans="1:16" ht="12">
      <c r="A8" s="18"/>
      <c r="B8" s="15"/>
      <c r="C8" s="15"/>
      <c r="D8" s="55" t="s">
        <v>8</v>
      </c>
      <c r="E8" s="55" t="s">
        <v>11</v>
      </c>
      <c r="F8" s="23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1</v>
      </c>
      <c r="N8" s="19">
        <v>0</v>
      </c>
      <c r="O8" s="26">
        <f t="shared" si="1"/>
        <v>1</v>
      </c>
      <c r="P8" s="26">
        <f t="shared" si="0"/>
        <v>1</v>
      </c>
    </row>
    <row r="9" spans="1:16" ht="12">
      <c r="A9" s="18"/>
      <c r="B9" s="15"/>
      <c r="C9" s="15"/>
      <c r="D9" s="16" t="s">
        <v>12</v>
      </c>
      <c r="E9" s="17"/>
      <c r="F9" s="24">
        <f>SUM(F4:F8)</f>
        <v>189</v>
      </c>
      <c r="G9" s="21">
        <f aca="true" t="shared" si="2" ref="G9:N9">SUM(G4:G8)</f>
        <v>161</v>
      </c>
      <c r="H9" s="21">
        <f t="shared" si="2"/>
        <v>203</v>
      </c>
      <c r="I9" s="21">
        <f t="shared" si="2"/>
        <v>190</v>
      </c>
      <c r="J9" s="21">
        <f t="shared" si="2"/>
        <v>566</v>
      </c>
      <c r="K9" s="21">
        <f t="shared" si="2"/>
        <v>360</v>
      </c>
      <c r="L9" s="21">
        <f t="shared" si="2"/>
        <v>296</v>
      </c>
      <c r="M9" s="21">
        <f t="shared" si="2"/>
        <v>241</v>
      </c>
      <c r="N9" s="21">
        <f t="shared" si="2"/>
        <v>323</v>
      </c>
      <c r="O9" s="29">
        <f t="shared" si="1"/>
        <v>1786</v>
      </c>
      <c r="P9" s="27">
        <f t="shared" si="0"/>
        <v>2529</v>
      </c>
    </row>
    <row r="10" spans="1:16" ht="12">
      <c r="A10" s="18"/>
      <c r="B10" s="10" t="s">
        <v>13</v>
      </c>
      <c r="C10" s="10" t="s">
        <v>14</v>
      </c>
      <c r="D10" s="10"/>
      <c r="E10" s="8"/>
      <c r="F10" s="12"/>
      <c r="G10" s="11"/>
      <c r="H10" s="11"/>
      <c r="I10" s="11"/>
      <c r="J10" s="11"/>
      <c r="K10" s="11"/>
      <c r="L10" s="11"/>
      <c r="M10" s="11"/>
      <c r="N10" s="11"/>
      <c r="O10" s="26">
        <f t="shared" si="1"/>
        <v>0</v>
      </c>
      <c r="P10" s="28"/>
    </row>
    <row r="11" spans="1:16" ht="12">
      <c r="A11" s="18"/>
      <c r="B11" s="15"/>
      <c r="C11" s="15"/>
      <c r="D11" s="15" t="s">
        <v>2</v>
      </c>
      <c r="E11" s="55" t="s">
        <v>15</v>
      </c>
      <c r="F11" s="23">
        <v>21</v>
      </c>
      <c r="G11" s="19">
        <v>31</v>
      </c>
      <c r="H11" s="19">
        <v>24</v>
      </c>
      <c r="I11" s="19">
        <v>35</v>
      </c>
      <c r="J11" s="19">
        <v>26</v>
      </c>
      <c r="K11" s="19">
        <v>40</v>
      </c>
      <c r="L11" s="19">
        <v>32</v>
      </c>
      <c r="M11" s="19">
        <v>19</v>
      </c>
      <c r="N11" s="19">
        <v>25</v>
      </c>
      <c r="O11" s="38">
        <f t="shared" si="1"/>
        <v>142</v>
      </c>
      <c r="P11" s="26">
        <f>SUM(F11:N11)</f>
        <v>253</v>
      </c>
    </row>
    <row r="12" spans="1:16" ht="12">
      <c r="A12" s="18"/>
      <c r="B12" s="15"/>
      <c r="C12" s="15"/>
      <c r="D12" s="15" t="s">
        <v>5</v>
      </c>
      <c r="E12" s="55" t="s">
        <v>37</v>
      </c>
      <c r="F12" s="23">
        <v>5</v>
      </c>
      <c r="G12" s="19">
        <v>4</v>
      </c>
      <c r="H12" s="19">
        <v>5</v>
      </c>
      <c r="I12" s="19">
        <v>4</v>
      </c>
      <c r="J12" s="19">
        <v>2</v>
      </c>
      <c r="K12" s="19">
        <v>4</v>
      </c>
      <c r="L12" s="19">
        <v>0</v>
      </c>
      <c r="M12" s="19">
        <v>3</v>
      </c>
      <c r="N12" s="19">
        <v>1</v>
      </c>
      <c r="O12" s="26">
        <f t="shared" si="1"/>
        <v>10</v>
      </c>
      <c r="P12" s="26">
        <f>SUM(F12:N12)</f>
        <v>28</v>
      </c>
    </row>
    <row r="13" spans="1:16" ht="12">
      <c r="A13" s="18"/>
      <c r="B13" s="15"/>
      <c r="C13" s="15"/>
      <c r="D13" s="15" t="s">
        <v>6</v>
      </c>
      <c r="E13" s="55" t="s">
        <v>64</v>
      </c>
      <c r="F13" s="23">
        <v>2997</v>
      </c>
      <c r="G13" s="19">
        <v>2239</v>
      </c>
      <c r="H13" s="19">
        <v>1787</v>
      </c>
      <c r="I13" s="19">
        <v>1647</v>
      </c>
      <c r="J13" s="19">
        <v>1246</v>
      </c>
      <c r="K13" s="19">
        <v>483</v>
      </c>
      <c r="L13" s="19">
        <v>265</v>
      </c>
      <c r="M13" s="19">
        <v>239</v>
      </c>
      <c r="N13" s="19">
        <v>193</v>
      </c>
      <c r="O13" s="26">
        <f t="shared" si="1"/>
        <v>2426</v>
      </c>
      <c r="P13" s="26">
        <f>SUM(F13:N13)</f>
        <v>11096</v>
      </c>
    </row>
    <row r="14" spans="1:16" ht="12">
      <c r="A14" s="18"/>
      <c r="B14" s="15"/>
      <c r="C14" s="15"/>
      <c r="D14" s="15" t="s">
        <v>7</v>
      </c>
      <c r="E14" s="55" t="s">
        <v>16</v>
      </c>
      <c r="F14" s="23">
        <v>5996</v>
      </c>
      <c r="G14" s="19">
        <v>5481</v>
      </c>
      <c r="H14" s="19">
        <v>4877</v>
      </c>
      <c r="I14" s="19">
        <v>4639</v>
      </c>
      <c r="J14" s="19">
        <v>3219</v>
      </c>
      <c r="K14" s="19">
        <v>3539</v>
      </c>
      <c r="L14" s="19">
        <v>3106</v>
      </c>
      <c r="M14" s="19">
        <v>2713</v>
      </c>
      <c r="N14" s="19">
        <v>2041</v>
      </c>
      <c r="O14" s="39">
        <f t="shared" si="1"/>
        <v>14618</v>
      </c>
      <c r="P14" s="26">
        <f>SUM(F14:N14)</f>
        <v>35611</v>
      </c>
    </row>
    <row r="15" spans="1:16" ht="12">
      <c r="A15" s="18"/>
      <c r="B15" s="15"/>
      <c r="C15" s="15"/>
      <c r="D15" s="10" t="s">
        <v>12</v>
      </c>
      <c r="E15" s="8"/>
      <c r="F15" s="6">
        <f>SUM(F11:F14)</f>
        <v>9019</v>
      </c>
      <c r="G15" s="5">
        <f aca="true" t="shared" si="3" ref="G15:N15">SUM(G11:G14)</f>
        <v>7755</v>
      </c>
      <c r="H15" s="5">
        <f t="shared" si="3"/>
        <v>6693</v>
      </c>
      <c r="I15" s="5">
        <f t="shared" si="3"/>
        <v>6325</v>
      </c>
      <c r="J15" s="5">
        <f t="shared" si="3"/>
        <v>4493</v>
      </c>
      <c r="K15" s="5">
        <f t="shared" si="3"/>
        <v>4066</v>
      </c>
      <c r="L15" s="5">
        <f t="shared" si="3"/>
        <v>3403</v>
      </c>
      <c r="M15" s="5">
        <f t="shared" si="3"/>
        <v>2974</v>
      </c>
      <c r="N15" s="5">
        <f t="shared" si="3"/>
        <v>2260</v>
      </c>
      <c r="O15" s="29">
        <f t="shared" si="1"/>
        <v>17196</v>
      </c>
      <c r="P15" s="29">
        <f>SUM(F15:N15)</f>
        <v>46988</v>
      </c>
    </row>
    <row r="16" spans="1:16" ht="12">
      <c r="A16" s="18"/>
      <c r="B16" s="10" t="s">
        <v>17</v>
      </c>
      <c r="C16" s="10" t="s">
        <v>18</v>
      </c>
      <c r="D16" s="8"/>
      <c r="E16" s="10"/>
      <c r="F16" s="12"/>
      <c r="G16" s="11"/>
      <c r="H16" s="11"/>
      <c r="I16" s="11"/>
      <c r="J16" s="11"/>
      <c r="K16" s="11"/>
      <c r="L16" s="11"/>
      <c r="M16" s="11"/>
      <c r="N16" s="11"/>
      <c r="O16" s="26">
        <f t="shared" si="1"/>
        <v>0</v>
      </c>
      <c r="P16" s="28"/>
    </row>
    <row r="17" spans="1:16" ht="12">
      <c r="A17" s="18"/>
      <c r="B17" s="15"/>
      <c r="C17" s="15"/>
      <c r="D17" s="15" t="s">
        <v>2</v>
      </c>
      <c r="E17" s="55" t="s">
        <v>19</v>
      </c>
      <c r="F17" s="23">
        <v>47</v>
      </c>
      <c r="G17" s="19">
        <v>30</v>
      </c>
      <c r="H17" s="19">
        <v>38</v>
      </c>
      <c r="I17" s="19">
        <v>33</v>
      </c>
      <c r="J17" s="19">
        <v>37</v>
      </c>
      <c r="K17" s="19">
        <v>39</v>
      </c>
      <c r="L17" s="19">
        <v>28</v>
      </c>
      <c r="M17" s="19">
        <v>38</v>
      </c>
      <c r="N17" s="19">
        <v>34</v>
      </c>
      <c r="O17" s="26">
        <f t="shared" si="1"/>
        <v>176</v>
      </c>
      <c r="P17" s="26">
        <f aca="true" t="shared" si="4" ref="P17:P22">SUM(F17:N17)</f>
        <v>324</v>
      </c>
    </row>
    <row r="18" spans="1:16" ht="12">
      <c r="A18" s="18"/>
      <c r="B18" s="15"/>
      <c r="C18" s="15"/>
      <c r="D18" s="15" t="s">
        <v>5</v>
      </c>
      <c r="E18" s="55" t="s">
        <v>20</v>
      </c>
      <c r="F18" s="23">
        <v>10</v>
      </c>
      <c r="G18" s="19">
        <v>12</v>
      </c>
      <c r="H18" s="19">
        <v>20</v>
      </c>
      <c r="I18" s="19">
        <v>12</v>
      </c>
      <c r="J18" s="19">
        <v>4</v>
      </c>
      <c r="K18" s="19">
        <v>17</v>
      </c>
      <c r="L18" s="19">
        <v>13</v>
      </c>
      <c r="M18" s="19">
        <v>17</v>
      </c>
      <c r="N18" s="19">
        <v>18</v>
      </c>
      <c r="O18" s="26">
        <f t="shared" si="1"/>
        <v>69</v>
      </c>
      <c r="P18" s="26">
        <f t="shared" si="4"/>
        <v>123</v>
      </c>
    </row>
    <row r="19" spans="1:16" ht="12">
      <c r="A19" s="18"/>
      <c r="B19" s="15"/>
      <c r="C19" s="15"/>
      <c r="D19" s="15" t="s">
        <v>6</v>
      </c>
      <c r="E19" s="55" t="s">
        <v>21</v>
      </c>
      <c r="F19" s="23">
        <v>437</v>
      </c>
      <c r="G19" s="19">
        <v>198</v>
      </c>
      <c r="H19" s="19">
        <v>153</v>
      </c>
      <c r="I19" s="19">
        <v>167</v>
      </c>
      <c r="J19" s="19">
        <v>141</v>
      </c>
      <c r="K19" s="19">
        <v>173</v>
      </c>
      <c r="L19" s="19">
        <v>119</v>
      </c>
      <c r="M19" s="19">
        <v>89</v>
      </c>
      <c r="N19" s="19">
        <v>113</v>
      </c>
      <c r="O19" s="26">
        <f t="shared" si="1"/>
        <v>635</v>
      </c>
      <c r="P19" s="26">
        <f t="shared" si="4"/>
        <v>1590</v>
      </c>
    </row>
    <row r="20" spans="1:16" ht="12">
      <c r="A20" s="18"/>
      <c r="B20" s="15"/>
      <c r="C20" s="15"/>
      <c r="D20" s="15" t="s">
        <v>7</v>
      </c>
      <c r="E20" s="55" t="s">
        <v>44</v>
      </c>
      <c r="F20" s="23">
        <v>52</v>
      </c>
      <c r="G20" s="19">
        <v>75</v>
      </c>
      <c r="H20" s="19">
        <v>72</v>
      </c>
      <c r="I20" s="19">
        <v>81</v>
      </c>
      <c r="J20" s="19">
        <v>131</v>
      </c>
      <c r="K20" s="19">
        <v>124</v>
      </c>
      <c r="L20" s="19">
        <v>115</v>
      </c>
      <c r="M20" s="19">
        <v>109</v>
      </c>
      <c r="N20" s="19">
        <v>117</v>
      </c>
      <c r="O20" s="26">
        <f t="shared" si="1"/>
        <v>596</v>
      </c>
      <c r="P20" s="26">
        <f t="shared" si="4"/>
        <v>876</v>
      </c>
    </row>
    <row r="21" spans="1:16" ht="12">
      <c r="A21" s="18"/>
      <c r="B21" s="15"/>
      <c r="C21" s="15"/>
      <c r="D21" s="15" t="s">
        <v>8</v>
      </c>
      <c r="E21" s="55" t="s">
        <v>22</v>
      </c>
      <c r="F21" s="23">
        <v>18</v>
      </c>
      <c r="G21" s="19">
        <v>8</v>
      </c>
      <c r="H21" s="19">
        <v>16</v>
      </c>
      <c r="I21" s="19">
        <v>25</v>
      </c>
      <c r="J21" s="19">
        <v>26</v>
      </c>
      <c r="K21" s="19">
        <v>25</v>
      </c>
      <c r="L21" s="19">
        <v>31</v>
      </c>
      <c r="M21" s="19">
        <v>25</v>
      </c>
      <c r="N21" s="19">
        <v>23</v>
      </c>
      <c r="O21" s="26">
        <f t="shared" si="1"/>
        <v>130</v>
      </c>
      <c r="P21" s="26">
        <f t="shared" si="4"/>
        <v>197</v>
      </c>
    </row>
    <row r="22" spans="1:16" ht="12">
      <c r="A22" s="18"/>
      <c r="B22" s="15"/>
      <c r="C22" s="15"/>
      <c r="D22" s="16" t="s">
        <v>12</v>
      </c>
      <c r="E22" s="17"/>
      <c r="F22" s="24">
        <f>SUM(F17:F21)</f>
        <v>564</v>
      </c>
      <c r="G22" s="21">
        <f aca="true" t="shared" si="5" ref="G22:N22">SUM(G17:G21)</f>
        <v>323</v>
      </c>
      <c r="H22" s="21">
        <f t="shared" si="5"/>
        <v>299</v>
      </c>
      <c r="I22" s="21">
        <f t="shared" si="5"/>
        <v>318</v>
      </c>
      <c r="J22" s="21">
        <f t="shared" si="5"/>
        <v>339</v>
      </c>
      <c r="K22" s="21">
        <f t="shared" si="5"/>
        <v>378</v>
      </c>
      <c r="L22" s="21">
        <f t="shared" si="5"/>
        <v>306</v>
      </c>
      <c r="M22" s="21">
        <f t="shared" si="5"/>
        <v>278</v>
      </c>
      <c r="N22" s="21">
        <f t="shared" si="5"/>
        <v>305</v>
      </c>
      <c r="O22" s="29">
        <f t="shared" si="1"/>
        <v>1606</v>
      </c>
      <c r="P22" s="27">
        <f t="shared" si="4"/>
        <v>3110</v>
      </c>
    </row>
    <row r="23" spans="1:16" ht="12">
      <c r="A23" s="18"/>
      <c r="B23" s="15"/>
      <c r="C23" s="10" t="s">
        <v>23</v>
      </c>
      <c r="D23" s="8"/>
      <c r="E23" s="10"/>
      <c r="F23" s="12"/>
      <c r="G23" s="11"/>
      <c r="H23" s="11"/>
      <c r="I23" s="11"/>
      <c r="J23" s="11"/>
      <c r="K23" s="11"/>
      <c r="L23" s="11"/>
      <c r="M23" s="11"/>
      <c r="N23" s="11"/>
      <c r="O23" s="26">
        <f t="shared" si="1"/>
        <v>0</v>
      </c>
      <c r="P23" s="28"/>
    </row>
    <row r="24" spans="1:16" ht="12">
      <c r="A24" s="18"/>
      <c r="B24" s="15"/>
      <c r="C24" s="15"/>
      <c r="D24" s="15" t="s">
        <v>24</v>
      </c>
      <c r="E24" s="55" t="s">
        <v>25</v>
      </c>
      <c r="F24" s="23"/>
      <c r="G24" s="19"/>
      <c r="H24" s="19"/>
      <c r="I24" s="19"/>
      <c r="J24" s="19"/>
      <c r="K24" s="19">
        <v>659</v>
      </c>
      <c r="L24" s="19">
        <v>918</v>
      </c>
      <c r="M24" s="19">
        <v>967</v>
      </c>
      <c r="N24" s="19">
        <v>1118</v>
      </c>
      <c r="O24" s="38">
        <f t="shared" si="1"/>
        <v>3662</v>
      </c>
      <c r="P24" s="26">
        <f aca="true" t="shared" si="6" ref="P24:P29">SUM(F24:N24)</f>
        <v>3662</v>
      </c>
    </row>
    <row r="25" spans="1:16" ht="12">
      <c r="A25" s="18"/>
      <c r="B25" s="15"/>
      <c r="C25" s="15"/>
      <c r="D25" s="15" t="s">
        <v>26</v>
      </c>
      <c r="E25" s="55" t="s">
        <v>43</v>
      </c>
      <c r="F25" s="23"/>
      <c r="G25" s="19"/>
      <c r="H25" s="19"/>
      <c r="I25" s="19"/>
      <c r="J25" s="19"/>
      <c r="K25" s="19">
        <v>20369</v>
      </c>
      <c r="L25" s="19">
        <v>15656</v>
      </c>
      <c r="M25" s="19">
        <v>12259</v>
      </c>
      <c r="N25" s="19">
        <v>10204</v>
      </c>
      <c r="O25" s="26">
        <f t="shared" si="1"/>
        <v>58488</v>
      </c>
      <c r="P25" s="26">
        <f t="shared" si="6"/>
        <v>58488</v>
      </c>
    </row>
    <row r="26" spans="1:17" ht="12">
      <c r="A26" s="18"/>
      <c r="B26" s="15"/>
      <c r="C26" s="15"/>
      <c r="D26" s="16" t="s">
        <v>12</v>
      </c>
      <c r="E26" s="17"/>
      <c r="F26" s="24">
        <f>F24+F25</f>
        <v>0</v>
      </c>
      <c r="G26" s="21">
        <f aca="true" t="shared" si="7" ref="G26:N26">G24+G25</f>
        <v>0</v>
      </c>
      <c r="H26" s="21">
        <f t="shared" si="7"/>
        <v>0</v>
      </c>
      <c r="I26" s="21">
        <f t="shared" si="7"/>
        <v>0</v>
      </c>
      <c r="J26" s="21">
        <f t="shared" si="7"/>
        <v>0</v>
      </c>
      <c r="K26" s="21">
        <f t="shared" si="7"/>
        <v>21028</v>
      </c>
      <c r="L26" s="21">
        <f t="shared" si="7"/>
        <v>16574</v>
      </c>
      <c r="M26" s="21">
        <f t="shared" si="7"/>
        <v>13226</v>
      </c>
      <c r="N26" s="21">
        <f t="shared" si="7"/>
        <v>11322</v>
      </c>
      <c r="O26" s="27">
        <f t="shared" si="1"/>
        <v>62150</v>
      </c>
      <c r="P26" s="27">
        <f t="shared" si="6"/>
        <v>62150</v>
      </c>
      <c r="Q26" s="8"/>
    </row>
    <row r="27" spans="1:16" ht="12">
      <c r="A27" s="18"/>
      <c r="B27" s="15"/>
      <c r="C27" s="16" t="s">
        <v>40</v>
      </c>
      <c r="D27" s="16"/>
      <c r="E27" s="17"/>
      <c r="F27" s="24">
        <f>F22+F26</f>
        <v>564</v>
      </c>
      <c r="G27" s="21">
        <f aca="true" t="shared" si="8" ref="G27:N27">G22+G26</f>
        <v>323</v>
      </c>
      <c r="H27" s="21">
        <f t="shared" si="8"/>
        <v>299</v>
      </c>
      <c r="I27" s="21">
        <f t="shared" si="8"/>
        <v>318</v>
      </c>
      <c r="J27" s="21">
        <f t="shared" si="8"/>
        <v>339</v>
      </c>
      <c r="K27" s="21">
        <f t="shared" si="8"/>
        <v>21406</v>
      </c>
      <c r="L27" s="21">
        <f t="shared" si="8"/>
        <v>16880</v>
      </c>
      <c r="M27" s="21">
        <f t="shared" si="8"/>
        <v>13504</v>
      </c>
      <c r="N27" s="21">
        <f t="shared" si="8"/>
        <v>11627</v>
      </c>
      <c r="O27" s="29">
        <f t="shared" si="1"/>
        <v>63756</v>
      </c>
      <c r="P27" s="27">
        <f t="shared" si="6"/>
        <v>65260</v>
      </c>
    </row>
    <row r="28" spans="1:16" ht="12">
      <c r="A28" s="18"/>
      <c r="B28" s="10" t="s">
        <v>27</v>
      </c>
      <c r="C28" s="56" t="s">
        <v>63</v>
      </c>
      <c r="D28" s="10"/>
      <c r="E28" s="8"/>
      <c r="F28" s="6">
        <v>4273</v>
      </c>
      <c r="G28" s="5">
        <v>7723</v>
      </c>
      <c r="H28" s="5">
        <v>8583</v>
      </c>
      <c r="I28" s="5">
        <v>4368</v>
      </c>
      <c r="J28" s="5">
        <v>18716</v>
      </c>
      <c r="K28" s="5">
        <v>20040</v>
      </c>
      <c r="L28" s="5">
        <v>12293</v>
      </c>
      <c r="M28" s="5">
        <v>7662</v>
      </c>
      <c r="N28" s="5">
        <v>8307</v>
      </c>
      <c r="O28" s="40">
        <f t="shared" si="1"/>
        <v>67018</v>
      </c>
      <c r="P28" s="29">
        <f t="shared" si="6"/>
        <v>91965</v>
      </c>
    </row>
    <row r="29" spans="1:16" ht="12">
      <c r="A29" s="18"/>
      <c r="B29" s="16" t="s">
        <v>36</v>
      </c>
      <c r="C29" s="17"/>
      <c r="D29" s="17"/>
      <c r="E29" s="17"/>
      <c r="F29" s="24">
        <f>F9+F15+F27+F28</f>
        <v>14045</v>
      </c>
      <c r="G29" s="21">
        <f aca="true" t="shared" si="9" ref="G29:N29">G9+G15+G27+G28</f>
        <v>15962</v>
      </c>
      <c r="H29" s="21">
        <f t="shared" si="9"/>
        <v>15778</v>
      </c>
      <c r="I29" s="21">
        <f t="shared" si="9"/>
        <v>11201</v>
      </c>
      <c r="J29" s="21">
        <f t="shared" si="9"/>
        <v>24114</v>
      </c>
      <c r="K29" s="21">
        <f t="shared" si="9"/>
        <v>45872</v>
      </c>
      <c r="L29" s="21">
        <f t="shared" si="9"/>
        <v>32872</v>
      </c>
      <c r="M29" s="21">
        <f t="shared" si="9"/>
        <v>24381</v>
      </c>
      <c r="N29" s="21">
        <f t="shared" si="9"/>
        <v>22517</v>
      </c>
      <c r="O29" s="29">
        <f t="shared" si="1"/>
        <v>149756</v>
      </c>
      <c r="P29" s="27">
        <f t="shared" si="6"/>
        <v>206742</v>
      </c>
    </row>
    <row r="30" spans="1:16" ht="12">
      <c r="A30" s="9" t="s">
        <v>13</v>
      </c>
      <c r="B30" s="10" t="s">
        <v>28</v>
      </c>
      <c r="C30" s="10"/>
      <c r="D30" s="8"/>
      <c r="E30" s="8"/>
      <c r="F30" s="12"/>
      <c r="G30" s="11"/>
      <c r="H30" s="11"/>
      <c r="I30" s="11"/>
      <c r="J30" s="11"/>
      <c r="K30" s="11"/>
      <c r="L30" s="11"/>
      <c r="M30" s="11"/>
      <c r="N30" s="11"/>
      <c r="O30" s="26"/>
      <c r="P30" s="28"/>
    </row>
    <row r="31" spans="1:16" ht="12">
      <c r="A31" s="18"/>
      <c r="B31" s="15" t="s">
        <v>2</v>
      </c>
      <c r="C31" s="55" t="s">
        <v>29</v>
      </c>
      <c r="D31" s="55"/>
      <c r="E31" s="55"/>
      <c r="F31" s="23">
        <v>4875</v>
      </c>
      <c r="G31" s="19">
        <v>9635</v>
      </c>
      <c r="H31" s="19">
        <v>11119</v>
      </c>
      <c r="I31" s="19">
        <v>5794</v>
      </c>
      <c r="J31" s="19">
        <v>10516</v>
      </c>
      <c r="K31" s="19">
        <v>10644</v>
      </c>
      <c r="L31" s="19">
        <v>8327</v>
      </c>
      <c r="M31" s="19">
        <v>4085</v>
      </c>
      <c r="N31" s="19">
        <v>6606</v>
      </c>
      <c r="O31" s="38">
        <f t="shared" si="1"/>
        <v>40178</v>
      </c>
      <c r="P31" s="26">
        <f aca="true" t="shared" si="10" ref="P31:P39">SUM(F31:N31)</f>
        <v>71601</v>
      </c>
    </row>
    <row r="32" spans="1:16" ht="12">
      <c r="A32" s="18"/>
      <c r="B32" s="15" t="s">
        <v>5</v>
      </c>
      <c r="C32" s="55" t="s">
        <v>30</v>
      </c>
      <c r="D32" s="55"/>
      <c r="E32" s="55"/>
      <c r="F32" s="23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6">
        <f t="shared" si="1"/>
        <v>0</v>
      </c>
      <c r="P32" s="26">
        <f t="shared" si="10"/>
        <v>0</v>
      </c>
    </row>
    <row r="33" spans="1:16" ht="12">
      <c r="A33" s="18"/>
      <c r="B33" s="15" t="s">
        <v>6</v>
      </c>
      <c r="C33" s="55" t="s">
        <v>45</v>
      </c>
      <c r="D33" s="55"/>
      <c r="E33" s="55"/>
      <c r="F33" s="23">
        <v>2751</v>
      </c>
      <c r="G33" s="19">
        <v>2731</v>
      </c>
      <c r="H33" s="19">
        <v>3171</v>
      </c>
      <c r="I33" s="19">
        <v>3635</v>
      </c>
      <c r="J33" s="19">
        <v>6641</v>
      </c>
      <c r="K33" s="19">
        <v>4290</v>
      </c>
      <c r="L33" s="19">
        <v>4372</v>
      </c>
      <c r="M33" s="19">
        <v>4625</v>
      </c>
      <c r="N33" s="19">
        <v>5060</v>
      </c>
      <c r="O33" s="26">
        <f t="shared" si="1"/>
        <v>24988</v>
      </c>
      <c r="P33" s="26">
        <f t="shared" si="10"/>
        <v>37276</v>
      </c>
    </row>
    <row r="34" spans="1:16" ht="12">
      <c r="A34" s="18"/>
      <c r="B34" s="15" t="s">
        <v>7</v>
      </c>
      <c r="C34" s="55" t="s">
        <v>31</v>
      </c>
      <c r="D34" s="55"/>
      <c r="E34" s="55"/>
      <c r="F34" s="23">
        <v>1131</v>
      </c>
      <c r="G34" s="19">
        <v>912</v>
      </c>
      <c r="H34" s="19">
        <v>774</v>
      </c>
      <c r="I34" s="19">
        <v>727</v>
      </c>
      <c r="J34" s="19">
        <v>663</v>
      </c>
      <c r="K34" s="19">
        <v>185</v>
      </c>
      <c r="L34" s="19">
        <v>163</v>
      </c>
      <c r="M34" s="19">
        <v>88</v>
      </c>
      <c r="N34" s="19">
        <v>91</v>
      </c>
      <c r="O34" s="26">
        <f t="shared" si="1"/>
        <v>1190</v>
      </c>
      <c r="P34" s="26">
        <f t="shared" si="10"/>
        <v>4734</v>
      </c>
    </row>
    <row r="35" spans="1:16" ht="12">
      <c r="A35" s="18"/>
      <c r="B35" s="15" t="s">
        <v>8</v>
      </c>
      <c r="C35" s="55" t="s">
        <v>32</v>
      </c>
      <c r="D35" s="55"/>
      <c r="E35" s="55"/>
      <c r="F35" s="23">
        <v>79</v>
      </c>
      <c r="G35" s="19">
        <v>58</v>
      </c>
      <c r="H35" s="19">
        <v>67</v>
      </c>
      <c r="I35" s="19">
        <v>57</v>
      </c>
      <c r="J35" s="19">
        <v>123</v>
      </c>
      <c r="K35" s="19">
        <v>90</v>
      </c>
      <c r="L35" s="19">
        <v>96</v>
      </c>
      <c r="M35" s="19">
        <v>71</v>
      </c>
      <c r="N35" s="19">
        <v>70</v>
      </c>
      <c r="O35" s="26">
        <f t="shared" si="1"/>
        <v>450</v>
      </c>
      <c r="P35" s="26">
        <f t="shared" si="10"/>
        <v>711</v>
      </c>
    </row>
    <row r="36" spans="1:16" ht="12">
      <c r="A36" s="18"/>
      <c r="B36" s="15" t="s">
        <v>24</v>
      </c>
      <c r="C36" s="55" t="s">
        <v>33</v>
      </c>
      <c r="D36" s="55"/>
      <c r="E36" s="55"/>
      <c r="F36" s="23">
        <v>1700</v>
      </c>
      <c r="G36" s="19">
        <v>2388</v>
      </c>
      <c r="H36" s="19">
        <v>3125</v>
      </c>
      <c r="I36" s="19">
        <v>2777</v>
      </c>
      <c r="J36" s="19">
        <v>19923</v>
      </c>
      <c r="K36" s="19">
        <v>1897</v>
      </c>
      <c r="L36" s="19">
        <v>583</v>
      </c>
      <c r="M36" s="19">
        <v>458</v>
      </c>
      <c r="N36" s="19">
        <v>409</v>
      </c>
      <c r="O36" s="26">
        <f t="shared" si="1"/>
        <v>23270</v>
      </c>
      <c r="P36" s="26">
        <f t="shared" si="10"/>
        <v>33260</v>
      </c>
    </row>
    <row r="37" spans="1:16" ht="12">
      <c r="A37" s="18"/>
      <c r="B37" s="15" t="s">
        <v>26</v>
      </c>
      <c r="C37" s="55" t="s">
        <v>34</v>
      </c>
      <c r="D37" s="55"/>
      <c r="E37" s="55"/>
      <c r="F37" s="23">
        <v>0</v>
      </c>
      <c r="G37" s="19">
        <v>1</v>
      </c>
      <c r="H37" s="19">
        <v>0</v>
      </c>
      <c r="I37" s="19">
        <v>5</v>
      </c>
      <c r="J37" s="19">
        <v>1</v>
      </c>
      <c r="K37" s="19">
        <v>4</v>
      </c>
      <c r="L37" s="19">
        <v>4</v>
      </c>
      <c r="M37" s="19">
        <v>1</v>
      </c>
      <c r="N37" s="19">
        <v>1</v>
      </c>
      <c r="O37" s="39">
        <f t="shared" si="1"/>
        <v>11</v>
      </c>
      <c r="P37" s="26">
        <f t="shared" si="10"/>
        <v>17</v>
      </c>
    </row>
    <row r="38" spans="1:16" ht="12">
      <c r="A38" s="18"/>
      <c r="B38" s="16" t="s">
        <v>35</v>
      </c>
      <c r="C38" s="17"/>
      <c r="D38" s="17"/>
      <c r="E38" s="17"/>
      <c r="F38" s="24">
        <f>SUM(F31:F37)</f>
        <v>10536</v>
      </c>
      <c r="G38" s="21">
        <f aca="true" t="shared" si="11" ref="G38:N38">SUM(G31:G37)</f>
        <v>15725</v>
      </c>
      <c r="H38" s="21">
        <f t="shared" si="11"/>
        <v>18256</v>
      </c>
      <c r="I38" s="21">
        <f t="shared" si="11"/>
        <v>12995</v>
      </c>
      <c r="J38" s="21">
        <f t="shared" si="11"/>
        <v>37867</v>
      </c>
      <c r="K38" s="21">
        <f t="shared" si="11"/>
        <v>17110</v>
      </c>
      <c r="L38" s="21">
        <f t="shared" si="11"/>
        <v>13545</v>
      </c>
      <c r="M38" s="21">
        <f t="shared" si="11"/>
        <v>9328</v>
      </c>
      <c r="N38" s="21">
        <f t="shared" si="11"/>
        <v>12237</v>
      </c>
      <c r="O38" s="29">
        <f t="shared" si="1"/>
        <v>90087</v>
      </c>
      <c r="P38" s="27">
        <f t="shared" si="10"/>
        <v>147599</v>
      </c>
    </row>
    <row r="39" spans="1:16" ht="12">
      <c r="A39" s="9" t="s">
        <v>41</v>
      </c>
      <c r="B39" s="8"/>
      <c r="C39" s="8"/>
      <c r="D39" s="8"/>
      <c r="E39" s="8"/>
      <c r="F39" s="6">
        <f>F29+F38</f>
        <v>24581</v>
      </c>
      <c r="G39" s="5">
        <f aca="true" t="shared" si="12" ref="G39:N39">G29+G38</f>
        <v>31687</v>
      </c>
      <c r="H39" s="5">
        <f t="shared" si="12"/>
        <v>34034</v>
      </c>
      <c r="I39" s="5">
        <f t="shared" si="12"/>
        <v>24196</v>
      </c>
      <c r="J39" s="5">
        <f t="shared" si="12"/>
        <v>61981</v>
      </c>
      <c r="K39" s="5">
        <f t="shared" si="12"/>
        <v>62982</v>
      </c>
      <c r="L39" s="5">
        <f t="shared" si="12"/>
        <v>46417</v>
      </c>
      <c r="M39" s="5">
        <f t="shared" si="12"/>
        <v>33709</v>
      </c>
      <c r="N39" s="5">
        <f t="shared" si="12"/>
        <v>34754</v>
      </c>
      <c r="O39" s="29">
        <f t="shared" si="1"/>
        <v>239843</v>
      </c>
      <c r="P39" s="29">
        <f t="shared" si="10"/>
        <v>354341</v>
      </c>
    </row>
    <row r="40" spans="6:21" ht="12"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5"/>
      <c r="Q40" s="15"/>
      <c r="R40" s="15"/>
      <c r="S40" s="15"/>
      <c r="T40" s="15"/>
      <c r="U40" s="15"/>
    </row>
    <row r="41" spans="11:13" ht="12">
      <c r="K41" s="15"/>
      <c r="L41" s="15"/>
      <c r="M41" s="15"/>
    </row>
  </sheetData>
  <mergeCells count="2">
    <mergeCell ref="A1:P1"/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"/>
  <sheetViews>
    <sheetView workbookViewId="0" topLeftCell="AA1">
      <selection activeCell="E1" sqref="E1:AD2"/>
    </sheetView>
  </sheetViews>
  <sheetFormatPr defaultColWidth="9.140625" defaultRowHeight="12.75"/>
  <sheetData>
    <row r="1" spans="5:33" s="3" customFormat="1" ht="12">
      <c r="E1" s="4"/>
      <c r="F1" s="2">
        <v>1980</v>
      </c>
      <c r="G1" s="2">
        <v>1981</v>
      </c>
      <c r="H1" s="2">
        <v>1982</v>
      </c>
      <c r="I1" s="2">
        <v>1983</v>
      </c>
      <c r="J1" s="2">
        <v>1984</v>
      </c>
      <c r="K1" s="2">
        <v>1985</v>
      </c>
      <c r="L1" s="2">
        <v>1986</v>
      </c>
      <c r="M1" s="2">
        <v>1987</v>
      </c>
      <c r="N1" s="2">
        <v>1988</v>
      </c>
      <c r="O1" s="2">
        <v>1989</v>
      </c>
      <c r="P1" s="2">
        <v>1990</v>
      </c>
      <c r="Q1" s="2">
        <v>1991</v>
      </c>
      <c r="R1" s="2">
        <v>1992</v>
      </c>
      <c r="S1" s="2">
        <v>1993</v>
      </c>
      <c r="T1" s="2">
        <v>1994</v>
      </c>
      <c r="U1" s="2">
        <v>1995</v>
      </c>
      <c r="V1" s="2">
        <v>1996</v>
      </c>
      <c r="W1" s="2">
        <v>1997</v>
      </c>
      <c r="X1" s="2">
        <v>1998</v>
      </c>
      <c r="Y1" s="2">
        <v>1999</v>
      </c>
      <c r="Z1" s="2">
        <v>2000</v>
      </c>
      <c r="AA1" s="2">
        <v>2001</v>
      </c>
      <c r="AB1" s="2">
        <v>2002</v>
      </c>
      <c r="AC1" s="2">
        <v>2003</v>
      </c>
      <c r="AD1" s="2">
        <v>2004</v>
      </c>
      <c r="AE1" s="4" t="s">
        <v>42</v>
      </c>
      <c r="AF1" s="4" t="s">
        <v>38</v>
      </c>
      <c r="AG1" s="4" t="s">
        <v>39</v>
      </c>
    </row>
    <row r="2" spans="1:256" ht="12.75">
      <c r="A2" t="s">
        <v>41</v>
      </c>
      <c r="E2" s="1" t="s">
        <v>46</v>
      </c>
      <c r="F2">
        <v>1900</v>
      </c>
      <c r="G2">
        <v>1900</v>
      </c>
      <c r="H2">
        <v>1900</v>
      </c>
      <c r="I2">
        <v>2200</v>
      </c>
      <c r="J2">
        <v>1900</v>
      </c>
      <c r="K2">
        <v>83000</v>
      </c>
      <c r="L2">
        <v>9075</v>
      </c>
      <c r="M2">
        <v>9075</v>
      </c>
      <c r="N2">
        <v>8366</v>
      </c>
      <c r="O2">
        <v>8797</v>
      </c>
      <c r="P2">
        <v>8657</v>
      </c>
      <c r="Q2">
        <v>8457</v>
      </c>
      <c r="R2">
        <v>46368</v>
      </c>
      <c r="S2">
        <v>16376</v>
      </c>
      <c r="T2">
        <v>25787</v>
      </c>
      <c r="U2">
        <v>26129</v>
      </c>
      <c r="V2">
        <v>24581</v>
      </c>
      <c r="W2">
        <v>31687</v>
      </c>
      <c r="X2">
        <v>34034</v>
      </c>
      <c r="Y2">
        <v>24196</v>
      </c>
      <c r="Z2">
        <v>61981</v>
      </c>
      <c r="AA2">
        <v>62982</v>
      </c>
      <c r="AB2">
        <v>46417</v>
      </c>
      <c r="AC2">
        <v>33709</v>
      </c>
      <c r="AD2">
        <v>34754</v>
      </c>
      <c r="AE2">
        <v>205089</v>
      </c>
      <c r="AF2">
        <v>354341</v>
      </c>
      <c r="AG2">
        <v>614228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63">
      <selection activeCell="B5" sqref="B5"/>
    </sheetView>
  </sheetViews>
  <sheetFormatPr defaultColWidth="9.140625" defaultRowHeight="12.75"/>
  <cols>
    <col min="1" max="1" width="5.421875" style="0" customWidth="1"/>
    <col min="2" max="2" width="25.28125" style="0" customWidth="1"/>
    <col min="3" max="11" width="6.7109375" style="0" customWidth="1"/>
    <col min="12" max="12" width="7.8515625" style="0" customWidth="1"/>
    <col min="13" max="13" width="8.28125" style="0" customWidth="1"/>
  </cols>
  <sheetData>
    <row r="1" spans="1:13" ht="12.75">
      <c r="A1" s="63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31" t="s">
        <v>12</v>
      </c>
      <c r="M1" s="30" t="s">
        <v>12</v>
      </c>
    </row>
    <row r="2" spans="1:13" ht="12.75">
      <c r="A2" s="51" t="s">
        <v>58</v>
      </c>
      <c r="B2" s="3"/>
      <c r="C2" s="43">
        <v>1996</v>
      </c>
      <c r="D2" s="16">
        <v>1997</v>
      </c>
      <c r="E2" s="16">
        <v>1998</v>
      </c>
      <c r="F2" s="16">
        <v>1999</v>
      </c>
      <c r="G2" s="16">
        <v>2000</v>
      </c>
      <c r="H2" s="16">
        <v>2001</v>
      </c>
      <c r="I2" s="16">
        <v>2002</v>
      </c>
      <c r="J2" s="16">
        <v>2003</v>
      </c>
      <c r="K2" s="44">
        <v>2004</v>
      </c>
      <c r="L2" s="31" t="s">
        <v>60</v>
      </c>
      <c r="M2" s="30" t="s">
        <v>61</v>
      </c>
    </row>
    <row r="3" spans="1:13" ht="12.75">
      <c r="A3" s="37" t="s">
        <v>52</v>
      </c>
      <c r="B3" s="17" t="s">
        <v>59</v>
      </c>
      <c r="C3" s="32">
        <f>'Geg.'!F9+'Geg.'!F15</f>
        <v>9208</v>
      </c>
      <c r="D3" s="22">
        <f>'Geg.'!G9+'Geg.'!G15</f>
        <v>7916</v>
      </c>
      <c r="E3" s="22">
        <f>'Geg.'!H9+'Geg.'!H15</f>
        <v>6896</v>
      </c>
      <c r="F3" s="22">
        <f>'Geg.'!I9+'Geg.'!I15</f>
        <v>6515</v>
      </c>
      <c r="G3" s="22">
        <f>'Geg.'!J9+'Geg.'!J15</f>
        <v>5059</v>
      </c>
      <c r="H3" s="22">
        <f>'Geg.'!K9+'Geg.'!K15</f>
        <v>4426</v>
      </c>
      <c r="I3" s="22">
        <f>'Geg.'!L9+'Geg.'!L15</f>
        <v>3699</v>
      </c>
      <c r="J3" s="22">
        <f>'Geg.'!M9+'Geg.'!M15</f>
        <v>3215</v>
      </c>
      <c r="K3" s="33">
        <f>'Geg.'!N9+'Geg.'!N15</f>
        <v>2583</v>
      </c>
      <c r="L3" s="19">
        <f aca="true" t="shared" si="0" ref="L3:L8">SUM(G3:K3)</f>
        <v>18982</v>
      </c>
      <c r="M3" s="38">
        <f aca="true" t="shared" si="1" ref="M3:M8">SUM(C3:K3)</f>
        <v>49517</v>
      </c>
    </row>
    <row r="4" spans="1:13" ht="12.75">
      <c r="A4" s="18" t="s">
        <v>53</v>
      </c>
      <c r="B4" s="15" t="s">
        <v>67</v>
      </c>
      <c r="C4" s="23"/>
      <c r="D4" s="19"/>
      <c r="E4" s="19"/>
      <c r="F4" s="19"/>
      <c r="G4" s="19"/>
      <c r="H4" s="19">
        <f>'Geg.'!K25</f>
        <v>20369</v>
      </c>
      <c r="I4" s="19">
        <f>'Geg.'!L25</f>
        <v>15656</v>
      </c>
      <c r="J4" s="19">
        <f>'Geg.'!M25</f>
        <v>12259</v>
      </c>
      <c r="K4" s="20">
        <f>'Geg.'!N25</f>
        <v>10204</v>
      </c>
      <c r="L4" s="19">
        <f t="shared" si="0"/>
        <v>58488</v>
      </c>
      <c r="M4" s="26">
        <f t="shared" si="1"/>
        <v>58488</v>
      </c>
    </row>
    <row r="5" spans="1:13" ht="12.75">
      <c r="A5" s="18" t="s">
        <v>54</v>
      </c>
      <c r="B5" s="15" t="s">
        <v>50</v>
      </c>
      <c r="C5" s="23">
        <f>'Geg.'!F28</f>
        <v>4273</v>
      </c>
      <c r="D5" s="19">
        <f>'Geg.'!G28</f>
        <v>7723</v>
      </c>
      <c r="E5" s="19">
        <f>'Geg.'!H28</f>
        <v>8583</v>
      </c>
      <c r="F5" s="19">
        <f>'Geg.'!I28</f>
        <v>4368</v>
      </c>
      <c r="G5" s="19">
        <f>'Geg.'!J28</f>
        <v>18716</v>
      </c>
      <c r="H5" s="19">
        <f>'Geg.'!K28</f>
        <v>20040</v>
      </c>
      <c r="I5" s="19">
        <f>'Geg.'!L28</f>
        <v>12293</v>
      </c>
      <c r="J5" s="19">
        <f>'Geg.'!M28</f>
        <v>7662</v>
      </c>
      <c r="K5" s="20">
        <f>'Geg.'!N28</f>
        <v>8307</v>
      </c>
      <c r="L5" s="19">
        <f t="shared" si="0"/>
        <v>67018</v>
      </c>
      <c r="M5" s="26">
        <f t="shared" si="1"/>
        <v>91965</v>
      </c>
    </row>
    <row r="6" spans="1:13" ht="12.75">
      <c r="A6" s="9" t="s">
        <v>55</v>
      </c>
      <c r="B6" s="10" t="s">
        <v>49</v>
      </c>
      <c r="C6" s="6">
        <f>'Geg.'!F31</f>
        <v>4875</v>
      </c>
      <c r="D6" s="5">
        <f>'Geg.'!G31</f>
        <v>9635</v>
      </c>
      <c r="E6" s="5">
        <f>'Geg.'!H31</f>
        <v>11119</v>
      </c>
      <c r="F6" s="5">
        <f>'Geg.'!I31</f>
        <v>5794</v>
      </c>
      <c r="G6" s="5">
        <f>'Geg.'!J31</f>
        <v>10516</v>
      </c>
      <c r="H6" s="5">
        <f>'Geg.'!K31</f>
        <v>10644</v>
      </c>
      <c r="I6" s="5">
        <f>'Geg.'!L31</f>
        <v>8327</v>
      </c>
      <c r="J6" s="5">
        <f>'Geg.'!M31</f>
        <v>4085</v>
      </c>
      <c r="K6" s="50">
        <f>'Geg.'!N31</f>
        <v>6606</v>
      </c>
      <c r="L6" s="5">
        <f t="shared" si="0"/>
        <v>40178</v>
      </c>
      <c r="M6" s="29">
        <f t="shared" si="1"/>
        <v>71601</v>
      </c>
    </row>
    <row r="7" spans="1:13" ht="12.75">
      <c r="A7" s="18" t="s">
        <v>56</v>
      </c>
      <c r="B7" s="15" t="s">
        <v>51</v>
      </c>
      <c r="C7" s="23">
        <f>'Geg.'!F33</f>
        <v>2751</v>
      </c>
      <c r="D7" s="19">
        <f>'Geg.'!G33</f>
        <v>2731</v>
      </c>
      <c r="E7" s="19">
        <f>'Geg.'!H33</f>
        <v>3171</v>
      </c>
      <c r="F7" s="19">
        <f>'Geg.'!I33</f>
        <v>3635</v>
      </c>
      <c r="G7" s="19">
        <f>'Geg.'!J33</f>
        <v>6641</v>
      </c>
      <c r="H7" s="19">
        <f>'Geg.'!K33</f>
        <v>4290</v>
      </c>
      <c r="I7" s="19">
        <f>'Geg.'!L33</f>
        <v>4372</v>
      </c>
      <c r="J7" s="19">
        <f>'Geg.'!M33</f>
        <v>4625</v>
      </c>
      <c r="K7" s="20">
        <f>'Geg.'!N33</f>
        <v>5060</v>
      </c>
      <c r="L7" s="19">
        <f t="shared" si="0"/>
        <v>24988</v>
      </c>
      <c r="M7" s="26">
        <f t="shared" si="1"/>
        <v>37276</v>
      </c>
    </row>
    <row r="8" spans="1:13" ht="12.75">
      <c r="A8" s="18" t="s">
        <v>57</v>
      </c>
      <c r="B8" s="15" t="s">
        <v>66</v>
      </c>
      <c r="C8" s="34">
        <f>SUM('Geg.'!F34:F37)+'Geg.'!F22+'Geg.'!F24</f>
        <v>3474</v>
      </c>
      <c r="D8" s="35">
        <f>SUM('Geg.'!G34:G37)+'Geg.'!G22+'Geg.'!G24</f>
        <v>3682</v>
      </c>
      <c r="E8" s="35">
        <f>SUM('Geg.'!H34:H37)+'Geg.'!H22+'Geg.'!H24</f>
        <v>4265</v>
      </c>
      <c r="F8" s="35">
        <f>SUM('Geg.'!I34:I37)+'Geg.'!I22+'Geg.'!I24</f>
        <v>3884</v>
      </c>
      <c r="G8" s="35">
        <f>SUM('Geg.'!J34:J37)+'Geg.'!J22+'Geg.'!J24</f>
        <v>21049</v>
      </c>
      <c r="H8" s="35">
        <f>SUM('Geg.'!K34:K37)+'Geg.'!K22+'Geg.'!K24</f>
        <v>3213</v>
      </c>
      <c r="I8" s="35">
        <f>SUM('Geg.'!L34:L37)+'Geg.'!L22+'Geg.'!L24</f>
        <v>2070</v>
      </c>
      <c r="J8" s="35">
        <f>SUM('Geg.'!M34:M37)+'Geg.'!M22+'Geg.'!M24</f>
        <v>1863</v>
      </c>
      <c r="K8" s="36">
        <f>SUM('Geg.'!N34:N37)+'Geg.'!N22+'Geg.'!N24</f>
        <v>1994</v>
      </c>
      <c r="L8" s="19">
        <f t="shared" si="0"/>
        <v>30189</v>
      </c>
      <c r="M8" s="39">
        <f t="shared" si="1"/>
        <v>45494</v>
      </c>
    </row>
    <row r="9" spans="1:13" ht="12.75">
      <c r="A9" s="9" t="s">
        <v>12</v>
      </c>
      <c r="B9" s="10"/>
      <c r="C9" s="42">
        <f aca="true" t="shared" si="2" ref="C9:M9">SUM(C3:C8)</f>
        <v>24581</v>
      </c>
      <c r="D9" s="41">
        <f t="shared" si="2"/>
        <v>31687</v>
      </c>
      <c r="E9" s="41">
        <f t="shared" si="2"/>
        <v>34034</v>
      </c>
      <c r="F9" s="41">
        <f t="shared" si="2"/>
        <v>24196</v>
      </c>
      <c r="G9" s="41">
        <f t="shared" si="2"/>
        <v>61981</v>
      </c>
      <c r="H9" s="41">
        <f t="shared" si="2"/>
        <v>62982</v>
      </c>
      <c r="I9" s="41">
        <f t="shared" si="2"/>
        <v>46417</v>
      </c>
      <c r="J9" s="41">
        <f t="shared" si="2"/>
        <v>33709</v>
      </c>
      <c r="K9" s="45">
        <f t="shared" si="2"/>
        <v>34754</v>
      </c>
      <c r="L9" s="5">
        <f t="shared" si="2"/>
        <v>239843</v>
      </c>
      <c r="M9" s="29">
        <f t="shared" si="2"/>
        <v>354341</v>
      </c>
    </row>
    <row r="10" spans="1:13" ht="12.75">
      <c r="A10" s="9" t="s">
        <v>62</v>
      </c>
      <c r="B10" s="48"/>
      <c r="C10" s="46">
        <f aca="true" t="shared" si="3" ref="C10:M10">C6/C$9</f>
        <v>0.19832390870997926</v>
      </c>
      <c r="D10" s="47">
        <f t="shared" si="3"/>
        <v>0.30406791428661595</v>
      </c>
      <c r="E10" s="47">
        <f t="shared" si="3"/>
        <v>0.32670270905565024</v>
      </c>
      <c r="F10" s="47">
        <f t="shared" si="3"/>
        <v>0.2394610679451149</v>
      </c>
      <c r="G10" s="47">
        <f t="shared" si="3"/>
        <v>0.16966489730723933</v>
      </c>
      <c r="H10" s="47">
        <f t="shared" si="3"/>
        <v>0.1690006668571973</v>
      </c>
      <c r="I10" s="47">
        <f t="shared" si="3"/>
        <v>0.17939548010427214</v>
      </c>
      <c r="J10" s="47">
        <f t="shared" si="3"/>
        <v>0.12118425346346673</v>
      </c>
      <c r="K10" s="47">
        <f t="shared" si="3"/>
        <v>0.19007883984577315</v>
      </c>
      <c r="L10" s="49">
        <f t="shared" si="3"/>
        <v>0.16751791797133958</v>
      </c>
      <c r="M10" s="49">
        <f t="shared" si="3"/>
        <v>0.20206806437866348</v>
      </c>
    </row>
  </sheetData>
  <mergeCells count="1">
    <mergeCell ref="A1:K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2006-02-03T21:44:48Z</dcterms:created>
  <dcterms:modified xsi:type="dcterms:W3CDTF">2006-02-08T12:52:31Z</dcterms:modified>
  <cp:category/>
  <cp:version/>
  <cp:contentType/>
  <cp:contentStatus/>
</cp:coreProperties>
</file>