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<sst xmlns="http://schemas.openxmlformats.org/spreadsheetml/2006/main" count="26" uniqueCount="21">
  <si>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</si>
  <si>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</si>
  <si>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</si>
  <si>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</si>
  <si>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</si>
  <si>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</si>
  <si>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</si>
  <si>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</si>
  <si>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</si>
  <si>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</si>
  <si>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</si>
  <si>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</si>
  <si>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</si>
  <si>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</si>
  <si>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</si>
  <si>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</si>
  <si>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</si>
  <si>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</si>
  <si>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</si>
  <si>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</si>
  <si>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Burundi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</si>
</sst>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Burundezen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2516790"/>
        <c:axId val="22651111"/>
      </c:area3DChart>
      <c:cat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1679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Burundezen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Burundi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2533408"/>
        <c:axId val="22800673"/>
      </c:area3DChart>
      <c:cat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Burundezen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3879466"/>
        <c:axId val="34915195"/>
      </c:lineChart>
      <c:cat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4915195"/>
        <c:crosses val="autoZero"/>
        <c:auto val="1"/>
        <c:lblOffset val="100"/>
        <c:noMultiLvlLbl val="0"/>
      </c:catAx>
      <c:valAx>
        <c:axId val="34915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8794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2" t="s">
        <v>20</v>
      </c>
      <c r="B1" s="32" t="s">
        <v>17</v>
      </c>
    </row>
    <row r="2" spans="1:2" ht="12">
      <c r="A2" s="32"/>
      <c r="B2" s="3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Burundi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Burundi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1347</v>
      </c>
      <c r="D9" s="1">
        <v>493.9161509196349</v>
      </c>
      <c r="E9" s="1">
        <f>C9+D9</f>
        <v>1840.916150919635</v>
      </c>
    </row>
    <row r="10" spans="1:5" ht="12">
      <c r="A10" s="10">
        <v>1999</v>
      </c>
      <c r="B10" s="9">
        <v>1347</v>
      </c>
      <c r="C10" s="11">
        <f>B11-B10</f>
        <v>54</v>
      </c>
      <c r="D10" s="12">
        <v>116</v>
      </c>
      <c r="E10" s="13">
        <f>C10+D10</f>
        <v>170</v>
      </c>
    </row>
    <row r="11" spans="1:5" ht="12">
      <c r="A11" s="10">
        <v>2000</v>
      </c>
      <c r="B11" s="14">
        <v>1401</v>
      </c>
      <c r="C11" s="11">
        <f aca="true" t="shared" si="0" ref="C11:C21">B12-B11</f>
        <v>-40</v>
      </c>
      <c r="D11" s="12">
        <v>268</v>
      </c>
      <c r="E11" s="13">
        <f aca="true" t="shared" si="1" ref="E11:E21">C11+D11</f>
        <v>228</v>
      </c>
    </row>
    <row r="12" spans="1:5" ht="12">
      <c r="A12" s="10">
        <v>2001</v>
      </c>
      <c r="B12" s="14">
        <v>1361</v>
      </c>
      <c r="C12" s="11">
        <f t="shared" si="0"/>
        <v>-91</v>
      </c>
      <c r="D12" s="12">
        <v>375</v>
      </c>
      <c r="E12" s="13">
        <f t="shared" si="1"/>
        <v>284</v>
      </c>
    </row>
    <row r="13" spans="1:5" ht="12">
      <c r="A13" s="10">
        <v>2002</v>
      </c>
      <c r="B13" s="14">
        <v>1270</v>
      </c>
      <c r="C13" s="11">
        <f t="shared" si="0"/>
        <v>-61</v>
      </c>
      <c r="D13" s="12">
        <v>338</v>
      </c>
      <c r="E13" s="13">
        <f t="shared" si="1"/>
        <v>277</v>
      </c>
    </row>
    <row r="14" spans="1:5" ht="12">
      <c r="A14" s="10">
        <v>2003</v>
      </c>
      <c r="B14" s="14">
        <v>1209</v>
      </c>
      <c r="C14" s="11">
        <f t="shared" si="0"/>
        <v>10</v>
      </c>
      <c r="D14" s="12">
        <v>252</v>
      </c>
      <c r="E14" s="13">
        <f t="shared" si="1"/>
        <v>262</v>
      </c>
    </row>
    <row r="15" spans="1:5" ht="12">
      <c r="A15" s="10">
        <v>2004</v>
      </c>
      <c r="B15" s="14">
        <v>1219</v>
      </c>
      <c r="C15" s="11">
        <f t="shared" si="0"/>
        <v>-93</v>
      </c>
      <c r="D15" s="12">
        <v>228</v>
      </c>
      <c r="E15" s="13">
        <f t="shared" si="1"/>
        <v>135</v>
      </c>
    </row>
    <row r="16" spans="1:5" ht="12">
      <c r="A16" s="10">
        <v>2005</v>
      </c>
      <c r="B16" s="14">
        <v>1126</v>
      </c>
      <c r="C16" s="11">
        <f t="shared" si="0"/>
        <v>114</v>
      </c>
      <c r="D16" s="12">
        <v>180</v>
      </c>
      <c r="E16" s="13">
        <f t="shared" si="1"/>
        <v>294</v>
      </c>
    </row>
    <row r="17" spans="1:5" ht="12">
      <c r="A17" s="10">
        <v>2006</v>
      </c>
      <c r="B17" s="14">
        <v>1240</v>
      </c>
      <c r="C17" s="11">
        <f t="shared" si="0"/>
        <v>182</v>
      </c>
      <c r="D17" s="12">
        <v>169</v>
      </c>
      <c r="E17" s="13">
        <f t="shared" si="1"/>
        <v>351</v>
      </c>
    </row>
    <row r="18" spans="1:5" ht="12">
      <c r="A18" s="10">
        <v>2007</v>
      </c>
      <c r="B18" s="14">
        <v>1422</v>
      </c>
      <c r="C18" s="11">
        <f t="shared" si="0"/>
        <v>95</v>
      </c>
      <c r="D18" s="12">
        <v>213</v>
      </c>
      <c r="E18" s="13">
        <f t="shared" si="1"/>
        <v>308</v>
      </c>
    </row>
    <row r="19" spans="1:5" ht="12">
      <c r="A19" s="10">
        <v>2008</v>
      </c>
      <c r="B19" s="14">
        <v>1517</v>
      </c>
      <c r="C19" s="11">
        <f t="shared" si="0"/>
        <v>111</v>
      </c>
      <c r="D19" s="12">
        <v>203</v>
      </c>
      <c r="E19" s="13">
        <f t="shared" si="1"/>
        <v>314</v>
      </c>
    </row>
    <row r="20" spans="1:5" ht="12">
      <c r="A20" s="10">
        <v>2009</v>
      </c>
      <c r="B20" s="14">
        <v>1628</v>
      </c>
      <c r="C20" s="11">
        <f t="shared" si="0"/>
        <v>161</v>
      </c>
      <c r="D20" s="12">
        <v>163</v>
      </c>
      <c r="E20" s="13">
        <f t="shared" si="1"/>
        <v>324</v>
      </c>
    </row>
    <row r="21" spans="1:5" ht="12">
      <c r="A21" s="10">
        <v>2010</v>
      </c>
      <c r="B21" s="14">
        <v>1789</v>
      </c>
      <c r="C21" s="11">
        <f t="shared" si="0"/>
        <v>104</v>
      </c>
      <c r="D21" s="12">
        <v>172.29239783928952</v>
      </c>
      <c r="E21" s="13">
        <f t="shared" si="1"/>
        <v>276.2923978392895</v>
      </c>
    </row>
    <row r="22" spans="1:5" ht="12">
      <c r="A22" s="10">
        <v>2011</v>
      </c>
      <c r="B22" s="15">
        <v>1893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546</v>
      </c>
      <c r="D23" s="1">
        <f>SUM(D10:D21)</f>
        <v>2677.2923978392896</v>
      </c>
      <c r="E23" s="2">
        <f>SUM(E10:E21)</f>
        <v>3223.2923978392896</v>
      </c>
    </row>
    <row r="24" spans="1:5" ht="12">
      <c r="A24" s="20" t="s">
        <v>19</v>
      </c>
      <c r="B24" s="1">
        <f>B22</f>
        <v>1893</v>
      </c>
      <c r="C24" s="1">
        <f>C9+C23</f>
        <v>1893</v>
      </c>
      <c r="D24" s="1">
        <f>D9+D23</f>
        <v>3171.2085487589247</v>
      </c>
      <c r="E24" s="1">
        <f>E9+E23</f>
        <v>5064.208548758925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Burundi</v>
      </c>
      <c r="B27" s="46" t="s">
        <v>14</v>
      </c>
      <c r="C27" s="46"/>
      <c r="D27" s="46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1840.916150919635</v>
      </c>
      <c r="C29" s="37">
        <f>E10</f>
        <v>170</v>
      </c>
      <c r="D29" s="28">
        <f aca="true" t="shared" si="2" ref="D29:D40">SUM(B29:C29)</f>
        <v>2010.916150919635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1840.916150919635</v>
      </c>
      <c r="C30" s="37">
        <f aca="true" t="shared" si="4" ref="C30:C40">C29+E11</f>
        <v>398</v>
      </c>
      <c r="D30" s="29">
        <f t="shared" si="2"/>
        <v>2238.9161509196347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1840.916150919635</v>
      </c>
      <c r="C31" s="37">
        <f t="shared" si="4"/>
        <v>682</v>
      </c>
      <c r="D31" s="29">
        <f t="shared" si="2"/>
        <v>2522.9161509196347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1840.916150919635</v>
      </c>
      <c r="C32" s="37">
        <f t="shared" si="4"/>
        <v>959</v>
      </c>
      <c r="D32" s="29">
        <f t="shared" si="2"/>
        <v>2799.9161509196347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1840.916150919635</v>
      </c>
      <c r="C33" s="37">
        <f t="shared" si="4"/>
        <v>1221</v>
      </c>
      <c r="D33" s="29">
        <f t="shared" si="2"/>
        <v>3061.9161509196347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1840.916150919635</v>
      </c>
      <c r="C34" s="37">
        <f t="shared" si="4"/>
        <v>1356</v>
      </c>
      <c r="D34" s="29">
        <f t="shared" si="2"/>
        <v>3196.9161509196347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1840.916150919635</v>
      </c>
      <c r="C35" s="37">
        <f t="shared" si="4"/>
        <v>1650</v>
      </c>
      <c r="D35" s="29">
        <f t="shared" si="2"/>
        <v>3490.9161509196347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1840.916150919635</v>
      </c>
      <c r="C36" s="37">
        <f t="shared" si="4"/>
        <v>2001</v>
      </c>
      <c r="D36" s="29">
        <f t="shared" si="2"/>
        <v>3841.9161509196347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1840.916150919635</v>
      </c>
      <c r="C37" s="37">
        <f t="shared" si="4"/>
        <v>2309</v>
      </c>
      <c r="D37" s="29">
        <f t="shared" si="2"/>
        <v>4149.916150919635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1840.916150919635</v>
      </c>
      <c r="C38" s="37">
        <f t="shared" si="4"/>
        <v>2623</v>
      </c>
      <c r="D38" s="29">
        <f t="shared" si="2"/>
        <v>4463.916150919635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1840.916150919635</v>
      </c>
      <c r="C39" s="37">
        <f t="shared" si="4"/>
        <v>2947</v>
      </c>
      <c r="D39" s="29">
        <f t="shared" si="2"/>
        <v>4787.916150919635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1840.916150919635</v>
      </c>
      <c r="C40" s="38">
        <f t="shared" si="4"/>
        <v>3223.2923978392896</v>
      </c>
      <c r="D40" s="30">
        <f t="shared" si="2"/>
        <v>5064.208548758925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Burundi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Burundi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1347</v>
      </c>
      <c r="C46" s="33">
        <f>D9</f>
        <v>493.9161509196349</v>
      </c>
      <c r="D46" s="2">
        <f>SUM(B46:C46)</f>
        <v>1840.916150919635</v>
      </c>
    </row>
    <row r="47" spans="1:4" ht="12">
      <c r="A47" s="25">
        <v>1999</v>
      </c>
      <c r="B47" s="28">
        <f aca="true" t="shared" si="5" ref="B47:B58">B11</f>
        <v>1401</v>
      </c>
      <c r="C47" s="9">
        <f>D9+D10</f>
        <v>609.9161509196349</v>
      </c>
      <c r="D47" s="36">
        <f aca="true" t="shared" si="6" ref="D47:D58">SUM(B47:C47)</f>
        <v>2010.916150919635</v>
      </c>
    </row>
    <row r="48" spans="1:4" ht="12">
      <c r="A48" s="26">
        <v>2000</v>
      </c>
      <c r="B48" s="29">
        <f t="shared" si="5"/>
        <v>1361</v>
      </c>
      <c r="C48" s="14">
        <f aca="true" t="shared" si="7" ref="C48:C58">C47+D11</f>
        <v>877.9161509196349</v>
      </c>
      <c r="D48" s="37">
        <f t="shared" si="6"/>
        <v>2238.9161509196347</v>
      </c>
    </row>
    <row r="49" spans="1:4" ht="12">
      <c r="A49" s="26">
        <v>2001</v>
      </c>
      <c r="B49" s="29">
        <f t="shared" si="5"/>
        <v>1270</v>
      </c>
      <c r="C49" s="14">
        <f t="shared" si="7"/>
        <v>1252.916150919635</v>
      </c>
      <c r="D49" s="37">
        <f t="shared" si="6"/>
        <v>2522.9161509196347</v>
      </c>
    </row>
    <row r="50" spans="1:4" ht="12">
      <c r="A50" s="26">
        <v>2002</v>
      </c>
      <c r="B50" s="29">
        <f t="shared" si="5"/>
        <v>1209</v>
      </c>
      <c r="C50" s="14">
        <f t="shared" si="7"/>
        <v>1590.916150919635</v>
      </c>
      <c r="D50" s="37">
        <f t="shared" si="6"/>
        <v>2799.9161509196347</v>
      </c>
    </row>
    <row r="51" spans="1:4" ht="12">
      <c r="A51" s="26">
        <v>2003</v>
      </c>
      <c r="B51" s="29">
        <f t="shared" si="5"/>
        <v>1219</v>
      </c>
      <c r="C51" s="14">
        <f t="shared" si="7"/>
        <v>1842.916150919635</v>
      </c>
      <c r="D51" s="37">
        <f t="shared" si="6"/>
        <v>3061.9161509196347</v>
      </c>
    </row>
    <row r="52" spans="1:4" ht="12">
      <c r="A52" s="26">
        <v>2004</v>
      </c>
      <c r="B52" s="29">
        <f t="shared" si="5"/>
        <v>1126</v>
      </c>
      <c r="C52" s="14">
        <f t="shared" si="7"/>
        <v>2070.9161509196347</v>
      </c>
      <c r="D52" s="37">
        <f t="shared" si="6"/>
        <v>3196.9161509196347</v>
      </c>
    </row>
    <row r="53" spans="1:4" ht="12">
      <c r="A53" s="26">
        <v>2005</v>
      </c>
      <c r="B53" s="29">
        <f t="shared" si="5"/>
        <v>1240</v>
      </c>
      <c r="C53" s="14">
        <f t="shared" si="7"/>
        <v>2250.9161509196347</v>
      </c>
      <c r="D53" s="37">
        <f t="shared" si="6"/>
        <v>3490.9161509196347</v>
      </c>
    </row>
    <row r="54" spans="1:4" ht="12">
      <c r="A54" s="26">
        <v>2006</v>
      </c>
      <c r="B54" s="29">
        <f t="shared" si="5"/>
        <v>1422</v>
      </c>
      <c r="C54" s="14">
        <f t="shared" si="7"/>
        <v>2419.9161509196347</v>
      </c>
      <c r="D54" s="37">
        <f t="shared" si="6"/>
        <v>3841.9161509196347</v>
      </c>
    </row>
    <row r="55" spans="1:4" ht="12">
      <c r="A55" s="26">
        <v>2007</v>
      </c>
      <c r="B55" s="29">
        <f t="shared" si="5"/>
        <v>1517</v>
      </c>
      <c r="C55" s="14">
        <f t="shared" si="7"/>
        <v>2632.9161509196347</v>
      </c>
      <c r="D55" s="37">
        <f t="shared" si="6"/>
        <v>4149.916150919635</v>
      </c>
    </row>
    <row r="56" spans="1:4" ht="12">
      <c r="A56" s="26">
        <v>2008</v>
      </c>
      <c r="B56" s="29">
        <f t="shared" si="5"/>
        <v>1628</v>
      </c>
      <c r="C56" s="14">
        <f t="shared" si="7"/>
        <v>2835.9161509196347</v>
      </c>
      <c r="D56" s="37">
        <f t="shared" si="6"/>
        <v>4463.916150919635</v>
      </c>
    </row>
    <row r="57" spans="1:4" ht="12">
      <c r="A57" s="26">
        <v>2009</v>
      </c>
      <c r="B57" s="29">
        <f t="shared" si="5"/>
        <v>1789</v>
      </c>
      <c r="C57" s="14">
        <f t="shared" si="7"/>
        <v>2998.9161509196347</v>
      </c>
      <c r="D57" s="37">
        <f t="shared" si="6"/>
        <v>4787.916150919635</v>
      </c>
    </row>
    <row r="58" spans="1:4" ht="12">
      <c r="A58" s="27">
        <v>2010</v>
      </c>
      <c r="B58" s="30">
        <f t="shared" si="5"/>
        <v>1893</v>
      </c>
      <c r="C58" s="15">
        <f t="shared" si="7"/>
        <v>3171.2085487589243</v>
      </c>
      <c r="D58" s="38">
        <f t="shared" si="6"/>
        <v>5064.208548758925</v>
      </c>
    </row>
    <row r="100" ht="12">
      <c r="A100" s="4" t="s">
        <v>16</v>
      </c>
    </row>
    <row r="120" spans="1:6" ht="12.75">
      <c r="A120" s="4" t="s">
        <v>7</v>
      </c>
      <c r="F120" s="43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