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ata-2023-03-19\Documents\Sites\0-Sites\npdata\BuG\587-Loonverschil\"/>
    </mc:Choice>
  </mc:AlternateContent>
  <xr:revisionPtr revIDLastSave="0" documentId="8_{A1EEB3E7-5560-4509-A332-30E28095D0DB}" xr6:coauthVersionLast="47" xr6:coauthVersionMax="47" xr10:uidLastSave="{00000000-0000-0000-0000-000000000000}"/>
  <bookViews>
    <workbookView xWindow="-108" yWindow="-108" windowWidth="23256" windowHeight="12456" xr2:uid="{9A60C876-D488-4E3C-8404-F9A9B9BDB57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46" i="1" l="1"/>
  <c r="U1046" i="1"/>
  <c r="K1046" i="1"/>
  <c r="J1046" i="1"/>
  <c r="I1046" i="1"/>
  <c r="H1046" i="1"/>
  <c r="G1046" i="1"/>
  <c r="F1046" i="1"/>
  <c r="W1045" i="1"/>
  <c r="T1045" i="1"/>
  <c r="Q1045" i="1"/>
  <c r="P1045" i="1"/>
  <c r="M1045" i="1"/>
  <c r="L1045" i="1"/>
  <c r="V1044" i="1"/>
  <c r="U1044" i="1"/>
  <c r="W1044" i="1" s="1"/>
  <c r="S1044" i="1"/>
  <c r="Q1044" i="1" s="1"/>
  <c r="R1044" i="1"/>
  <c r="K1044" i="1"/>
  <c r="J1044" i="1"/>
  <c r="I1044" i="1"/>
  <c r="M1044" i="1" s="1"/>
  <c r="H1044" i="1"/>
  <c r="G1044" i="1"/>
  <c r="F1044" i="1"/>
  <c r="W1043" i="1"/>
  <c r="T1043" i="1"/>
  <c r="Q1043" i="1"/>
  <c r="P1043" i="1"/>
  <c r="M1043" i="1"/>
  <c r="N1043" i="1" s="1"/>
  <c r="O1043" i="1" s="1"/>
  <c r="L1043" i="1"/>
  <c r="V1042" i="1"/>
  <c r="U1042" i="1"/>
  <c r="S1042" i="1"/>
  <c r="R1042" i="1"/>
  <c r="K1042" i="1"/>
  <c r="J1042" i="1"/>
  <c r="I1042" i="1"/>
  <c r="H1042" i="1"/>
  <c r="G1042" i="1"/>
  <c r="L1042" i="1" s="1"/>
  <c r="F1042" i="1"/>
  <c r="W1041" i="1"/>
  <c r="T1041" i="1"/>
  <c r="Q1041" i="1"/>
  <c r="P1041" i="1"/>
  <c r="M1041" i="1"/>
  <c r="L1041" i="1"/>
  <c r="W1040" i="1"/>
  <c r="T1040" i="1"/>
  <c r="Q1040" i="1"/>
  <c r="P1040" i="1"/>
  <c r="M1040" i="1"/>
  <c r="L1040" i="1"/>
  <c r="W1039" i="1"/>
  <c r="T1039" i="1"/>
  <c r="Q1039" i="1"/>
  <c r="P1039" i="1"/>
  <c r="M1039" i="1"/>
  <c r="L1039" i="1"/>
  <c r="W1038" i="1"/>
  <c r="T1038" i="1"/>
  <c r="Q1038" i="1"/>
  <c r="P1038" i="1"/>
  <c r="M1038" i="1"/>
  <c r="L1038" i="1"/>
  <c r="W1037" i="1"/>
  <c r="T1037" i="1"/>
  <c r="Q1037" i="1"/>
  <c r="P1037" i="1"/>
  <c r="M1037" i="1"/>
  <c r="L1037" i="1"/>
  <c r="W1036" i="1"/>
  <c r="T1036" i="1"/>
  <c r="Q1036" i="1"/>
  <c r="P1036" i="1"/>
  <c r="M1036" i="1"/>
  <c r="L1036" i="1"/>
  <c r="W1035" i="1"/>
  <c r="T1035" i="1"/>
  <c r="Q1035" i="1"/>
  <c r="P1035" i="1"/>
  <c r="M1035" i="1"/>
  <c r="N1035" i="1" s="1"/>
  <c r="O1035" i="1" s="1"/>
  <c r="L1035" i="1"/>
  <c r="W1034" i="1"/>
  <c r="T1034" i="1"/>
  <c r="Q1034" i="1"/>
  <c r="P1034" i="1"/>
  <c r="M1034" i="1"/>
  <c r="L1034" i="1"/>
  <c r="W1033" i="1"/>
  <c r="T1033" i="1"/>
  <c r="Q1033" i="1"/>
  <c r="P1033" i="1"/>
  <c r="M1033" i="1"/>
  <c r="L1033" i="1"/>
  <c r="W1032" i="1"/>
  <c r="T1032" i="1"/>
  <c r="Q1032" i="1"/>
  <c r="P1032" i="1"/>
  <c r="M1032" i="1"/>
  <c r="L1032" i="1"/>
  <c r="W1031" i="1"/>
  <c r="T1031" i="1"/>
  <c r="Q1031" i="1"/>
  <c r="P1031" i="1"/>
  <c r="M1031" i="1"/>
  <c r="N1031" i="1" s="1"/>
  <c r="O1031" i="1" s="1"/>
  <c r="L1031" i="1"/>
  <c r="W1030" i="1"/>
  <c r="T1030" i="1"/>
  <c r="Q1030" i="1"/>
  <c r="P1030" i="1"/>
  <c r="M1030" i="1"/>
  <c r="L1030" i="1"/>
  <c r="W1029" i="1"/>
  <c r="T1029" i="1"/>
  <c r="Q1029" i="1"/>
  <c r="P1029" i="1"/>
  <c r="M1029" i="1"/>
  <c r="L1029" i="1"/>
  <c r="V1028" i="1"/>
  <c r="Q1028" i="1" s="1"/>
  <c r="U1028" i="1"/>
  <c r="S1028" i="1"/>
  <c r="R1028" i="1"/>
  <c r="K1028" i="1"/>
  <c r="J1028" i="1"/>
  <c r="I1028" i="1"/>
  <c r="M1028" i="1" s="1"/>
  <c r="H1028" i="1"/>
  <c r="G1028" i="1"/>
  <c r="L1028" i="1" s="1"/>
  <c r="F1028" i="1"/>
  <c r="W1027" i="1"/>
  <c r="T1027" i="1"/>
  <c r="Q1027" i="1"/>
  <c r="P1027" i="1"/>
  <c r="M1027" i="1"/>
  <c r="L1027" i="1"/>
  <c r="W1026" i="1"/>
  <c r="T1026" i="1"/>
  <c r="Q1026" i="1"/>
  <c r="P1026" i="1"/>
  <c r="M1026" i="1"/>
  <c r="L1026" i="1"/>
  <c r="W1025" i="1"/>
  <c r="T1025" i="1"/>
  <c r="Q1025" i="1"/>
  <c r="P1025" i="1"/>
  <c r="M1025" i="1"/>
  <c r="L1025" i="1"/>
  <c r="W1024" i="1"/>
  <c r="T1024" i="1"/>
  <c r="Q1024" i="1"/>
  <c r="P1024" i="1"/>
  <c r="M1024" i="1"/>
  <c r="N1024" i="1" s="1"/>
  <c r="O1024" i="1" s="1"/>
  <c r="L1024" i="1"/>
  <c r="W1023" i="1"/>
  <c r="T1023" i="1"/>
  <c r="Q1023" i="1"/>
  <c r="P1023" i="1"/>
  <c r="M1023" i="1"/>
  <c r="L1023" i="1"/>
  <c r="W1022" i="1"/>
  <c r="T1022" i="1"/>
  <c r="Q1022" i="1"/>
  <c r="P1022" i="1"/>
  <c r="M1022" i="1"/>
  <c r="L1022" i="1"/>
  <c r="W1021" i="1"/>
  <c r="T1021" i="1"/>
  <c r="Q1021" i="1"/>
  <c r="P1021" i="1"/>
  <c r="M1021" i="1"/>
  <c r="L1021" i="1"/>
  <c r="W1020" i="1"/>
  <c r="T1020" i="1"/>
  <c r="Q1020" i="1"/>
  <c r="P1020" i="1"/>
  <c r="M1020" i="1"/>
  <c r="N1020" i="1" s="1"/>
  <c r="O1020" i="1" s="1"/>
  <c r="L1020" i="1"/>
  <c r="V1019" i="1"/>
  <c r="U1019" i="1"/>
  <c r="S1019" i="1"/>
  <c r="R1019" i="1"/>
  <c r="K1019" i="1"/>
  <c r="J1019" i="1"/>
  <c r="I1019" i="1"/>
  <c r="H1019" i="1"/>
  <c r="G1019" i="1"/>
  <c r="F1019" i="1"/>
  <c r="W1018" i="1"/>
  <c r="T1018" i="1"/>
  <c r="Q1018" i="1"/>
  <c r="P1018" i="1"/>
  <c r="M1018" i="1"/>
  <c r="L1018" i="1"/>
  <c r="W1017" i="1"/>
  <c r="T1017" i="1"/>
  <c r="Q1017" i="1"/>
  <c r="P1017" i="1"/>
  <c r="M1017" i="1"/>
  <c r="N1017" i="1" s="1"/>
  <c r="O1017" i="1" s="1"/>
  <c r="L1017" i="1"/>
  <c r="W1016" i="1"/>
  <c r="T1016" i="1"/>
  <c r="Q1016" i="1"/>
  <c r="P1016" i="1"/>
  <c r="M1016" i="1"/>
  <c r="L1016" i="1"/>
  <c r="W1015" i="1"/>
  <c r="T1015" i="1"/>
  <c r="Q1015" i="1"/>
  <c r="P1015" i="1"/>
  <c r="M1015" i="1"/>
  <c r="L1015" i="1"/>
  <c r="W1014" i="1"/>
  <c r="T1014" i="1"/>
  <c r="Q1014" i="1"/>
  <c r="P1014" i="1"/>
  <c r="M1014" i="1"/>
  <c r="L1014" i="1"/>
  <c r="W1013" i="1"/>
  <c r="T1013" i="1"/>
  <c r="Q1013" i="1"/>
  <c r="P1013" i="1"/>
  <c r="M1013" i="1"/>
  <c r="L1013" i="1"/>
  <c r="W1012" i="1"/>
  <c r="T1012" i="1"/>
  <c r="Q1012" i="1"/>
  <c r="P1012" i="1"/>
  <c r="M1012" i="1"/>
  <c r="L1012" i="1"/>
  <c r="W1011" i="1"/>
  <c r="T1011" i="1"/>
  <c r="Q1011" i="1"/>
  <c r="P1011" i="1"/>
  <c r="M1011" i="1"/>
  <c r="L1011" i="1"/>
  <c r="W1010" i="1"/>
  <c r="T1010" i="1"/>
  <c r="Q1010" i="1"/>
  <c r="P1010" i="1"/>
  <c r="M1010" i="1"/>
  <c r="L1010" i="1"/>
  <c r="W1009" i="1"/>
  <c r="T1009" i="1"/>
  <c r="Q1009" i="1"/>
  <c r="P1009" i="1"/>
  <c r="M1009" i="1"/>
  <c r="L1009" i="1"/>
  <c r="W1008" i="1"/>
  <c r="T1008" i="1"/>
  <c r="Q1008" i="1"/>
  <c r="P1008" i="1"/>
  <c r="M1008" i="1"/>
  <c r="L1008" i="1"/>
  <c r="V1007" i="1"/>
  <c r="U1007" i="1"/>
  <c r="S1007" i="1"/>
  <c r="R1007" i="1"/>
  <c r="K1007" i="1"/>
  <c r="J1007" i="1"/>
  <c r="J1006" i="1" s="1"/>
  <c r="I1007" i="1"/>
  <c r="H1007" i="1"/>
  <c r="G1007" i="1"/>
  <c r="F1007" i="1"/>
  <c r="W1005" i="1"/>
  <c r="T1005" i="1"/>
  <c r="Q1005" i="1"/>
  <c r="P1005" i="1"/>
  <c r="M1005" i="1"/>
  <c r="L1005" i="1"/>
  <c r="W1004" i="1"/>
  <c r="T1004" i="1"/>
  <c r="Q1004" i="1"/>
  <c r="P1004" i="1"/>
  <c r="M1004" i="1"/>
  <c r="L1004" i="1"/>
  <c r="W1003" i="1"/>
  <c r="T1003" i="1"/>
  <c r="Q1003" i="1"/>
  <c r="P1003" i="1"/>
  <c r="M1003" i="1"/>
  <c r="L1003" i="1"/>
  <c r="W1002" i="1"/>
  <c r="T1002" i="1"/>
  <c r="Q1002" i="1"/>
  <c r="P1002" i="1"/>
  <c r="M1002" i="1"/>
  <c r="L1002" i="1"/>
  <c r="W1001" i="1"/>
  <c r="T1001" i="1"/>
  <c r="Q1001" i="1"/>
  <c r="P1001" i="1"/>
  <c r="M1001" i="1"/>
  <c r="L1001" i="1"/>
  <c r="W1000" i="1"/>
  <c r="T1000" i="1"/>
  <c r="Q1000" i="1"/>
  <c r="P1000" i="1"/>
  <c r="M1000" i="1"/>
  <c r="L1000" i="1"/>
  <c r="W999" i="1"/>
  <c r="T999" i="1"/>
  <c r="Q999" i="1"/>
  <c r="P999" i="1"/>
  <c r="M999" i="1"/>
  <c r="L999" i="1"/>
  <c r="W998" i="1"/>
  <c r="T998" i="1"/>
  <c r="Q998" i="1"/>
  <c r="P998" i="1"/>
  <c r="M998" i="1"/>
  <c r="L998" i="1"/>
  <c r="W997" i="1"/>
  <c r="T997" i="1"/>
  <c r="Q997" i="1"/>
  <c r="P997" i="1"/>
  <c r="M997" i="1"/>
  <c r="L997" i="1"/>
  <c r="W996" i="1"/>
  <c r="T996" i="1"/>
  <c r="Q996" i="1"/>
  <c r="P996" i="1"/>
  <c r="M996" i="1"/>
  <c r="L996" i="1"/>
  <c r="W995" i="1"/>
  <c r="T995" i="1"/>
  <c r="Q995" i="1"/>
  <c r="P995" i="1"/>
  <c r="M995" i="1"/>
  <c r="L995" i="1"/>
  <c r="W994" i="1"/>
  <c r="T994" i="1"/>
  <c r="Q994" i="1"/>
  <c r="P994" i="1"/>
  <c r="M994" i="1"/>
  <c r="L994" i="1"/>
  <c r="W993" i="1"/>
  <c r="T993" i="1"/>
  <c r="Q993" i="1"/>
  <c r="P993" i="1"/>
  <c r="M993" i="1"/>
  <c r="L993" i="1"/>
  <c r="W992" i="1"/>
  <c r="T992" i="1"/>
  <c r="Q992" i="1"/>
  <c r="P992" i="1"/>
  <c r="M992" i="1"/>
  <c r="L992" i="1"/>
  <c r="W991" i="1"/>
  <c r="T991" i="1"/>
  <c r="Q991" i="1"/>
  <c r="P991" i="1"/>
  <c r="M991" i="1"/>
  <c r="L991" i="1"/>
  <c r="W990" i="1"/>
  <c r="T990" i="1"/>
  <c r="Q990" i="1"/>
  <c r="P990" i="1"/>
  <c r="M990" i="1"/>
  <c r="L990" i="1"/>
  <c r="W989" i="1"/>
  <c r="T989" i="1"/>
  <c r="Q989" i="1"/>
  <c r="P989" i="1"/>
  <c r="M989" i="1"/>
  <c r="L989" i="1"/>
  <c r="W988" i="1"/>
  <c r="T988" i="1"/>
  <c r="Q988" i="1"/>
  <c r="P988" i="1"/>
  <c r="M988" i="1"/>
  <c r="L988" i="1"/>
  <c r="W987" i="1"/>
  <c r="T987" i="1"/>
  <c r="Q987" i="1"/>
  <c r="P987" i="1"/>
  <c r="M987" i="1"/>
  <c r="L987" i="1"/>
  <c r="W986" i="1"/>
  <c r="T986" i="1"/>
  <c r="Q986" i="1"/>
  <c r="P986" i="1"/>
  <c r="M986" i="1"/>
  <c r="L986" i="1"/>
  <c r="V985" i="1"/>
  <c r="U985" i="1"/>
  <c r="S985" i="1"/>
  <c r="R985" i="1"/>
  <c r="T985" i="1" s="1"/>
  <c r="K985" i="1"/>
  <c r="J985" i="1"/>
  <c r="I985" i="1"/>
  <c r="H985" i="1"/>
  <c r="G985" i="1"/>
  <c r="L985" i="1" s="1"/>
  <c r="F985" i="1"/>
  <c r="W984" i="1"/>
  <c r="T984" i="1"/>
  <c r="Q984" i="1"/>
  <c r="P984" i="1"/>
  <c r="M984" i="1"/>
  <c r="L984" i="1"/>
  <c r="W983" i="1"/>
  <c r="T983" i="1"/>
  <c r="Q983" i="1"/>
  <c r="P983" i="1"/>
  <c r="M983" i="1"/>
  <c r="L983" i="1"/>
  <c r="W982" i="1"/>
  <c r="T982" i="1"/>
  <c r="Q982" i="1"/>
  <c r="P982" i="1"/>
  <c r="M982" i="1"/>
  <c r="L982" i="1"/>
  <c r="W981" i="1"/>
  <c r="T981" i="1"/>
  <c r="Q981" i="1"/>
  <c r="P981" i="1"/>
  <c r="M981" i="1"/>
  <c r="N981" i="1" s="1"/>
  <c r="O981" i="1" s="1"/>
  <c r="L981" i="1"/>
  <c r="W980" i="1"/>
  <c r="T980" i="1"/>
  <c r="Q980" i="1"/>
  <c r="P980" i="1"/>
  <c r="M980" i="1"/>
  <c r="L980" i="1"/>
  <c r="W979" i="1"/>
  <c r="T979" i="1"/>
  <c r="Q979" i="1"/>
  <c r="P979" i="1"/>
  <c r="M979" i="1"/>
  <c r="L979" i="1"/>
  <c r="V978" i="1"/>
  <c r="U978" i="1"/>
  <c r="S978" i="1"/>
  <c r="R978" i="1"/>
  <c r="K978" i="1"/>
  <c r="J978" i="1"/>
  <c r="I978" i="1"/>
  <c r="H978" i="1"/>
  <c r="G978" i="1"/>
  <c r="F978" i="1"/>
  <c r="W977" i="1"/>
  <c r="T977" i="1"/>
  <c r="Q977" i="1"/>
  <c r="P977" i="1"/>
  <c r="M977" i="1"/>
  <c r="L977" i="1"/>
  <c r="W976" i="1"/>
  <c r="T976" i="1"/>
  <c r="Q976" i="1"/>
  <c r="P976" i="1"/>
  <c r="M976" i="1"/>
  <c r="L976" i="1"/>
  <c r="W975" i="1"/>
  <c r="T975" i="1"/>
  <c r="Q975" i="1"/>
  <c r="P975" i="1"/>
  <c r="M975" i="1"/>
  <c r="L975" i="1"/>
  <c r="W974" i="1"/>
  <c r="T974" i="1"/>
  <c r="Q974" i="1"/>
  <c r="P974" i="1"/>
  <c r="M974" i="1"/>
  <c r="N974" i="1" s="1"/>
  <c r="O974" i="1" s="1"/>
  <c r="L974" i="1"/>
  <c r="W973" i="1"/>
  <c r="T973" i="1"/>
  <c r="Q973" i="1"/>
  <c r="P973" i="1"/>
  <c r="M973" i="1"/>
  <c r="L973" i="1"/>
  <c r="W972" i="1"/>
  <c r="T972" i="1"/>
  <c r="Q972" i="1"/>
  <c r="P972" i="1"/>
  <c r="M972" i="1"/>
  <c r="L972" i="1"/>
  <c r="W971" i="1"/>
  <c r="T971" i="1"/>
  <c r="Q971" i="1"/>
  <c r="P971" i="1"/>
  <c r="M971" i="1"/>
  <c r="L971" i="1"/>
  <c r="W970" i="1"/>
  <c r="T970" i="1"/>
  <c r="Q970" i="1"/>
  <c r="P970" i="1"/>
  <c r="M970" i="1"/>
  <c r="N970" i="1" s="1"/>
  <c r="O970" i="1" s="1"/>
  <c r="L970" i="1"/>
  <c r="W969" i="1"/>
  <c r="T969" i="1"/>
  <c r="Q969" i="1"/>
  <c r="P969" i="1"/>
  <c r="M969" i="1"/>
  <c r="L969" i="1"/>
  <c r="W968" i="1"/>
  <c r="T968" i="1"/>
  <c r="Q968" i="1"/>
  <c r="P968" i="1"/>
  <c r="M968" i="1"/>
  <c r="L968" i="1"/>
  <c r="V967" i="1"/>
  <c r="U967" i="1"/>
  <c r="S967" i="1"/>
  <c r="R967" i="1"/>
  <c r="Q967" i="1"/>
  <c r="K967" i="1"/>
  <c r="J967" i="1"/>
  <c r="I967" i="1"/>
  <c r="H967" i="1"/>
  <c r="G967" i="1"/>
  <c r="F967" i="1"/>
  <c r="L967" i="1" s="1"/>
  <c r="W965" i="1"/>
  <c r="T965" i="1"/>
  <c r="Q965" i="1"/>
  <c r="P965" i="1"/>
  <c r="M965" i="1"/>
  <c r="L965" i="1"/>
  <c r="W964" i="1"/>
  <c r="T964" i="1"/>
  <c r="Q964" i="1"/>
  <c r="P964" i="1"/>
  <c r="M964" i="1"/>
  <c r="L964" i="1"/>
  <c r="W963" i="1"/>
  <c r="V963" i="1"/>
  <c r="U963" i="1"/>
  <c r="S963" i="1"/>
  <c r="R963" i="1"/>
  <c r="Q963" i="1"/>
  <c r="K963" i="1"/>
  <c r="J963" i="1"/>
  <c r="I963" i="1"/>
  <c r="M963" i="1" s="1"/>
  <c r="H963" i="1"/>
  <c r="G963" i="1"/>
  <c r="F963" i="1"/>
  <c r="W962" i="1"/>
  <c r="T962" i="1"/>
  <c r="Q962" i="1"/>
  <c r="P962" i="1"/>
  <c r="M962" i="1"/>
  <c r="L962" i="1"/>
  <c r="V961" i="1"/>
  <c r="U961" i="1"/>
  <c r="S961" i="1"/>
  <c r="R961" i="1"/>
  <c r="K961" i="1"/>
  <c r="J961" i="1"/>
  <c r="I961" i="1"/>
  <c r="M961" i="1" s="1"/>
  <c r="H961" i="1"/>
  <c r="G961" i="1"/>
  <c r="F961" i="1"/>
  <c r="W960" i="1"/>
  <c r="T960" i="1"/>
  <c r="Q960" i="1"/>
  <c r="P960" i="1"/>
  <c r="M960" i="1"/>
  <c r="L960" i="1"/>
  <c r="W959" i="1"/>
  <c r="T959" i="1"/>
  <c r="Q959" i="1"/>
  <c r="P959" i="1"/>
  <c r="M959" i="1"/>
  <c r="L959" i="1"/>
  <c r="W958" i="1"/>
  <c r="T958" i="1"/>
  <c r="Q958" i="1"/>
  <c r="P958" i="1"/>
  <c r="M958" i="1"/>
  <c r="L958" i="1"/>
  <c r="W957" i="1"/>
  <c r="T957" i="1"/>
  <c r="Q957" i="1"/>
  <c r="P957" i="1"/>
  <c r="M957" i="1"/>
  <c r="L957" i="1"/>
  <c r="W956" i="1"/>
  <c r="T956" i="1"/>
  <c r="Q956" i="1"/>
  <c r="P956" i="1"/>
  <c r="M956" i="1"/>
  <c r="L956" i="1"/>
  <c r="W955" i="1"/>
  <c r="T955" i="1"/>
  <c r="Q955" i="1"/>
  <c r="P955" i="1"/>
  <c r="M955" i="1"/>
  <c r="L955" i="1"/>
  <c r="W954" i="1"/>
  <c r="T954" i="1"/>
  <c r="Q954" i="1"/>
  <c r="P954" i="1"/>
  <c r="M954" i="1"/>
  <c r="L954" i="1"/>
  <c r="W953" i="1"/>
  <c r="T953" i="1"/>
  <c r="Q953" i="1"/>
  <c r="P953" i="1"/>
  <c r="M953" i="1"/>
  <c r="L953" i="1"/>
  <c r="W952" i="1"/>
  <c r="T952" i="1"/>
  <c r="Q952" i="1"/>
  <c r="P952" i="1"/>
  <c r="M952" i="1"/>
  <c r="L952" i="1"/>
  <c r="W951" i="1"/>
  <c r="T951" i="1"/>
  <c r="Q951" i="1"/>
  <c r="P951" i="1"/>
  <c r="M951" i="1"/>
  <c r="L951" i="1"/>
  <c r="W950" i="1"/>
  <c r="T950" i="1"/>
  <c r="Q950" i="1"/>
  <c r="P950" i="1"/>
  <c r="M950" i="1"/>
  <c r="L950" i="1"/>
  <c r="W949" i="1"/>
  <c r="T949" i="1"/>
  <c r="Q949" i="1"/>
  <c r="P949" i="1"/>
  <c r="M949" i="1"/>
  <c r="L949" i="1"/>
  <c r="V948" i="1"/>
  <c r="V947" i="1" s="1"/>
  <c r="U948" i="1"/>
  <c r="S948" i="1"/>
  <c r="R948" i="1"/>
  <c r="K948" i="1"/>
  <c r="J948" i="1"/>
  <c r="I948" i="1"/>
  <c r="H948" i="1"/>
  <c r="H947" i="1" s="1"/>
  <c r="G948" i="1"/>
  <c r="F948" i="1"/>
  <c r="F947" i="1" s="1"/>
  <c r="W946" i="1"/>
  <c r="T946" i="1"/>
  <c r="Q946" i="1"/>
  <c r="P946" i="1"/>
  <c r="M946" i="1"/>
  <c r="L946" i="1"/>
  <c r="W945" i="1"/>
  <c r="T945" i="1"/>
  <c r="Q945" i="1"/>
  <c r="P945" i="1"/>
  <c r="M945" i="1"/>
  <c r="L945" i="1"/>
  <c r="W944" i="1"/>
  <c r="T944" i="1"/>
  <c r="Q944" i="1"/>
  <c r="P944" i="1"/>
  <c r="M944" i="1"/>
  <c r="N944" i="1" s="1"/>
  <c r="O944" i="1" s="1"/>
  <c r="L944" i="1"/>
  <c r="W943" i="1"/>
  <c r="T943" i="1"/>
  <c r="Q943" i="1"/>
  <c r="P943" i="1"/>
  <c r="M943" i="1"/>
  <c r="L943" i="1"/>
  <c r="W942" i="1"/>
  <c r="T942" i="1"/>
  <c r="Q942" i="1"/>
  <c r="P942" i="1"/>
  <c r="M942" i="1"/>
  <c r="L942" i="1"/>
  <c r="W941" i="1"/>
  <c r="T941" i="1"/>
  <c r="Q941" i="1"/>
  <c r="P941" i="1"/>
  <c r="M941" i="1"/>
  <c r="L941" i="1"/>
  <c r="W940" i="1"/>
  <c r="T940" i="1"/>
  <c r="Q940" i="1"/>
  <c r="P940" i="1"/>
  <c r="M940" i="1"/>
  <c r="N940" i="1" s="1"/>
  <c r="O940" i="1" s="1"/>
  <c r="L940" i="1"/>
  <c r="W939" i="1"/>
  <c r="T939" i="1"/>
  <c r="Q939" i="1"/>
  <c r="P939" i="1"/>
  <c r="M939" i="1"/>
  <c r="L939" i="1"/>
  <c r="W938" i="1"/>
  <c r="T938" i="1"/>
  <c r="Q938" i="1"/>
  <c r="P938" i="1"/>
  <c r="M938" i="1"/>
  <c r="L938" i="1"/>
  <c r="W937" i="1"/>
  <c r="T937" i="1"/>
  <c r="Q937" i="1"/>
  <c r="P937" i="1"/>
  <c r="M937" i="1"/>
  <c r="L937" i="1"/>
  <c r="W936" i="1"/>
  <c r="T936" i="1"/>
  <c r="Q936" i="1"/>
  <c r="P936" i="1"/>
  <c r="N936" i="1"/>
  <c r="O936" i="1" s="1"/>
  <c r="M936" i="1"/>
  <c r="L936" i="1"/>
  <c r="W935" i="1"/>
  <c r="T935" i="1"/>
  <c r="Q935" i="1"/>
  <c r="P935" i="1"/>
  <c r="M935" i="1"/>
  <c r="L935" i="1"/>
  <c r="W934" i="1"/>
  <c r="T934" i="1"/>
  <c r="Q934" i="1"/>
  <c r="P934" i="1"/>
  <c r="M934" i="1"/>
  <c r="L934" i="1"/>
  <c r="W933" i="1"/>
  <c r="T933" i="1"/>
  <c r="Q933" i="1"/>
  <c r="P933" i="1"/>
  <c r="M933" i="1"/>
  <c r="L933" i="1"/>
  <c r="W932" i="1"/>
  <c r="T932" i="1"/>
  <c r="Q932" i="1"/>
  <c r="P932" i="1"/>
  <c r="M932" i="1"/>
  <c r="L932" i="1"/>
  <c r="W931" i="1"/>
  <c r="T931" i="1"/>
  <c r="Q931" i="1"/>
  <c r="P931" i="1"/>
  <c r="M931" i="1"/>
  <c r="L931" i="1"/>
  <c r="V930" i="1"/>
  <c r="Q930" i="1" s="1"/>
  <c r="U930" i="1"/>
  <c r="S930" i="1"/>
  <c r="R930" i="1"/>
  <c r="K930" i="1"/>
  <c r="J930" i="1"/>
  <c r="I930" i="1"/>
  <c r="H930" i="1"/>
  <c r="G930" i="1"/>
  <c r="F930" i="1"/>
  <c r="W928" i="1"/>
  <c r="T928" i="1"/>
  <c r="Q928" i="1"/>
  <c r="P928" i="1"/>
  <c r="M928" i="1"/>
  <c r="L928" i="1"/>
  <c r="W927" i="1"/>
  <c r="T927" i="1"/>
  <c r="Q927" i="1"/>
  <c r="P927" i="1"/>
  <c r="M927" i="1"/>
  <c r="L927" i="1"/>
  <c r="W926" i="1"/>
  <c r="T926" i="1"/>
  <c r="Q926" i="1"/>
  <c r="P926" i="1"/>
  <c r="M926" i="1"/>
  <c r="L926" i="1"/>
  <c r="W925" i="1"/>
  <c r="T925" i="1"/>
  <c r="Q925" i="1"/>
  <c r="P925" i="1"/>
  <c r="M925" i="1"/>
  <c r="L925" i="1"/>
  <c r="W924" i="1"/>
  <c r="T924" i="1"/>
  <c r="Q924" i="1"/>
  <c r="P924" i="1"/>
  <c r="M924" i="1"/>
  <c r="L924" i="1"/>
  <c r="W923" i="1"/>
  <c r="T923" i="1"/>
  <c r="Q923" i="1"/>
  <c r="P923" i="1"/>
  <c r="M923" i="1"/>
  <c r="L923" i="1"/>
  <c r="W922" i="1"/>
  <c r="T922" i="1"/>
  <c r="Q922" i="1"/>
  <c r="P922" i="1"/>
  <c r="M922" i="1"/>
  <c r="L922" i="1"/>
  <c r="W921" i="1"/>
  <c r="T921" i="1"/>
  <c r="Q921" i="1"/>
  <c r="P921" i="1"/>
  <c r="M921" i="1"/>
  <c r="L921" i="1"/>
  <c r="V920" i="1"/>
  <c r="U920" i="1"/>
  <c r="S920" i="1"/>
  <c r="R920" i="1"/>
  <c r="K920" i="1"/>
  <c r="J920" i="1"/>
  <c r="I920" i="1"/>
  <c r="H920" i="1"/>
  <c r="G920" i="1"/>
  <c r="F920" i="1"/>
  <c r="W919" i="1"/>
  <c r="T919" i="1"/>
  <c r="Q919" i="1"/>
  <c r="P919" i="1"/>
  <c r="M919" i="1"/>
  <c r="L919" i="1"/>
  <c r="W918" i="1"/>
  <c r="T918" i="1"/>
  <c r="Q918" i="1"/>
  <c r="P918" i="1"/>
  <c r="M918" i="1"/>
  <c r="L918" i="1"/>
  <c r="W917" i="1"/>
  <c r="T917" i="1"/>
  <c r="Q917" i="1"/>
  <c r="P917" i="1"/>
  <c r="M917" i="1"/>
  <c r="L917" i="1"/>
  <c r="V916" i="1"/>
  <c r="U916" i="1"/>
  <c r="S916" i="1"/>
  <c r="R916" i="1"/>
  <c r="K916" i="1"/>
  <c r="J916" i="1"/>
  <c r="I916" i="1"/>
  <c r="H916" i="1"/>
  <c r="G916" i="1"/>
  <c r="F916" i="1"/>
  <c r="W915" i="1"/>
  <c r="T915" i="1"/>
  <c r="Q915" i="1"/>
  <c r="P915" i="1"/>
  <c r="M915" i="1"/>
  <c r="L915" i="1"/>
  <c r="W914" i="1"/>
  <c r="T914" i="1"/>
  <c r="Q914" i="1"/>
  <c r="P914" i="1"/>
  <c r="M914" i="1"/>
  <c r="L914" i="1"/>
  <c r="W913" i="1"/>
  <c r="T913" i="1"/>
  <c r="Q913" i="1"/>
  <c r="P913" i="1"/>
  <c r="M913" i="1"/>
  <c r="L913" i="1"/>
  <c r="W912" i="1"/>
  <c r="T912" i="1"/>
  <c r="Q912" i="1"/>
  <c r="P912" i="1"/>
  <c r="M912" i="1"/>
  <c r="L912" i="1"/>
  <c r="W911" i="1"/>
  <c r="T911" i="1"/>
  <c r="Q911" i="1"/>
  <c r="P911" i="1"/>
  <c r="M911" i="1"/>
  <c r="L911" i="1"/>
  <c r="V910" i="1"/>
  <c r="U910" i="1"/>
  <c r="S910" i="1"/>
  <c r="R910" i="1"/>
  <c r="K910" i="1"/>
  <c r="J910" i="1"/>
  <c r="I910" i="1"/>
  <c r="H910" i="1"/>
  <c r="G910" i="1"/>
  <c r="F910" i="1"/>
  <c r="W907" i="1"/>
  <c r="T907" i="1"/>
  <c r="Q907" i="1"/>
  <c r="P907" i="1"/>
  <c r="M907" i="1"/>
  <c r="L907" i="1"/>
  <c r="W906" i="1"/>
  <c r="T906" i="1"/>
  <c r="Q906" i="1"/>
  <c r="P906" i="1"/>
  <c r="M906" i="1"/>
  <c r="L906" i="1"/>
  <c r="W905" i="1"/>
  <c r="T905" i="1"/>
  <c r="Q905" i="1"/>
  <c r="P905" i="1"/>
  <c r="M905" i="1"/>
  <c r="L905" i="1"/>
  <c r="W904" i="1"/>
  <c r="T904" i="1"/>
  <c r="Q904" i="1"/>
  <c r="P904" i="1"/>
  <c r="M904" i="1"/>
  <c r="L904" i="1"/>
  <c r="W903" i="1"/>
  <c r="T903" i="1"/>
  <c r="Q903" i="1"/>
  <c r="P903" i="1"/>
  <c r="M903" i="1"/>
  <c r="L903" i="1"/>
  <c r="W902" i="1"/>
  <c r="T902" i="1"/>
  <c r="Q902" i="1"/>
  <c r="P902" i="1"/>
  <c r="M902" i="1"/>
  <c r="L902" i="1"/>
  <c r="W901" i="1"/>
  <c r="T901" i="1"/>
  <c r="Q901" i="1"/>
  <c r="P901" i="1"/>
  <c r="M901" i="1"/>
  <c r="L901" i="1"/>
  <c r="W900" i="1"/>
  <c r="T900" i="1"/>
  <c r="Q900" i="1"/>
  <c r="P900" i="1"/>
  <c r="M900" i="1"/>
  <c r="L900" i="1"/>
  <c r="W899" i="1"/>
  <c r="T899" i="1"/>
  <c r="Q899" i="1"/>
  <c r="P899" i="1"/>
  <c r="M899" i="1"/>
  <c r="L899" i="1"/>
  <c r="W898" i="1"/>
  <c r="T898" i="1"/>
  <c r="Q898" i="1"/>
  <c r="P898" i="1"/>
  <c r="M898" i="1"/>
  <c r="L898" i="1"/>
  <c r="V897" i="1"/>
  <c r="U897" i="1"/>
  <c r="S897" i="1"/>
  <c r="R897" i="1"/>
  <c r="K897" i="1"/>
  <c r="J897" i="1"/>
  <c r="I897" i="1"/>
  <c r="H897" i="1"/>
  <c r="G897" i="1"/>
  <c r="F897" i="1"/>
  <c r="W896" i="1"/>
  <c r="T896" i="1"/>
  <c r="Q896" i="1"/>
  <c r="P896" i="1"/>
  <c r="M896" i="1"/>
  <c r="L896" i="1"/>
  <c r="W895" i="1"/>
  <c r="T895" i="1"/>
  <c r="Q895" i="1"/>
  <c r="P895" i="1"/>
  <c r="M895" i="1"/>
  <c r="L895" i="1"/>
  <c r="W894" i="1"/>
  <c r="T894" i="1"/>
  <c r="Q894" i="1"/>
  <c r="P894" i="1"/>
  <c r="M894" i="1"/>
  <c r="L894" i="1"/>
  <c r="W893" i="1"/>
  <c r="T893" i="1"/>
  <c r="Q893" i="1"/>
  <c r="P893" i="1"/>
  <c r="M893" i="1"/>
  <c r="L893" i="1"/>
  <c r="V892" i="1"/>
  <c r="U892" i="1"/>
  <c r="S892" i="1"/>
  <c r="R892" i="1"/>
  <c r="K892" i="1"/>
  <c r="J892" i="1"/>
  <c r="I892" i="1"/>
  <c r="H892" i="1"/>
  <c r="G892" i="1"/>
  <c r="F892" i="1"/>
  <c r="W891" i="1"/>
  <c r="T891" i="1"/>
  <c r="Q891" i="1"/>
  <c r="P891" i="1"/>
  <c r="W890" i="1"/>
  <c r="T890" i="1"/>
  <c r="Q890" i="1"/>
  <c r="P890" i="1"/>
  <c r="M890" i="1"/>
  <c r="L890" i="1"/>
  <c r="W889" i="1"/>
  <c r="T889" i="1"/>
  <c r="Q889" i="1"/>
  <c r="P889" i="1"/>
  <c r="M889" i="1"/>
  <c r="L889" i="1"/>
  <c r="W888" i="1"/>
  <c r="T888" i="1"/>
  <c r="Q888" i="1"/>
  <c r="P888" i="1"/>
  <c r="M888" i="1"/>
  <c r="L888" i="1"/>
  <c r="W887" i="1"/>
  <c r="T887" i="1"/>
  <c r="Q887" i="1"/>
  <c r="P887" i="1"/>
  <c r="M887" i="1"/>
  <c r="L887" i="1"/>
  <c r="W886" i="1"/>
  <c r="T886" i="1"/>
  <c r="Q886" i="1"/>
  <c r="P886" i="1"/>
  <c r="M886" i="1"/>
  <c r="L886" i="1"/>
  <c r="W885" i="1"/>
  <c r="T885" i="1"/>
  <c r="Q885" i="1"/>
  <c r="P885" i="1"/>
  <c r="M885" i="1"/>
  <c r="L885" i="1"/>
  <c r="W884" i="1"/>
  <c r="T884" i="1"/>
  <c r="Q884" i="1"/>
  <c r="P884" i="1"/>
  <c r="M884" i="1"/>
  <c r="L884" i="1"/>
  <c r="W883" i="1"/>
  <c r="T883" i="1"/>
  <c r="Q883" i="1"/>
  <c r="P883" i="1"/>
  <c r="M883" i="1"/>
  <c r="L883" i="1"/>
  <c r="W882" i="1"/>
  <c r="T882" i="1"/>
  <c r="Q882" i="1"/>
  <c r="P882" i="1"/>
  <c r="M882" i="1"/>
  <c r="L882" i="1"/>
  <c r="W881" i="1"/>
  <c r="T881" i="1"/>
  <c r="Q881" i="1"/>
  <c r="P881" i="1"/>
  <c r="M881" i="1"/>
  <c r="L881" i="1"/>
  <c r="W880" i="1"/>
  <c r="T880" i="1"/>
  <c r="Q880" i="1"/>
  <c r="P880" i="1"/>
  <c r="M880" i="1"/>
  <c r="L880" i="1"/>
  <c r="W879" i="1"/>
  <c r="T879" i="1"/>
  <c r="Q879" i="1"/>
  <c r="P879" i="1"/>
  <c r="M879" i="1"/>
  <c r="L879" i="1"/>
  <c r="W878" i="1"/>
  <c r="T878" i="1"/>
  <c r="Q878" i="1"/>
  <c r="P878" i="1"/>
  <c r="M878" i="1"/>
  <c r="L878" i="1"/>
  <c r="W877" i="1"/>
  <c r="T877" i="1"/>
  <c r="Q877" i="1"/>
  <c r="P877" i="1"/>
  <c r="M877" i="1"/>
  <c r="L877" i="1"/>
  <c r="W876" i="1"/>
  <c r="T876" i="1"/>
  <c r="Q876" i="1"/>
  <c r="P876" i="1"/>
  <c r="M876" i="1"/>
  <c r="L876" i="1"/>
  <c r="W875" i="1"/>
  <c r="T875" i="1"/>
  <c r="Q875" i="1"/>
  <c r="P875" i="1"/>
  <c r="M875" i="1"/>
  <c r="L875" i="1"/>
  <c r="W874" i="1"/>
  <c r="T874" i="1"/>
  <c r="Q874" i="1"/>
  <c r="P874" i="1"/>
  <c r="M874" i="1"/>
  <c r="L874" i="1"/>
  <c r="W873" i="1"/>
  <c r="T873" i="1"/>
  <c r="Q873" i="1"/>
  <c r="P873" i="1"/>
  <c r="W872" i="1"/>
  <c r="T872" i="1"/>
  <c r="Q872" i="1"/>
  <c r="P872" i="1"/>
  <c r="M872" i="1"/>
  <c r="L872" i="1"/>
  <c r="V871" i="1"/>
  <c r="U871" i="1"/>
  <c r="S871" i="1"/>
  <c r="R871" i="1"/>
  <c r="R870" i="1" s="1"/>
  <c r="K871" i="1"/>
  <c r="K870" i="1" s="1"/>
  <c r="J871" i="1"/>
  <c r="J870" i="1" s="1"/>
  <c r="I871" i="1"/>
  <c r="H871" i="1"/>
  <c r="G871" i="1"/>
  <c r="F871" i="1"/>
  <c r="W869" i="1"/>
  <c r="T869" i="1"/>
  <c r="Q869" i="1"/>
  <c r="P869" i="1"/>
  <c r="M869" i="1"/>
  <c r="L869" i="1"/>
  <c r="W868" i="1"/>
  <c r="T868" i="1"/>
  <c r="Q868" i="1"/>
  <c r="P868" i="1"/>
  <c r="M868" i="1"/>
  <c r="L868" i="1"/>
  <c r="W867" i="1"/>
  <c r="T867" i="1"/>
  <c r="Q867" i="1"/>
  <c r="P867" i="1"/>
  <c r="M867" i="1"/>
  <c r="L867" i="1"/>
  <c r="V866" i="1"/>
  <c r="U866" i="1"/>
  <c r="S866" i="1"/>
  <c r="R866" i="1"/>
  <c r="K866" i="1"/>
  <c r="J866" i="1"/>
  <c r="I866" i="1"/>
  <c r="H866" i="1"/>
  <c r="G866" i="1"/>
  <c r="F866" i="1"/>
  <c r="W865" i="1"/>
  <c r="T865" i="1"/>
  <c r="Q865" i="1"/>
  <c r="P865" i="1"/>
  <c r="M865" i="1"/>
  <c r="L865" i="1"/>
  <c r="W864" i="1"/>
  <c r="T864" i="1"/>
  <c r="Q864" i="1"/>
  <c r="P864" i="1"/>
  <c r="M864" i="1"/>
  <c r="L864" i="1"/>
  <c r="V863" i="1"/>
  <c r="U863" i="1"/>
  <c r="S863" i="1"/>
  <c r="R863" i="1"/>
  <c r="K863" i="1"/>
  <c r="J863" i="1"/>
  <c r="I863" i="1"/>
  <c r="M863" i="1" s="1"/>
  <c r="H863" i="1"/>
  <c r="G863" i="1"/>
  <c r="F863" i="1"/>
  <c r="W862" i="1"/>
  <c r="T862" i="1"/>
  <c r="Q862" i="1"/>
  <c r="P862" i="1"/>
  <c r="M862" i="1"/>
  <c r="N862" i="1" s="1"/>
  <c r="O862" i="1" s="1"/>
  <c r="L862" i="1"/>
  <c r="W861" i="1"/>
  <c r="T861" i="1"/>
  <c r="Q861" i="1"/>
  <c r="P861" i="1"/>
  <c r="M861" i="1"/>
  <c r="L861" i="1"/>
  <c r="V860" i="1"/>
  <c r="U860" i="1"/>
  <c r="S860" i="1"/>
  <c r="R860" i="1"/>
  <c r="K860" i="1"/>
  <c r="J860" i="1"/>
  <c r="I860" i="1"/>
  <c r="H860" i="1"/>
  <c r="G860" i="1"/>
  <c r="F860" i="1"/>
  <c r="W859" i="1"/>
  <c r="T859" i="1"/>
  <c r="Q859" i="1"/>
  <c r="P859" i="1"/>
  <c r="M859" i="1"/>
  <c r="L859" i="1"/>
  <c r="W858" i="1"/>
  <c r="T858" i="1"/>
  <c r="Q858" i="1"/>
  <c r="P858" i="1"/>
  <c r="M858" i="1"/>
  <c r="L858" i="1"/>
  <c r="W857" i="1"/>
  <c r="T857" i="1"/>
  <c r="Q857" i="1"/>
  <c r="P857" i="1"/>
  <c r="M857" i="1"/>
  <c r="N857" i="1" s="1"/>
  <c r="O857" i="1" s="1"/>
  <c r="L857" i="1"/>
  <c r="W856" i="1"/>
  <c r="T856" i="1"/>
  <c r="Q856" i="1"/>
  <c r="P856" i="1"/>
  <c r="M856" i="1"/>
  <c r="N856" i="1" s="1"/>
  <c r="O856" i="1" s="1"/>
  <c r="L856" i="1"/>
  <c r="V855" i="1"/>
  <c r="U855" i="1"/>
  <c r="S855" i="1"/>
  <c r="R855" i="1"/>
  <c r="K855" i="1"/>
  <c r="J855" i="1"/>
  <c r="I855" i="1"/>
  <c r="H855" i="1"/>
  <c r="G855" i="1"/>
  <c r="L855" i="1" s="1"/>
  <c r="F855" i="1"/>
  <c r="W854" i="1"/>
  <c r="T854" i="1"/>
  <c r="Q854" i="1"/>
  <c r="P854" i="1"/>
  <c r="M854" i="1"/>
  <c r="L854" i="1"/>
  <c r="W853" i="1"/>
  <c r="T853" i="1"/>
  <c r="Q853" i="1"/>
  <c r="P853" i="1"/>
  <c r="M853" i="1"/>
  <c r="L853" i="1"/>
  <c r="W852" i="1"/>
  <c r="T852" i="1"/>
  <c r="Q852" i="1"/>
  <c r="P852" i="1"/>
  <c r="M852" i="1"/>
  <c r="L852" i="1"/>
  <c r="V851" i="1"/>
  <c r="U851" i="1"/>
  <c r="S851" i="1"/>
  <c r="R851" i="1"/>
  <c r="K851" i="1"/>
  <c r="J851" i="1"/>
  <c r="I851" i="1"/>
  <c r="H851" i="1"/>
  <c r="G851" i="1"/>
  <c r="F851" i="1"/>
  <c r="W850" i="1"/>
  <c r="T850" i="1"/>
  <c r="Q850" i="1"/>
  <c r="P850" i="1"/>
  <c r="M850" i="1"/>
  <c r="L850" i="1"/>
  <c r="W849" i="1"/>
  <c r="T849" i="1"/>
  <c r="Q849" i="1"/>
  <c r="P849" i="1"/>
  <c r="M849" i="1"/>
  <c r="L849" i="1"/>
  <c r="W848" i="1"/>
  <c r="T848" i="1"/>
  <c r="Q848" i="1"/>
  <c r="P848" i="1"/>
  <c r="M848" i="1"/>
  <c r="N848" i="1" s="1"/>
  <c r="O848" i="1" s="1"/>
  <c r="L848" i="1"/>
  <c r="W847" i="1"/>
  <c r="T847" i="1"/>
  <c r="Q847" i="1"/>
  <c r="P847" i="1"/>
  <c r="M847" i="1"/>
  <c r="L847" i="1"/>
  <c r="W846" i="1"/>
  <c r="T846" i="1"/>
  <c r="Q846" i="1"/>
  <c r="P846" i="1"/>
  <c r="M846" i="1"/>
  <c r="L846" i="1"/>
  <c r="V845" i="1"/>
  <c r="U845" i="1"/>
  <c r="S845" i="1"/>
  <c r="R845" i="1"/>
  <c r="K845" i="1"/>
  <c r="J845" i="1"/>
  <c r="I845" i="1"/>
  <c r="H845" i="1"/>
  <c r="G845" i="1"/>
  <c r="F845" i="1"/>
  <c r="W844" i="1"/>
  <c r="T844" i="1"/>
  <c r="Q844" i="1"/>
  <c r="P844" i="1"/>
  <c r="M844" i="1"/>
  <c r="L844" i="1"/>
  <c r="V843" i="1"/>
  <c r="U843" i="1"/>
  <c r="S843" i="1"/>
  <c r="R843" i="1"/>
  <c r="K843" i="1"/>
  <c r="J843" i="1"/>
  <c r="I843" i="1"/>
  <c r="H843" i="1"/>
  <c r="G843" i="1"/>
  <c r="F843" i="1"/>
  <c r="W840" i="1"/>
  <c r="T840" i="1"/>
  <c r="Q840" i="1"/>
  <c r="P840" i="1"/>
  <c r="M840" i="1"/>
  <c r="L840" i="1"/>
  <c r="W839" i="1"/>
  <c r="T839" i="1"/>
  <c r="Q839" i="1"/>
  <c r="P839" i="1"/>
  <c r="M839" i="1"/>
  <c r="N839" i="1" s="1"/>
  <c r="O839" i="1" s="1"/>
  <c r="L839" i="1"/>
  <c r="W838" i="1"/>
  <c r="T838" i="1"/>
  <c r="Q838" i="1"/>
  <c r="P838" i="1"/>
  <c r="M838" i="1"/>
  <c r="L838" i="1"/>
  <c r="W837" i="1"/>
  <c r="T837" i="1"/>
  <c r="Q837" i="1"/>
  <c r="P837" i="1"/>
  <c r="M837" i="1"/>
  <c r="L837" i="1"/>
  <c r="W836" i="1"/>
  <c r="T836" i="1"/>
  <c r="Q836" i="1"/>
  <c r="P836" i="1"/>
  <c r="M836" i="1"/>
  <c r="L836" i="1"/>
  <c r="W835" i="1"/>
  <c r="T835" i="1"/>
  <c r="Q835" i="1"/>
  <c r="P835" i="1"/>
  <c r="M835" i="1"/>
  <c r="L835" i="1"/>
  <c r="W834" i="1"/>
  <c r="T834" i="1"/>
  <c r="Q834" i="1"/>
  <c r="P834" i="1"/>
  <c r="M834" i="1"/>
  <c r="N834" i="1" s="1"/>
  <c r="O834" i="1" s="1"/>
  <c r="L834" i="1"/>
  <c r="V833" i="1"/>
  <c r="Q833" i="1" s="1"/>
  <c r="U833" i="1"/>
  <c r="S833" i="1"/>
  <c r="R833" i="1"/>
  <c r="K833" i="1"/>
  <c r="J833" i="1"/>
  <c r="I833" i="1"/>
  <c r="M833" i="1" s="1"/>
  <c r="H833" i="1"/>
  <c r="G833" i="1"/>
  <c r="F833" i="1"/>
  <c r="W832" i="1"/>
  <c r="T832" i="1"/>
  <c r="Q832" i="1"/>
  <c r="P832" i="1"/>
  <c r="M832" i="1"/>
  <c r="L832" i="1"/>
  <c r="V831" i="1"/>
  <c r="U831" i="1"/>
  <c r="S831" i="1"/>
  <c r="R831" i="1"/>
  <c r="K831" i="1"/>
  <c r="J831" i="1"/>
  <c r="I831" i="1"/>
  <c r="H831" i="1"/>
  <c r="G831" i="1"/>
  <c r="L831" i="1" s="1"/>
  <c r="F831" i="1"/>
  <c r="W830" i="1"/>
  <c r="T830" i="1"/>
  <c r="Q830" i="1"/>
  <c r="P830" i="1"/>
  <c r="M830" i="1"/>
  <c r="L830" i="1"/>
  <c r="W829" i="1"/>
  <c r="T829" i="1"/>
  <c r="Q829" i="1"/>
  <c r="P829" i="1"/>
  <c r="M829" i="1"/>
  <c r="L829" i="1"/>
  <c r="W828" i="1"/>
  <c r="T828" i="1"/>
  <c r="Q828" i="1"/>
  <c r="P828" i="1"/>
  <c r="M828" i="1"/>
  <c r="L828" i="1"/>
  <c r="V827" i="1"/>
  <c r="U827" i="1"/>
  <c r="S827" i="1"/>
  <c r="R827" i="1"/>
  <c r="K827" i="1"/>
  <c r="J827" i="1"/>
  <c r="I827" i="1"/>
  <c r="H827" i="1"/>
  <c r="G827" i="1"/>
  <c r="F827" i="1"/>
  <c r="W826" i="1"/>
  <c r="T826" i="1"/>
  <c r="Q826" i="1"/>
  <c r="P826" i="1"/>
  <c r="M826" i="1"/>
  <c r="L826" i="1"/>
  <c r="V825" i="1"/>
  <c r="U825" i="1"/>
  <c r="S825" i="1"/>
  <c r="R825" i="1"/>
  <c r="K825" i="1"/>
  <c r="J825" i="1"/>
  <c r="I825" i="1"/>
  <c r="H825" i="1"/>
  <c r="G825" i="1"/>
  <c r="F825" i="1"/>
  <c r="W824" i="1"/>
  <c r="T824" i="1"/>
  <c r="Q824" i="1"/>
  <c r="P824" i="1"/>
  <c r="M824" i="1"/>
  <c r="L824" i="1"/>
  <c r="W823" i="1"/>
  <c r="T823" i="1"/>
  <c r="Q823" i="1"/>
  <c r="P823" i="1"/>
  <c r="M823" i="1"/>
  <c r="N823" i="1" s="1"/>
  <c r="O823" i="1" s="1"/>
  <c r="L823" i="1"/>
  <c r="W822" i="1"/>
  <c r="T822" i="1"/>
  <c r="Q822" i="1"/>
  <c r="P822" i="1"/>
  <c r="M822" i="1"/>
  <c r="L822" i="1"/>
  <c r="V821" i="1"/>
  <c r="U821" i="1"/>
  <c r="S821" i="1"/>
  <c r="R821" i="1"/>
  <c r="K821" i="1"/>
  <c r="J821" i="1"/>
  <c r="I821" i="1"/>
  <c r="H821" i="1"/>
  <c r="G821" i="1"/>
  <c r="F821" i="1"/>
  <c r="W820" i="1"/>
  <c r="T820" i="1"/>
  <c r="Q820" i="1"/>
  <c r="P820" i="1"/>
  <c r="M820" i="1"/>
  <c r="L820" i="1"/>
  <c r="W819" i="1"/>
  <c r="T819" i="1"/>
  <c r="Q819" i="1"/>
  <c r="P819" i="1"/>
  <c r="M819" i="1"/>
  <c r="L819" i="1"/>
  <c r="W818" i="1"/>
  <c r="T818" i="1"/>
  <c r="Q818" i="1"/>
  <c r="P818" i="1"/>
  <c r="M818" i="1"/>
  <c r="L818" i="1"/>
  <c r="W817" i="1"/>
  <c r="T817" i="1"/>
  <c r="Q817" i="1"/>
  <c r="P817" i="1"/>
  <c r="M817" i="1"/>
  <c r="L817" i="1"/>
  <c r="V816" i="1"/>
  <c r="U816" i="1"/>
  <c r="S816" i="1"/>
  <c r="R816" i="1"/>
  <c r="K816" i="1"/>
  <c r="J816" i="1"/>
  <c r="I816" i="1"/>
  <c r="H816" i="1"/>
  <c r="G816" i="1"/>
  <c r="F816" i="1"/>
  <c r="W815" i="1"/>
  <c r="T815" i="1"/>
  <c r="Q815" i="1"/>
  <c r="P815" i="1"/>
  <c r="M815" i="1"/>
  <c r="L815" i="1"/>
  <c r="W814" i="1"/>
  <c r="T814" i="1"/>
  <c r="Q814" i="1"/>
  <c r="P814" i="1"/>
  <c r="M814" i="1"/>
  <c r="L814" i="1"/>
  <c r="V813" i="1"/>
  <c r="U813" i="1"/>
  <c r="S813" i="1"/>
  <c r="R813" i="1"/>
  <c r="K813" i="1"/>
  <c r="J813" i="1"/>
  <c r="I813" i="1"/>
  <c r="H813" i="1"/>
  <c r="G813" i="1"/>
  <c r="F813" i="1"/>
  <c r="W812" i="1"/>
  <c r="T812" i="1"/>
  <c r="Q812" i="1"/>
  <c r="P812" i="1"/>
  <c r="M812" i="1"/>
  <c r="L812" i="1"/>
  <c r="V811" i="1"/>
  <c r="U811" i="1"/>
  <c r="S811" i="1"/>
  <c r="R811" i="1"/>
  <c r="K811" i="1"/>
  <c r="J811" i="1"/>
  <c r="I811" i="1"/>
  <c r="H811" i="1"/>
  <c r="G811" i="1"/>
  <c r="L811" i="1" s="1"/>
  <c r="F811" i="1"/>
  <c r="W810" i="1"/>
  <c r="T810" i="1"/>
  <c r="Q810" i="1"/>
  <c r="P810" i="1"/>
  <c r="M810" i="1"/>
  <c r="L810" i="1"/>
  <c r="W809" i="1"/>
  <c r="T809" i="1"/>
  <c r="Q809" i="1"/>
  <c r="P809" i="1"/>
  <c r="M809" i="1"/>
  <c r="L809" i="1"/>
  <c r="W808" i="1"/>
  <c r="T808" i="1"/>
  <c r="Q808" i="1"/>
  <c r="P808" i="1"/>
  <c r="M808" i="1"/>
  <c r="L808" i="1"/>
  <c r="W807" i="1"/>
  <c r="T807" i="1"/>
  <c r="Q807" i="1"/>
  <c r="P807" i="1"/>
  <c r="M807" i="1"/>
  <c r="L807" i="1"/>
  <c r="W806" i="1"/>
  <c r="T806" i="1"/>
  <c r="Q806" i="1"/>
  <c r="P806" i="1"/>
  <c r="M806" i="1"/>
  <c r="L806" i="1"/>
  <c r="W805" i="1"/>
  <c r="T805" i="1"/>
  <c r="Q805" i="1"/>
  <c r="P805" i="1"/>
  <c r="M805" i="1"/>
  <c r="L805" i="1"/>
  <c r="W804" i="1"/>
  <c r="T804" i="1"/>
  <c r="Q804" i="1"/>
  <c r="P804" i="1"/>
  <c r="M804" i="1"/>
  <c r="L804" i="1"/>
  <c r="W803" i="1"/>
  <c r="T803" i="1"/>
  <c r="Q803" i="1"/>
  <c r="P803" i="1"/>
  <c r="W802" i="1"/>
  <c r="T802" i="1"/>
  <c r="Q802" i="1"/>
  <c r="P802" i="1"/>
  <c r="M802" i="1"/>
  <c r="L802" i="1"/>
  <c r="W801" i="1"/>
  <c r="T801" i="1"/>
  <c r="Q801" i="1"/>
  <c r="P801" i="1"/>
  <c r="M801" i="1"/>
  <c r="L801" i="1"/>
  <c r="W800" i="1"/>
  <c r="T800" i="1"/>
  <c r="Q800" i="1"/>
  <c r="P800" i="1"/>
  <c r="M800" i="1"/>
  <c r="L800" i="1"/>
  <c r="W799" i="1"/>
  <c r="T799" i="1"/>
  <c r="Q799" i="1"/>
  <c r="P799" i="1"/>
  <c r="M799" i="1"/>
  <c r="L799" i="1"/>
  <c r="W798" i="1"/>
  <c r="T798" i="1"/>
  <c r="Q798" i="1"/>
  <c r="P798" i="1"/>
  <c r="M798" i="1"/>
  <c r="L798" i="1"/>
  <c r="W797" i="1"/>
  <c r="T797" i="1"/>
  <c r="Q797" i="1"/>
  <c r="P797" i="1"/>
  <c r="M797" i="1"/>
  <c r="L797" i="1"/>
  <c r="W796" i="1"/>
  <c r="T796" i="1"/>
  <c r="Q796" i="1"/>
  <c r="P796" i="1"/>
  <c r="M796" i="1"/>
  <c r="L796" i="1"/>
  <c r="W795" i="1"/>
  <c r="T795" i="1"/>
  <c r="Q795" i="1"/>
  <c r="P795" i="1"/>
  <c r="M795" i="1"/>
  <c r="L795" i="1"/>
  <c r="W794" i="1"/>
  <c r="T794" i="1"/>
  <c r="Q794" i="1"/>
  <c r="P794" i="1"/>
  <c r="M794" i="1"/>
  <c r="L794" i="1"/>
  <c r="W793" i="1"/>
  <c r="T793" i="1"/>
  <c r="Q793" i="1"/>
  <c r="P793" i="1"/>
  <c r="M793" i="1"/>
  <c r="L793" i="1"/>
  <c r="W792" i="1"/>
  <c r="T792" i="1"/>
  <c r="Q792" i="1"/>
  <c r="P792" i="1"/>
  <c r="M792" i="1"/>
  <c r="L792" i="1"/>
  <c r="W791" i="1"/>
  <c r="T791" i="1"/>
  <c r="Q791" i="1"/>
  <c r="P791" i="1"/>
  <c r="M791" i="1"/>
  <c r="L791" i="1"/>
  <c r="W790" i="1"/>
  <c r="T790" i="1"/>
  <c r="Q790" i="1"/>
  <c r="P790" i="1"/>
  <c r="M790" i="1"/>
  <c r="L790" i="1"/>
  <c r="W789" i="1"/>
  <c r="T789" i="1"/>
  <c r="Q789" i="1"/>
  <c r="P789" i="1"/>
  <c r="M789" i="1"/>
  <c r="L789" i="1"/>
  <c r="V788" i="1"/>
  <c r="U788" i="1"/>
  <c r="S788" i="1"/>
  <c r="R788" i="1"/>
  <c r="K788" i="1"/>
  <c r="J788" i="1"/>
  <c r="I788" i="1"/>
  <c r="H788" i="1"/>
  <c r="G788" i="1"/>
  <c r="F788" i="1"/>
  <c r="W786" i="1"/>
  <c r="T786" i="1"/>
  <c r="Q786" i="1"/>
  <c r="P786" i="1"/>
  <c r="M786" i="1"/>
  <c r="L786" i="1"/>
  <c r="V785" i="1"/>
  <c r="U785" i="1"/>
  <c r="S785" i="1"/>
  <c r="R785" i="1"/>
  <c r="K785" i="1"/>
  <c r="J785" i="1"/>
  <c r="I785" i="1"/>
  <c r="H785" i="1"/>
  <c r="G785" i="1"/>
  <c r="F785" i="1"/>
  <c r="W784" i="1"/>
  <c r="T784" i="1"/>
  <c r="Q784" i="1"/>
  <c r="P784" i="1"/>
  <c r="M784" i="1"/>
  <c r="L784" i="1"/>
  <c r="W783" i="1"/>
  <c r="T783" i="1"/>
  <c r="Q783" i="1"/>
  <c r="P783" i="1"/>
  <c r="M783" i="1"/>
  <c r="N783" i="1" s="1"/>
  <c r="O783" i="1" s="1"/>
  <c r="L783" i="1"/>
  <c r="W782" i="1"/>
  <c r="T782" i="1"/>
  <c r="Q782" i="1"/>
  <c r="P782" i="1"/>
  <c r="M782" i="1"/>
  <c r="L782" i="1"/>
  <c r="W781" i="1"/>
  <c r="T781" i="1"/>
  <c r="Q781" i="1"/>
  <c r="P781" i="1"/>
  <c r="M781" i="1"/>
  <c r="L781" i="1"/>
  <c r="W780" i="1"/>
  <c r="T780" i="1"/>
  <c r="Q780" i="1"/>
  <c r="P780" i="1"/>
  <c r="M780" i="1"/>
  <c r="L780" i="1"/>
  <c r="W779" i="1"/>
  <c r="T779" i="1"/>
  <c r="Q779" i="1"/>
  <c r="P779" i="1"/>
  <c r="M779" i="1"/>
  <c r="N779" i="1" s="1"/>
  <c r="O779" i="1" s="1"/>
  <c r="L779" i="1"/>
  <c r="W778" i="1"/>
  <c r="T778" i="1"/>
  <c r="Q778" i="1"/>
  <c r="P778" i="1"/>
  <c r="M778" i="1"/>
  <c r="L778" i="1"/>
  <c r="W777" i="1"/>
  <c r="T777" i="1"/>
  <c r="Q777" i="1"/>
  <c r="P777" i="1"/>
  <c r="M777" i="1"/>
  <c r="L777" i="1"/>
  <c r="W776" i="1"/>
  <c r="T776" i="1"/>
  <c r="Q776" i="1"/>
  <c r="P776" i="1"/>
  <c r="M776" i="1"/>
  <c r="L776" i="1"/>
  <c r="W775" i="1"/>
  <c r="T775" i="1"/>
  <c r="Q775" i="1"/>
  <c r="P775" i="1"/>
  <c r="M775" i="1"/>
  <c r="N775" i="1" s="1"/>
  <c r="O775" i="1" s="1"/>
  <c r="L775" i="1"/>
  <c r="W774" i="1"/>
  <c r="T774" i="1"/>
  <c r="Q774" i="1"/>
  <c r="P774" i="1"/>
  <c r="M774" i="1"/>
  <c r="L774" i="1"/>
  <c r="W773" i="1"/>
  <c r="T773" i="1"/>
  <c r="Q773" i="1"/>
  <c r="P773" i="1"/>
  <c r="M773" i="1"/>
  <c r="L773" i="1"/>
  <c r="V772" i="1"/>
  <c r="U772" i="1"/>
  <c r="S772" i="1"/>
  <c r="R772" i="1"/>
  <c r="K772" i="1"/>
  <c r="J772" i="1"/>
  <c r="I772" i="1"/>
  <c r="H772" i="1"/>
  <c r="G772" i="1"/>
  <c r="F772" i="1"/>
  <c r="W771" i="1"/>
  <c r="T771" i="1"/>
  <c r="Q771" i="1"/>
  <c r="P771" i="1"/>
  <c r="M771" i="1"/>
  <c r="L771" i="1"/>
  <c r="W770" i="1"/>
  <c r="T770" i="1"/>
  <c r="Q770" i="1"/>
  <c r="P770" i="1"/>
  <c r="M770" i="1"/>
  <c r="L770" i="1"/>
  <c r="W769" i="1"/>
  <c r="T769" i="1"/>
  <c r="Q769" i="1"/>
  <c r="P769" i="1"/>
  <c r="M769" i="1"/>
  <c r="L769" i="1"/>
  <c r="V768" i="1"/>
  <c r="U768" i="1"/>
  <c r="S768" i="1"/>
  <c r="R768" i="1"/>
  <c r="K768" i="1"/>
  <c r="J768" i="1"/>
  <c r="I768" i="1"/>
  <c r="H768" i="1"/>
  <c r="G768" i="1"/>
  <c r="F768" i="1"/>
  <c r="W767" i="1"/>
  <c r="T767" i="1"/>
  <c r="Q767" i="1"/>
  <c r="P767" i="1"/>
  <c r="M767" i="1"/>
  <c r="L767" i="1"/>
  <c r="W766" i="1"/>
  <c r="T766" i="1"/>
  <c r="Q766" i="1"/>
  <c r="P766" i="1"/>
  <c r="M766" i="1"/>
  <c r="L766" i="1"/>
  <c r="W765" i="1"/>
  <c r="T765" i="1"/>
  <c r="Q765" i="1"/>
  <c r="P765" i="1"/>
  <c r="M765" i="1"/>
  <c r="L765" i="1"/>
  <c r="W764" i="1"/>
  <c r="T764" i="1"/>
  <c r="Q764" i="1"/>
  <c r="P764" i="1"/>
  <c r="M764" i="1"/>
  <c r="L764" i="1"/>
  <c r="W763" i="1"/>
  <c r="T763" i="1"/>
  <c r="Q763" i="1"/>
  <c r="P763" i="1"/>
  <c r="M763" i="1"/>
  <c r="L763" i="1"/>
  <c r="V762" i="1"/>
  <c r="U762" i="1"/>
  <c r="S762" i="1"/>
  <c r="R762" i="1"/>
  <c r="K762" i="1"/>
  <c r="J762" i="1"/>
  <c r="I762" i="1"/>
  <c r="H762" i="1"/>
  <c r="G762" i="1"/>
  <c r="F762" i="1"/>
  <c r="W761" i="1"/>
  <c r="T761" i="1"/>
  <c r="Q761" i="1"/>
  <c r="P761" i="1"/>
  <c r="M761" i="1"/>
  <c r="L761" i="1"/>
  <c r="W760" i="1"/>
  <c r="T760" i="1"/>
  <c r="Q760" i="1"/>
  <c r="P760" i="1"/>
  <c r="M760" i="1"/>
  <c r="N760" i="1" s="1"/>
  <c r="O760" i="1" s="1"/>
  <c r="L760" i="1"/>
  <c r="W759" i="1"/>
  <c r="T759" i="1"/>
  <c r="Q759" i="1"/>
  <c r="P759" i="1"/>
  <c r="M759" i="1"/>
  <c r="L759" i="1"/>
  <c r="W758" i="1"/>
  <c r="T758" i="1"/>
  <c r="Q758" i="1"/>
  <c r="P758" i="1"/>
  <c r="M758" i="1"/>
  <c r="L758" i="1"/>
  <c r="W757" i="1"/>
  <c r="T757" i="1"/>
  <c r="Q757" i="1"/>
  <c r="P757" i="1"/>
  <c r="M757" i="1"/>
  <c r="L757" i="1"/>
  <c r="V756" i="1"/>
  <c r="U756" i="1"/>
  <c r="S756" i="1"/>
  <c r="R756" i="1"/>
  <c r="K756" i="1"/>
  <c r="J756" i="1"/>
  <c r="I756" i="1"/>
  <c r="H756" i="1"/>
  <c r="G756" i="1"/>
  <c r="L756" i="1" s="1"/>
  <c r="F756" i="1"/>
  <c r="W755" i="1"/>
  <c r="T755" i="1"/>
  <c r="Q755" i="1"/>
  <c r="P755" i="1"/>
  <c r="M755" i="1"/>
  <c r="L755" i="1"/>
  <c r="W754" i="1"/>
  <c r="T754" i="1"/>
  <c r="Q754" i="1"/>
  <c r="P754" i="1"/>
  <c r="M754" i="1"/>
  <c r="L754" i="1"/>
  <c r="W753" i="1"/>
  <c r="T753" i="1"/>
  <c r="Q753" i="1"/>
  <c r="P753" i="1"/>
  <c r="M753" i="1"/>
  <c r="L753" i="1"/>
  <c r="W752" i="1"/>
  <c r="T752" i="1"/>
  <c r="Q752" i="1"/>
  <c r="P752" i="1"/>
  <c r="M752" i="1"/>
  <c r="N752" i="1" s="1"/>
  <c r="O752" i="1" s="1"/>
  <c r="L752" i="1"/>
  <c r="W751" i="1"/>
  <c r="T751" i="1"/>
  <c r="Q751" i="1"/>
  <c r="P751" i="1"/>
  <c r="M751" i="1"/>
  <c r="L751" i="1"/>
  <c r="W750" i="1"/>
  <c r="T750" i="1"/>
  <c r="Q750" i="1"/>
  <c r="P750" i="1"/>
  <c r="M750" i="1"/>
  <c r="L750" i="1"/>
  <c r="V749" i="1"/>
  <c r="U749" i="1"/>
  <c r="T749" i="1"/>
  <c r="S749" i="1"/>
  <c r="R749" i="1"/>
  <c r="K749" i="1"/>
  <c r="J749" i="1"/>
  <c r="I749" i="1"/>
  <c r="H749" i="1"/>
  <c r="G749" i="1"/>
  <c r="F749" i="1"/>
  <c r="W748" i="1"/>
  <c r="T748" i="1"/>
  <c r="Q748" i="1"/>
  <c r="P748" i="1"/>
  <c r="M748" i="1"/>
  <c r="L748" i="1"/>
  <c r="W747" i="1"/>
  <c r="T747" i="1"/>
  <c r="Q747" i="1"/>
  <c r="P747" i="1"/>
  <c r="M747" i="1"/>
  <c r="L747" i="1"/>
  <c r="W746" i="1"/>
  <c r="T746" i="1"/>
  <c r="Q746" i="1"/>
  <c r="P746" i="1"/>
  <c r="M746" i="1"/>
  <c r="L746" i="1"/>
  <c r="W745" i="1"/>
  <c r="T745" i="1"/>
  <c r="Q745" i="1"/>
  <c r="P745" i="1"/>
  <c r="M745" i="1"/>
  <c r="L745" i="1"/>
  <c r="V744" i="1"/>
  <c r="U744" i="1"/>
  <c r="S744" i="1"/>
  <c r="R744" i="1"/>
  <c r="K744" i="1"/>
  <c r="J744" i="1"/>
  <c r="I744" i="1"/>
  <c r="H744" i="1"/>
  <c r="G744" i="1"/>
  <c r="F744" i="1"/>
  <c r="W742" i="1"/>
  <c r="T742" i="1"/>
  <c r="Q742" i="1"/>
  <c r="P742" i="1"/>
  <c r="M742" i="1"/>
  <c r="L742" i="1"/>
  <c r="W741" i="1"/>
  <c r="T741" i="1"/>
  <c r="Q741" i="1"/>
  <c r="P741" i="1"/>
  <c r="M741" i="1"/>
  <c r="L741" i="1"/>
  <c r="W740" i="1"/>
  <c r="T740" i="1"/>
  <c r="Q740" i="1"/>
  <c r="P740" i="1"/>
  <c r="M740" i="1"/>
  <c r="L740" i="1"/>
  <c r="W739" i="1"/>
  <c r="T739" i="1"/>
  <c r="Q739" i="1"/>
  <c r="P739" i="1"/>
  <c r="M739" i="1"/>
  <c r="L739" i="1"/>
  <c r="W738" i="1"/>
  <c r="T738" i="1"/>
  <c r="Q738" i="1"/>
  <c r="P738" i="1"/>
  <c r="M738" i="1"/>
  <c r="L738" i="1"/>
  <c r="W737" i="1"/>
  <c r="T737" i="1"/>
  <c r="Q737" i="1"/>
  <c r="P737" i="1"/>
  <c r="M737" i="1"/>
  <c r="L737" i="1"/>
  <c r="W736" i="1"/>
  <c r="T736" i="1"/>
  <c r="Q736" i="1"/>
  <c r="P736" i="1"/>
  <c r="M736" i="1"/>
  <c r="L736" i="1"/>
  <c r="W735" i="1"/>
  <c r="T735" i="1"/>
  <c r="Q735" i="1"/>
  <c r="P735" i="1"/>
  <c r="M735" i="1"/>
  <c r="L735" i="1"/>
  <c r="W734" i="1"/>
  <c r="T734" i="1"/>
  <c r="Q734" i="1"/>
  <c r="P734" i="1"/>
  <c r="M734" i="1"/>
  <c r="L734" i="1"/>
  <c r="V733" i="1"/>
  <c r="U733" i="1"/>
  <c r="S733" i="1"/>
  <c r="R733" i="1"/>
  <c r="K733" i="1"/>
  <c r="J733" i="1"/>
  <c r="I733" i="1"/>
  <c r="H733" i="1"/>
  <c r="G733" i="1"/>
  <c r="F733" i="1"/>
  <c r="W732" i="1"/>
  <c r="T732" i="1"/>
  <c r="Q732" i="1"/>
  <c r="P732" i="1"/>
  <c r="M732" i="1"/>
  <c r="L732" i="1"/>
  <c r="W731" i="1"/>
  <c r="T731" i="1"/>
  <c r="Q731" i="1"/>
  <c r="P731" i="1"/>
  <c r="M731" i="1"/>
  <c r="L731" i="1"/>
  <c r="W730" i="1"/>
  <c r="T730" i="1"/>
  <c r="Q730" i="1"/>
  <c r="P730" i="1"/>
  <c r="M730" i="1"/>
  <c r="L730" i="1"/>
  <c r="W729" i="1"/>
  <c r="T729" i="1"/>
  <c r="Q729" i="1"/>
  <c r="P729" i="1"/>
  <c r="M729" i="1"/>
  <c r="L729" i="1"/>
  <c r="W728" i="1"/>
  <c r="T728" i="1"/>
  <c r="Q728" i="1"/>
  <c r="P728" i="1"/>
  <c r="M728" i="1"/>
  <c r="L728" i="1"/>
  <c r="W727" i="1"/>
  <c r="T727" i="1"/>
  <c r="Q727" i="1"/>
  <c r="P727" i="1"/>
  <c r="M727" i="1"/>
  <c r="L727" i="1"/>
  <c r="W726" i="1"/>
  <c r="T726" i="1"/>
  <c r="Q726" i="1"/>
  <c r="P726" i="1"/>
  <c r="M726" i="1"/>
  <c r="L726" i="1"/>
  <c r="W725" i="1"/>
  <c r="T725" i="1"/>
  <c r="Q725" i="1"/>
  <c r="P725" i="1"/>
  <c r="M725" i="1"/>
  <c r="L725" i="1"/>
  <c r="W724" i="1"/>
  <c r="T724" i="1"/>
  <c r="Q724" i="1"/>
  <c r="P724" i="1"/>
  <c r="M724" i="1"/>
  <c r="L724" i="1"/>
  <c r="W723" i="1"/>
  <c r="T723" i="1"/>
  <c r="Q723" i="1"/>
  <c r="P723" i="1"/>
  <c r="M723" i="1"/>
  <c r="L723" i="1"/>
  <c r="W722" i="1"/>
  <c r="T722" i="1"/>
  <c r="Q722" i="1"/>
  <c r="P722" i="1"/>
  <c r="M722" i="1"/>
  <c r="L722" i="1"/>
  <c r="W721" i="1"/>
  <c r="T721" i="1"/>
  <c r="Q721" i="1"/>
  <c r="P721" i="1"/>
  <c r="M721" i="1"/>
  <c r="L721" i="1"/>
  <c r="W720" i="1"/>
  <c r="T720" i="1"/>
  <c r="Q720" i="1"/>
  <c r="P720" i="1"/>
  <c r="M720" i="1"/>
  <c r="L720" i="1"/>
  <c r="W719" i="1"/>
  <c r="T719" i="1"/>
  <c r="Q719" i="1"/>
  <c r="P719" i="1"/>
  <c r="M719" i="1"/>
  <c r="L719" i="1"/>
  <c r="V718" i="1"/>
  <c r="U718" i="1"/>
  <c r="S718" i="1"/>
  <c r="R718" i="1"/>
  <c r="K718" i="1"/>
  <c r="J718" i="1"/>
  <c r="I718" i="1"/>
  <c r="H718" i="1"/>
  <c r="G718" i="1"/>
  <c r="F718" i="1"/>
  <c r="W717" i="1"/>
  <c r="T717" i="1"/>
  <c r="Q717" i="1"/>
  <c r="P717" i="1"/>
  <c r="M717" i="1"/>
  <c r="L717" i="1"/>
  <c r="W716" i="1"/>
  <c r="T716" i="1"/>
  <c r="Q716" i="1"/>
  <c r="P716" i="1"/>
  <c r="M716" i="1"/>
  <c r="L716" i="1"/>
  <c r="W715" i="1"/>
  <c r="T715" i="1"/>
  <c r="Q715" i="1"/>
  <c r="P715" i="1"/>
  <c r="M715" i="1"/>
  <c r="L715" i="1"/>
  <c r="W714" i="1"/>
  <c r="T714" i="1"/>
  <c r="Q714" i="1"/>
  <c r="P714" i="1"/>
  <c r="M714" i="1"/>
  <c r="L714" i="1"/>
  <c r="W713" i="1"/>
  <c r="T713" i="1"/>
  <c r="Q713" i="1"/>
  <c r="P713" i="1"/>
  <c r="M713" i="1"/>
  <c r="L713" i="1"/>
  <c r="W712" i="1"/>
  <c r="T712" i="1"/>
  <c r="Q712" i="1"/>
  <c r="P712" i="1"/>
  <c r="M712" i="1"/>
  <c r="L712" i="1"/>
  <c r="W711" i="1"/>
  <c r="T711" i="1"/>
  <c r="Q711" i="1"/>
  <c r="P711" i="1"/>
  <c r="M711" i="1"/>
  <c r="L711" i="1"/>
  <c r="W710" i="1"/>
  <c r="T710" i="1"/>
  <c r="Q710" i="1"/>
  <c r="P710" i="1"/>
  <c r="M710" i="1"/>
  <c r="L710" i="1"/>
  <c r="W709" i="1"/>
  <c r="T709" i="1"/>
  <c r="Q709" i="1"/>
  <c r="P709" i="1"/>
  <c r="M709" i="1"/>
  <c r="L709" i="1"/>
  <c r="W708" i="1"/>
  <c r="T708" i="1"/>
  <c r="Q708" i="1"/>
  <c r="P708" i="1"/>
  <c r="M708" i="1"/>
  <c r="L708" i="1"/>
  <c r="W707" i="1"/>
  <c r="T707" i="1"/>
  <c r="Q707" i="1"/>
  <c r="P707" i="1"/>
  <c r="M707" i="1"/>
  <c r="L707" i="1"/>
  <c r="V706" i="1"/>
  <c r="U706" i="1"/>
  <c r="S706" i="1"/>
  <c r="S705" i="1" s="1"/>
  <c r="R706" i="1"/>
  <c r="K706" i="1"/>
  <c r="J706" i="1"/>
  <c r="I706" i="1"/>
  <c r="H706" i="1"/>
  <c r="G706" i="1"/>
  <c r="F706" i="1"/>
  <c r="W704" i="1"/>
  <c r="T704" i="1"/>
  <c r="Q704" i="1"/>
  <c r="P704" i="1"/>
  <c r="M704" i="1"/>
  <c r="L704" i="1"/>
  <c r="W703" i="1"/>
  <c r="T703" i="1"/>
  <c r="Q703" i="1"/>
  <c r="P703" i="1"/>
  <c r="M703" i="1"/>
  <c r="L703" i="1"/>
  <c r="V702" i="1"/>
  <c r="Q702" i="1" s="1"/>
  <c r="U702" i="1"/>
  <c r="S702" i="1"/>
  <c r="R702" i="1"/>
  <c r="T702" i="1" s="1"/>
  <c r="K702" i="1"/>
  <c r="J702" i="1"/>
  <c r="I702" i="1"/>
  <c r="H702" i="1"/>
  <c r="G702" i="1"/>
  <c r="F702" i="1"/>
  <c r="W701" i="1"/>
  <c r="T701" i="1"/>
  <c r="Q701" i="1"/>
  <c r="P701" i="1"/>
  <c r="M701" i="1"/>
  <c r="L701" i="1"/>
  <c r="W700" i="1"/>
  <c r="T700" i="1"/>
  <c r="Q700" i="1"/>
  <c r="P700" i="1"/>
  <c r="M700" i="1"/>
  <c r="L700" i="1"/>
  <c r="W699" i="1"/>
  <c r="T699" i="1"/>
  <c r="Q699" i="1"/>
  <c r="P699" i="1"/>
  <c r="M699" i="1"/>
  <c r="L699" i="1"/>
  <c r="W698" i="1"/>
  <c r="T698" i="1"/>
  <c r="Q698" i="1"/>
  <c r="P698" i="1"/>
  <c r="M698" i="1"/>
  <c r="L698" i="1"/>
  <c r="W697" i="1"/>
  <c r="T697" i="1"/>
  <c r="Q697" i="1"/>
  <c r="P697" i="1"/>
  <c r="M697" i="1"/>
  <c r="L697" i="1"/>
  <c r="W696" i="1"/>
  <c r="T696" i="1"/>
  <c r="Q696" i="1"/>
  <c r="P696" i="1"/>
  <c r="M696" i="1"/>
  <c r="L696" i="1"/>
  <c r="V695" i="1"/>
  <c r="U695" i="1"/>
  <c r="S695" i="1"/>
  <c r="R695" i="1"/>
  <c r="T695" i="1" s="1"/>
  <c r="K695" i="1"/>
  <c r="J695" i="1"/>
  <c r="I695" i="1"/>
  <c r="H695" i="1"/>
  <c r="G695" i="1"/>
  <c r="F695" i="1"/>
  <c r="W694" i="1"/>
  <c r="T694" i="1"/>
  <c r="Q694" i="1"/>
  <c r="P694" i="1"/>
  <c r="M694" i="1"/>
  <c r="L694" i="1"/>
  <c r="W693" i="1"/>
  <c r="T693" i="1"/>
  <c r="Q693" i="1"/>
  <c r="P693" i="1"/>
  <c r="M693" i="1"/>
  <c r="L693" i="1"/>
  <c r="W692" i="1"/>
  <c r="T692" i="1"/>
  <c r="Q692" i="1"/>
  <c r="P692" i="1"/>
  <c r="M692" i="1"/>
  <c r="L692" i="1"/>
  <c r="W691" i="1"/>
  <c r="T691" i="1"/>
  <c r="Q691" i="1"/>
  <c r="P691" i="1"/>
  <c r="M691" i="1"/>
  <c r="L691" i="1"/>
  <c r="W690" i="1"/>
  <c r="T690" i="1"/>
  <c r="Q690" i="1"/>
  <c r="P690" i="1"/>
  <c r="M690" i="1"/>
  <c r="L690" i="1"/>
  <c r="W689" i="1"/>
  <c r="T689" i="1"/>
  <c r="Q689" i="1"/>
  <c r="P689" i="1"/>
  <c r="M689" i="1"/>
  <c r="L689" i="1"/>
  <c r="W688" i="1"/>
  <c r="T688" i="1"/>
  <c r="Q688" i="1"/>
  <c r="P688" i="1"/>
  <c r="M688" i="1"/>
  <c r="L688" i="1"/>
  <c r="W687" i="1"/>
  <c r="T687" i="1"/>
  <c r="Q687" i="1"/>
  <c r="P687" i="1"/>
  <c r="M687" i="1"/>
  <c r="L687" i="1"/>
  <c r="W686" i="1"/>
  <c r="T686" i="1"/>
  <c r="Q686" i="1"/>
  <c r="P686" i="1"/>
  <c r="M686" i="1"/>
  <c r="L686" i="1"/>
  <c r="V685" i="1"/>
  <c r="U685" i="1"/>
  <c r="S685" i="1"/>
  <c r="R685" i="1"/>
  <c r="K685" i="1"/>
  <c r="J685" i="1"/>
  <c r="I685" i="1"/>
  <c r="H685" i="1"/>
  <c r="G685" i="1"/>
  <c r="F685" i="1"/>
  <c r="W684" i="1"/>
  <c r="T684" i="1"/>
  <c r="Q684" i="1"/>
  <c r="P684" i="1"/>
  <c r="M684" i="1"/>
  <c r="L684" i="1"/>
  <c r="W683" i="1"/>
  <c r="T683" i="1"/>
  <c r="Q683" i="1"/>
  <c r="P683" i="1"/>
  <c r="M683" i="1"/>
  <c r="L683" i="1"/>
  <c r="W682" i="1"/>
  <c r="T682" i="1"/>
  <c r="Q682" i="1"/>
  <c r="P682" i="1"/>
  <c r="M682" i="1"/>
  <c r="L682" i="1"/>
  <c r="W681" i="1"/>
  <c r="T681" i="1"/>
  <c r="Q681" i="1"/>
  <c r="P681" i="1"/>
  <c r="M681" i="1"/>
  <c r="L681" i="1"/>
  <c r="W680" i="1"/>
  <c r="T680" i="1"/>
  <c r="Q680" i="1"/>
  <c r="P680" i="1"/>
  <c r="M680" i="1"/>
  <c r="L680" i="1"/>
  <c r="W679" i="1"/>
  <c r="T679" i="1"/>
  <c r="Q679" i="1"/>
  <c r="P679" i="1"/>
  <c r="M679" i="1"/>
  <c r="L679" i="1"/>
  <c r="W678" i="1"/>
  <c r="T678" i="1"/>
  <c r="Q678" i="1"/>
  <c r="P678" i="1"/>
  <c r="M678" i="1"/>
  <c r="L678" i="1"/>
  <c r="V677" i="1"/>
  <c r="U677" i="1"/>
  <c r="S677" i="1"/>
  <c r="R677" i="1"/>
  <c r="K677" i="1"/>
  <c r="J677" i="1"/>
  <c r="I677" i="1"/>
  <c r="H677" i="1"/>
  <c r="G677" i="1"/>
  <c r="F677" i="1"/>
  <c r="W676" i="1"/>
  <c r="T676" i="1"/>
  <c r="Q676" i="1"/>
  <c r="P676" i="1"/>
  <c r="M676" i="1"/>
  <c r="L676" i="1"/>
  <c r="W675" i="1"/>
  <c r="T675" i="1"/>
  <c r="Q675" i="1"/>
  <c r="P675" i="1"/>
  <c r="M675" i="1"/>
  <c r="L675" i="1"/>
  <c r="W674" i="1"/>
  <c r="T674" i="1"/>
  <c r="Q674" i="1"/>
  <c r="P674" i="1"/>
  <c r="M674" i="1"/>
  <c r="L674" i="1"/>
  <c r="W673" i="1"/>
  <c r="T673" i="1"/>
  <c r="Q673" i="1"/>
  <c r="P673" i="1"/>
  <c r="M673" i="1"/>
  <c r="L673" i="1"/>
  <c r="W672" i="1"/>
  <c r="T672" i="1"/>
  <c r="Q672" i="1"/>
  <c r="P672" i="1"/>
  <c r="M672" i="1"/>
  <c r="L672" i="1"/>
  <c r="W671" i="1"/>
  <c r="T671" i="1"/>
  <c r="Q671" i="1"/>
  <c r="P671" i="1"/>
  <c r="M671" i="1"/>
  <c r="L671" i="1"/>
  <c r="W670" i="1"/>
  <c r="T670" i="1"/>
  <c r="Q670" i="1"/>
  <c r="P670" i="1"/>
  <c r="M670" i="1"/>
  <c r="L670" i="1"/>
  <c r="V669" i="1"/>
  <c r="U669" i="1"/>
  <c r="S669" i="1"/>
  <c r="R669" i="1"/>
  <c r="K669" i="1"/>
  <c r="J669" i="1"/>
  <c r="I669" i="1"/>
  <c r="H669" i="1"/>
  <c r="G669" i="1"/>
  <c r="F669" i="1"/>
  <c r="W667" i="1"/>
  <c r="T667" i="1"/>
  <c r="Q667" i="1"/>
  <c r="P667" i="1"/>
  <c r="M667" i="1"/>
  <c r="L667" i="1"/>
  <c r="W666" i="1"/>
  <c r="T666" i="1"/>
  <c r="Q666" i="1"/>
  <c r="P666" i="1"/>
  <c r="M666" i="1"/>
  <c r="L666" i="1"/>
  <c r="N666" i="1" s="1"/>
  <c r="O666" i="1" s="1"/>
  <c r="W665" i="1"/>
  <c r="T665" i="1"/>
  <c r="Q665" i="1"/>
  <c r="P665" i="1"/>
  <c r="M665" i="1"/>
  <c r="L665" i="1"/>
  <c r="V664" i="1"/>
  <c r="U664" i="1"/>
  <c r="S664" i="1"/>
  <c r="R664" i="1"/>
  <c r="K664" i="1"/>
  <c r="J664" i="1"/>
  <c r="I664" i="1"/>
  <c r="H664" i="1"/>
  <c r="G664" i="1"/>
  <c r="F664" i="1"/>
  <c r="W663" i="1"/>
  <c r="T663" i="1"/>
  <c r="Q663" i="1"/>
  <c r="P663" i="1"/>
  <c r="M663" i="1"/>
  <c r="L663" i="1"/>
  <c r="W662" i="1"/>
  <c r="T662" i="1"/>
  <c r="Q662" i="1"/>
  <c r="P662" i="1"/>
  <c r="M662" i="1"/>
  <c r="L662" i="1"/>
  <c r="W661" i="1"/>
  <c r="T661" i="1"/>
  <c r="Q661" i="1"/>
  <c r="P661" i="1"/>
  <c r="M661" i="1"/>
  <c r="L661" i="1"/>
  <c r="W660" i="1"/>
  <c r="T660" i="1"/>
  <c r="Q660" i="1"/>
  <c r="P660" i="1"/>
  <c r="M660" i="1"/>
  <c r="L660" i="1"/>
  <c r="V659" i="1"/>
  <c r="U659" i="1"/>
  <c r="S659" i="1"/>
  <c r="R659" i="1"/>
  <c r="T659" i="1" s="1"/>
  <c r="K659" i="1"/>
  <c r="J659" i="1"/>
  <c r="I659" i="1"/>
  <c r="H659" i="1"/>
  <c r="M659" i="1" s="1"/>
  <c r="G659" i="1"/>
  <c r="F659" i="1"/>
  <c r="W658" i="1"/>
  <c r="T658" i="1"/>
  <c r="Q658" i="1"/>
  <c r="P658" i="1"/>
  <c r="M658" i="1"/>
  <c r="L658" i="1"/>
  <c r="N658" i="1" s="1"/>
  <c r="O658" i="1" s="1"/>
  <c r="W657" i="1"/>
  <c r="T657" i="1"/>
  <c r="Q657" i="1"/>
  <c r="P657" i="1"/>
  <c r="M657" i="1"/>
  <c r="L657" i="1"/>
  <c r="N657" i="1" s="1"/>
  <c r="O657" i="1" s="1"/>
  <c r="W656" i="1"/>
  <c r="T656" i="1"/>
  <c r="Q656" i="1"/>
  <c r="P656" i="1"/>
  <c r="M656" i="1"/>
  <c r="L656" i="1"/>
  <c r="W655" i="1"/>
  <c r="T655" i="1"/>
  <c r="Q655" i="1"/>
  <c r="P655" i="1"/>
  <c r="M655" i="1"/>
  <c r="L655" i="1"/>
  <c r="W654" i="1"/>
  <c r="T654" i="1"/>
  <c r="Q654" i="1"/>
  <c r="P654" i="1"/>
  <c r="M654" i="1"/>
  <c r="L654" i="1"/>
  <c r="N654" i="1" s="1"/>
  <c r="O654" i="1" s="1"/>
  <c r="W653" i="1"/>
  <c r="T653" i="1"/>
  <c r="Q653" i="1"/>
  <c r="P653" i="1"/>
  <c r="M653" i="1"/>
  <c r="L653" i="1"/>
  <c r="N653" i="1" s="1"/>
  <c r="O653" i="1" s="1"/>
  <c r="W652" i="1"/>
  <c r="T652" i="1"/>
  <c r="Q652" i="1"/>
  <c r="P652" i="1"/>
  <c r="M652" i="1"/>
  <c r="L652" i="1"/>
  <c r="W651" i="1"/>
  <c r="T651" i="1"/>
  <c r="Q651" i="1"/>
  <c r="P651" i="1"/>
  <c r="M651" i="1"/>
  <c r="L651" i="1"/>
  <c r="V650" i="1"/>
  <c r="Q650" i="1" s="1"/>
  <c r="U650" i="1"/>
  <c r="W650" i="1" s="1"/>
  <c r="S650" i="1"/>
  <c r="R650" i="1"/>
  <c r="T650" i="1" s="1"/>
  <c r="K650" i="1"/>
  <c r="J650" i="1"/>
  <c r="I650" i="1"/>
  <c r="H650" i="1"/>
  <c r="G650" i="1"/>
  <c r="F650" i="1"/>
  <c r="W648" i="1"/>
  <c r="T648" i="1"/>
  <c r="Q648" i="1"/>
  <c r="P648" i="1"/>
  <c r="M648" i="1"/>
  <c r="L648" i="1"/>
  <c r="W647" i="1"/>
  <c r="T647" i="1"/>
  <c r="Q647" i="1"/>
  <c r="P647" i="1"/>
  <c r="M647" i="1"/>
  <c r="L647" i="1"/>
  <c r="V646" i="1"/>
  <c r="U646" i="1"/>
  <c r="S646" i="1"/>
  <c r="R646" i="1"/>
  <c r="K646" i="1"/>
  <c r="J646" i="1"/>
  <c r="I646" i="1"/>
  <c r="H646" i="1"/>
  <c r="G646" i="1"/>
  <c r="F646" i="1"/>
  <c r="W645" i="1"/>
  <c r="T645" i="1"/>
  <c r="Q645" i="1"/>
  <c r="P645" i="1"/>
  <c r="M645" i="1"/>
  <c r="L645" i="1"/>
  <c r="W644" i="1"/>
  <c r="T644" i="1"/>
  <c r="Q644" i="1"/>
  <c r="P644" i="1"/>
  <c r="M644" i="1"/>
  <c r="L644" i="1"/>
  <c r="W643" i="1"/>
  <c r="T643" i="1"/>
  <c r="Q643" i="1"/>
  <c r="P643" i="1"/>
  <c r="M643" i="1"/>
  <c r="L643" i="1"/>
  <c r="W642" i="1"/>
  <c r="T642" i="1"/>
  <c r="Q642" i="1"/>
  <c r="P642" i="1"/>
  <c r="M642" i="1"/>
  <c r="L642" i="1"/>
  <c r="W641" i="1"/>
  <c r="T641" i="1"/>
  <c r="Q641" i="1"/>
  <c r="P641" i="1"/>
  <c r="M641" i="1"/>
  <c r="L641" i="1"/>
  <c r="W640" i="1"/>
  <c r="T640" i="1"/>
  <c r="Q640" i="1"/>
  <c r="P640" i="1"/>
  <c r="M640" i="1"/>
  <c r="L640" i="1"/>
  <c r="W639" i="1"/>
  <c r="T639" i="1"/>
  <c r="Q639" i="1"/>
  <c r="P639" i="1"/>
  <c r="M639" i="1"/>
  <c r="L639" i="1"/>
  <c r="V638" i="1"/>
  <c r="U638" i="1"/>
  <c r="W638" i="1" s="1"/>
  <c r="S638" i="1"/>
  <c r="R638" i="1"/>
  <c r="K638" i="1"/>
  <c r="J638" i="1"/>
  <c r="I638" i="1"/>
  <c r="H638" i="1"/>
  <c r="G638" i="1"/>
  <c r="F638" i="1"/>
  <c r="W637" i="1"/>
  <c r="T637" i="1"/>
  <c r="Q637" i="1"/>
  <c r="P637" i="1"/>
  <c r="M637" i="1"/>
  <c r="L637" i="1"/>
  <c r="W636" i="1"/>
  <c r="T636" i="1"/>
  <c r="Q636" i="1"/>
  <c r="P636" i="1"/>
  <c r="M636" i="1"/>
  <c r="L636" i="1"/>
  <c r="V635" i="1"/>
  <c r="U635" i="1"/>
  <c r="S635" i="1"/>
  <c r="R635" i="1"/>
  <c r="K635" i="1"/>
  <c r="J635" i="1"/>
  <c r="I635" i="1"/>
  <c r="H635" i="1"/>
  <c r="G635" i="1"/>
  <c r="F635" i="1"/>
  <c r="W634" i="1"/>
  <c r="T634" i="1"/>
  <c r="Q634" i="1"/>
  <c r="P634" i="1"/>
  <c r="M634" i="1"/>
  <c r="L634" i="1"/>
  <c r="W633" i="1"/>
  <c r="T633" i="1"/>
  <c r="Q633" i="1"/>
  <c r="P633" i="1"/>
  <c r="M633" i="1"/>
  <c r="L633" i="1"/>
  <c r="W632" i="1"/>
  <c r="T632" i="1"/>
  <c r="Q632" i="1"/>
  <c r="P632" i="1"/>
  <c r="M632" i="1"/>
  <c r="L632" i="1"/>
  <c r="W631" i="1"/>
  <c r="T631" i="1"/>
  <c r="Q631" i="1"/>
  <c r="P631" i="1"/>
  <c r="M631" i="1"/>
  <c r="L631" i="1"/>
  <c r="W630" i="1"/>
  <c r="T630" i="1"/>
  <c r="Q630" i="1"/>
  <c r="P630" i="1"/>
  <c r="M630" i="1"/>
  <c r="L630" i="1"/>
  <c r="W629" i="1"/>
  <c r="T629" i="1"/>
  <c r="Q629" i="1"/>
  <c r="P629" i="1"/>
  <c r="M629" i="1"/>
  <c r="L629" i="1"/>
  <c r="W628" i="1"/>
  <c r="T628" i="1"/>
  <c r="Q628" i="1"/>
  <c r="P628" i="1"/>
  <c r="M628" i="1"/>
  <c r="L628" i="1"/>
  <c r="V627" i="1"/>
  <c r="U627" i="1"/>
  <c r="S627" i="1"/>
  <c r="R627" i="1"/>
  <c r="K627" i="1"/>
  <c r="J627" i="1"/>
  <c r="I627" i="1"/>
  <c r="H627" i="1"/>
  <c r="G627" i="1"/>
  <c r="F627" i="1"/>
  <c r="W626" i="1"/>
  <c r="T626" i="1"/>
  <c r="Q626" i="1"/>
  <c r="P626" i="1"/>
  <c r="M626" i="1"/>
  <c r="L626" i="1"/>
  <c r="W625" i="1"/>
  <c r="T625" i="1"/>
  <c r="Q625" i="1"/>
  <c r="P625" i="1"/>
  <c r="M625" i="1"/>
  <c r="L625" i="1"/>
  <c r="W624" i="1"/>
  <c r="T624" i="1"/>
  <c r="Q624" i="1"/>
  <c r="P624" i="1"/>
  <c r="M624" i="1"/>
  <c r="L624" i="1"/>
  <c r="V623" i="1"/>
  <c r="U623" i="1"/>
  <c r="W623" i="1" s="1"/>
  <c r="S623" i="1"/>
  <c r="R623" i="1"/>
  <c r="K623" i="1"/>
  <c r="J623" i="1"/>
  <c r="I623" i="1"/>
  <c r="H623" i="1"/>
  <c r="G623" i="1"/>
  <c r="F623" i="1"/>
  <c r="W622" i="1"/>
  <c r="T622" i="1"/>
  <c r="Q622" i="1"/>
  <c r="P622" i="1"/>
  <c r="M622" i="1"/>
  <c r="L622" i="1"/>
  <c r="V621" i="1"/>
  <c r="U621" i="1"/>
  <c r="S621" i="1"/>
  <c r="R621" i="1"/>
  <c r="T621" i="1" s="1"/>
  <c r="K621" i="1"/>
  <c r="J621" i="1"/>
  <c r="I621" i="1"/>
  <c r="H621" i="1"/>
  <c r="G621" i="1"/>
  <c r="F621" i="1"/>
  <c r="W620" i="1"/>
  <c r="T620" i="1"/>
  <c r="Q620" i="1"/>
  <c r="P620" i="1"/>
  <c r="M620" i="1"/>
  <c r="L620" i="1"/>
  <c r="V619" i="1"/>
  <c r="U619" i="1"/>
  <c r="S619" i="1"/>
  <c r="R619" i="1"/>
  <c r="K619" i="1"/>
  <c r="J619" i="1"/>
  <c r="I619" i="1"/>
  <c r="H619" i="1"/>
  <c r="G619" i="1"/>
  <c r="F619" i="1"/>
  <c r="W617" i="1"/>
  <c r="T617" i="1"/>
  <c r="Q617" i="1"/>
  <c r="P617" i="1"/>
  <c r="M617" i="1"/>
  <c r="L617" i="1"/>
  <c r="W616" i="1"/>
  <c r="T616" i="1"/>
  <c r="Q616" i="1"/>
  <c r="P616" i="1"/>
  <c r="M616" i="1"/>
  <c r="L616" i="1"/>
  <c r="W615" i="1"/>
  <c r="T615" i="1"/>
  <c r="Q615" i="1"/>
  <c r="P615" i="1"/>
  <c r="M615" i="1"/>
  <c r="L615" i="1"/>
  <c r="W614" i="1"/>
  <c r="T614" i="1"/>
  <c r="Q614" i="1"/>
  <c r="P614" i="1"/>
  <c r="M614" i="1"/>
  <c r="L614" i="1"/>
  <c r="W613" i="1"/>
  <c r="T613" i="1"/>
  <c r="Q613" i="1"/>
  <c r="P613" i="1"/>
  <c r="M613" i="1"/>
  <c r="L613" i="1"/>
  <c r="W612" i="1"/>
  <c r="T612" i="1"/>
  <c r="Q612" i="1"/>
  <c r="P612" i="1"/>
  <c r="M612" i="1"/>
  <c r="L612" i="1"/>
  <c r="W611" i="1"/>
  <c r="T611" i="1"/>
  <c r="Q611" i="1"/>
  <c r="P611" i="1"/>
  <c r="M611" i="1"/>
  <c r="L611" i="1"/>
  <c r="W610" i="1"/>
  <c r="T610" i="1"/>
  <c r="Q610" i="1"/>
  <c r="P610" i="1"/>
  <c r="M610" i="1"/>
  <c r="L610" i="1"/>
  <c r="N610" i="1" s="1"/>
  <c r="O610" i="1" s="1"/>
  <c r="W609" i="1"/>
  <c r="T609" i="1"/>
  <c r="Q609" i="1"/>
  <c r="P609" i="1"/>
  <c r="M609" i="1"/>
  <c r="L609" i="1"/>
  <c r="W608" i="1"/>
  <c r="T608" i="1"/>
  <c r="Q608" i="1"/>
  <c r="P608" i="1"/>
  <c r="M608" i="1"/>
  <c r="L608" i="1"/>
  <c r="W607" i="1"/>
  <c r="T607" i="1"/>
  <c r="Q607" i="1"/>
  <c r="P607" i="1"/>
  <c r="M607" i="1"/>
  <c r="L607" i="1"/>
  <c r="W606" i="1"/>
  <c r="T606" i="1"/>
  <c r="Q606" i="1"/>
  <c r="P606" i="1"/>
  <c r="M606" i="1"/>
  <c r="L606" i="1"/>
  <c r="N606" i="1" s="1"/>
  <c r="O606" i="1" s="1"/>
  <c r="W605" i="1"/>
  <c r="T605" i="1"/>
  <c r="Q605" i="1"/>
  <c r="P605" i="1"/>
  <c r="M605" i="1"/>
  <c r="L605" i="1"/>
  <c r="W604" i="1"/>
  <c r="T604" i="1"/>
  <c r="Q604" i="1"/>
  <c r="P604" i="1"/>
  <c r="M604" i="1"/>
  <c r="L604" i="1"/>
  <c r="W603" i="1"/>
  <c r="T603" i="1"/>
  <c r="Q603" i="1"/>
  <c r="P603" i="1"/>
  <c r="M603" i="1"/>
  <c r="L603" i="1"/>
  <c r="N603" i="1" s="1"/>
  <c r="O603" i="1" s="1"/>
  <c r="W602" i="1"/>
  <c r="T602" i="1"/>
  <c r="Q602" i="1"/>
  <c r="P602" i="1"/>
  <c r="M602" i="1"/>
  <c r="L602" i="1"/>
  <c r="W601" i="1"/>
  <c r="T601" i="1"/>
  <c r="Q601" i="1"/>
  <c r="P601" i="1"/>
  <c r="M601" i="1"/>
  <c r="L601" i="1"/>
  <c r="W600" i="1"/>
  <c r="T600" i="1"/>
  <c r="Q600" i="1"/>
  <c r="P600" i="1"/>
  <c r="M600" i="1"/>
  <c r="L600" i="1"/>
  <c r="W599" i="1"/>
  <c r="T599" i="1"/>
  <c r="Q599" i="1"/>
  <c r="P599" i="1"/>
  <c r="M599" i="1"/>
  <c r="L599" i="1"/>
  <c r="N599" i="1" s="1"/>
  <c r="O599" i="1" s="1"/>
  <c r="W598" i="1"/>
  <c r="T598" i="1"/>
  <c r="Q598" i="1"/>
  <c r="P598" i="1"/>
  <c r="M598" i="1"/>
  <c r="L598" i="1"/>
  <c r="W597" i="1"/>
  <c r="T597" i="1"/>
  <c r="Q597" i="1"/>
  <c r="P597" i="1"/>
  <c r="M597" i="1"/>
  <c r="L597" i="1"/>
  <c r="W596" i="1"/>
  <c r="T596" i="1"/>
  <c r="Q596" i="1"/>
  <c r="P596" i="1"/>
  <c r="M596" i="1"/>
  <c r="L596" i="1"/>
  <c r="W595" i="1"/>
  <c r="T595" i="1"/>
  <c r="Q595" i="1"/>
  <c r="P595" i="1"/>
  <c r="M595" i="1"/>
  <c r="L595" i="1"/>
  <c r="W594" i="1"/>
  <c r="T594" i="1"/>
  <c r="Q594" i="1"/>
  <c r="P594" i="1"/>
  <c r="M594" i="1"/>
  <c r="L594" i="1"/>
  <c r="W593" i="1"/>
  <c r="T593" i="1"/>
  <c r="Q593" i="1"/>
  <c r="P593" i="1"/>
  <c r="M593" i="1"/>
  <c r="L593" i="1"/>
  <c r="W592" i="1"/>
  <c r="T592" i="1"/>
  <c r="Q592" i="1"/>
  <c r="P592" i="1"/>
  <c r="M592" i="1"/>
  <c r="L592" i="1"/>
  <c r="W591" i="1"/>
  <c r="T591" i="1"/>
  <c r="Q591" i="1"/>
  <c r="P591" i="1"/>
  <c r="M591" i="1"/>
  <c r="L591" i="1"/>
  <c r="W590" i="1"/>
  <c r="T590" i="1"/>
  <c r="Q590" i="1"/>
  <c r="P590" i="1"/>
  <c r="M590" i="1"/>
  <c r="L590" i="1"/>
  <c r="W589" i="1"/>
  <c r="T589" i="1"/>
  <c r="Q589" i="1"/>
  <c r="P589" i="1"/>
  <c r="M589" i="1"/>
  <c r="L589" i="1"/>
  <c r="W588" i="1"/>
  <c r="T588" i="1"/>
  <c r="Q588" i="1"/>
  <c r="P588" i="1"/>
  <c r="M588" i="1"/>
  <c r="L588" i="1"/>
  <c r="W587" i="1"/>
  <c r="T587" i="1"/>
  <c r="Q587" i="1"/>
  <c r="P587" i="1"/>
  <c r="M587" i="1"/>
  <c r="L587" i="1"/>
  <c r="W586" i="1"/>
  <c r="T586" i="1"/>
  <c r="Q586" i="1"/>
  <c r="P586" i="1"/>
  <c r="M586" i="1"/>
  <c r="L586" i="1"/>
  <c r="W585" i="1"/>
  <c r="T585" i="1"/>
  <c r="Q585" i="1"/>
  <c r="P585" i="1"/>
  <c r="M585" i="1"/>
  <c r="N585" i="1" s="1"/>
  <c r="O585" i="1" s="1"/>
  <c r="L585" i="1"/>
  <c r="W584" i="1"/>
  <c r="T584" i="1"/>
  <c r="Q584" i="1"/>
  <c r="P584" i="1"/>
  <c r="M584" i="1"/>
  <c r="L584" i="1"/>
  <c r="W583" i="1"/>
  <c r="T583" i="1"/>
  <c r="Q583" i="1"/>
  <c r="P583" i="1"/>
  <c r="M583" i="1"/>
  <c r="L583" i="1"/>
  <c r="W582" i="1"/>
  <c r="T582" i="1"/>
  <c r="Q582" i="1"/>
  <c r="P582" i="1"/>
  <c r="M582" i="1"/>
  <c r="L582" i="1"/>
  <c r="W581" i="1"/>
  <c r="T581" i="1"/>
  <c r="Q581" i="1"/>
  <c r="P581" i="1"/>
  <c r="M581" i="1"/>
  <c r="L581" i="1"/>
  <c r="W580" i="1"/>
  <c r="T580" i="1"/>
  <c r="Q580" i="1"/>
  <c r="P580" i="1"/>
  <c r="M580" i="1"/>
  <c r="L580" i="1"/>
  <c r="W579" i="1"/>
  <c r="T579" i="1"/>
  <c r="Q579" i="1"/>
  <c r="P579" i="1"/>
  <c r="M579" i="1"/>
  <c r="L579" i="1"/>
  <c r="W578" i="1"/>
  <c r="T578" i="1"/>
  <c r="Q578" i="1"/>
  <c r="P578" i="1"/>
  <c r="M578" i="1"/>
  <c r="L578" i="1"/>
  <c r="W577" i="1"/>
  <c r="T577" i="1"/>
  <c r="Q577" i="1"/>
  <c r="P577" i="1"/>
  <c r="M577" i="1"/>
  <c r="L577" i="1"/>
  <c r="W576" i="1"/>
  <c r="T576" i="1"/>
  <c r="Q576" i="1"/>
  <c r="P576" i="1"/>
  <c r="M576" i="1"/>
  <c r="L576" i="1"/>
  <c r="W575" i="1"/>
  <c r="T575" i="1"/>
  <c r="Q575" i="1"/>
  <c r="P575" i="1"/>
  <c r="M575" i="1"/>
  <c r="L575" i="1"/>
  <c r="W574" i="1"/>
  <c r="T574" i="1"/>
  <c r="Q574" i="1"/>
  <c r="P574" i="1"/>
  <c r="M574" i="1"/>
  <c r="L574" i="1"/>
  <c r="W573" i="1"/>
  <c r="T573" i="1"/>
  <c r="Q573" i="1"/>
  <c r="P573" i="1"/>
  <c r="M573" i="1"/>
  <c r="L573" i="1"/>
  <c r="W572" i="1"/>
  <c r="T572" i="1"/>
  <c r="Q572" i="1"/>
  <c r="P572" i="1"/>
  <c r="M572" i="1"/>
  <c r="L572" i="1"/>
  <c r="W571" i="1"/>
  <c r="T571" i="1"/>
  <c r="Q571" i="1"/>
  <c r="P571" i="1"/>
  <c r="M571" i="1"/>
  <c r="L571" i="1"/>
  <c r="W570" i="1"/>
  <c r="T570" i="1"/>
  <c r="Q570" i="1"/>
  <c r="P570" i="1"/>
  <c r="M570" i="1"/>
  <c r="L570" i="1"/>
  <c r="W569" i="1"/>
  <c r="T569" i="1"/>
  <c r="Q569" i="1"/>
  <c r="P569" i="1"/>
  <c r="M569" i="1"/>
  <c r="L569" i="1"/>
  <c r="W568" i="1"/>
  <c r="T568" i="1"/>
  <c r="Q568" i="1"/>
  <c r="P568" i="1"/>
  <c r="M568" i="1"/>
  <c r="L568" i="1"/>
  <c r="W567" i="1"/>
  <c r="T567" i="1"/>
  <c r="Q567" i="1"/>
  <c r="P567" i="1"/>
  <c r="M567" i="1"/>
  <c r="L567" i="1"/>
  <c r="W566" i="1"/>
  <c r="T566" i="1"/>
  <c r="Q566" i="1"/>
  <c r="P566" i="1"/>
  <c r="M566" i="1"/>
  <c r="L566" i="1"/>
  <c r="W565" i="1"/>
  <c r="T565" i="1"/>
  <c r="Q565" i="1"/>
  <c r="P565" i="1"/>
  <c r="M565" i="1"/>
  <c r="L565" i="1"/>
  <c r="W564" i="1"/>
  <c r="T564" i="1"/>
  <c r="Q564" i="1"/>
  <c r="P564" i="1"/>
  <c r="M564" i="1"/>
  <c r="L564" i="1"/>
  <c r="W563" i="1"/>
  <c r="T563" i="1"/>
  <c r="Q563" i="1"/>
  <c r="P563" i="1"/>
  <c r="M563" i="1"/>
  <c r="L563" i="1"/>
  <c r="W562" i="1"/>
  <c r="T562" i="1"/>
  <c r="Q562" i="1"/>
  <c r="P562" i="1"/>
  <c r="M562" i="1"/>
  <c r="L562" i="1"/>
  <c r="W561" i="1"/>
  <c r="T561" i="1"/>
  <c r="Q561" i="1"/>
  <c r="P561" i="1"/>
  <c r="M561" i="1"/>
  <c r="L561" i="1"/>
  <c r="W560" i="1"/>
  <c r="T560" i="1"/>
  <c r="Q560" i="1"/>
  <c r="P560" i="1"/>
  <c r="M560" i="1"/>
  <c r="L560" i="1"/>
  <c r="W559" i="1"/>
  <c r="T559" i="1"/>
  <c r="Q559" i="1"/>
  <c r="P559" i="1"/>
  <c r="M559" i="1"/>
  <c r="L559" i="1"/>
  <c r="V558" i="1"/>
  <c r="U558" i="1"/>
  <c r="S558" i="1"/>
  <c r="R558" i="1"/>
  <c r="K558" i="1"/>
  <c r="J558" i="1"/>
  <c r="I558" i="1"/>
  <c r="H558" i="1"/>
  <c r="G558" i="1"/>
  <c r="F558" i="1"/>
  <c r="W557" i="1"/>
  <c r="T557" i="1"/>
  <c r="Q557" i="1"/>
  <c r="P557" i="1"/>
  <c r="M557" i="1"/>
  <c r="L557" i="1"/>
  <c r="W556" i="1"/>
  <c r="T556" i="1"/>
  <c r="Q556" i="1"/>
  <c r="P556" i="1"/>
  <c r="M556" i="1"/>
  <c r="L556" i="1"/>
  <c r="W555" i="1"/>
  <c r="T555" i="1"/>
  <c r="Q555" i="1"/>
  <c r="P555" i="1"/>
  <c r="M555" i="1"/>
  <c r="L555" i="1"/>
  <c r="W554" i="1"/>
  <c r="T554" i="1"/>
  <c r="Q554" i="1"/>
  <c r="P554" i="1"/>
  <c r="M554" i="1"/>
  <c r="L554" i="1"/>
  <c r="W553" i="1"/>
  <c r="T553" i="1"/>
  <c r="Q553" i="1"/>
  <c r="P553" i="1"/>
  <c r="M553" i="1"/>
  <c r="L553" i="1"/>
  <c r="W552" i="1"/>
  <c r="T552" i="1"/>
  <c r="Q552" i="1"/>
  <c r="P552" i="1"/>
  <c r="M552" i="1"/>
  <c r="L552" i="1"/>
  <c r="W551" i="1"/>
  <c r="T551" i="1"/>
  <c r="Q551" i="1"/>
  <c r="P551" i="1"/>
  <c r="M551" i="1"/>
  <c r="L551" i="1"/>
  <c r="W550" i="1"/>
  <c r="T550" i="1"/>
  <c r="Q550" i="1"/>
  <c r="P550" i="1"/>
  <c r="M550" i="1"/>
  <c r="L550" i="1"/>
  <c r="W549" i="1"/>
  <c r="T549" i="1"/>
  <c r="Q549" i="1"/>
  <c r="P549" i="1"/>
  <c r="M549" i="1"/>
  <c r="L549" i="1"/>
  <c r="W548" i="1"/>
  <c r="T548" i="1"/>
  <c r="Q548" i="1"/>
  <c r="P548" i="1"/>
  <c r="M548" i="1"/>
  <c r="L548" i="1"/>
  <c r="W547" i="1"/>
  <c r="T547" i="1"/>
  <c r="Q547" i="1"/>
  <c r="P547" i="1"/>
  <c r="M547" i="1"/>
  <c r="L547" i="1"/>
  <c r="W546" i="1"/>
  <c r="T546" i="1"/>
  <c r="Q546" i="1"/>
  <c r="P546" i="1"/>
  <c r="M546" i="1"/>
  <c r="L546" i="1"/>
  <c r="W545" i="1"/>
  <c r="T545" i="1"/>
  <c r="Q545" i="1"/>
  <c r="P545" i="1"/>
  <c r="M545" i="1"/>
  <c r="L545" i="1"/>
  <c r="W544" i="1"/>
  <c r="T544" i="1"/>
  <c r="Q544" i="1"/>
  <c r="P544" i="1"/>
  <c r="M544" i="1"/>
  <c r="L544" i="1"/>
  <c r="W543" i="1"/>
  <c r="T543" i="1"/>
  <c r="Q543" i="1"/>
  <c r="P543" i="1"/>
  <c r="M543" i="1"/>
  <c r="L543" i="1"/>
  <c r="W542" i="1"/>
  <c r="T542" i="1"/>
  <c r="Q542" i="1"/>
  <c r="P542" i="1"/>
  <c r="M542" i="1"/>
  <c r="L542" i="1"/>
  <c r="W541" i="1"/>
  <c r="T541" i="1"/>
  <c r="Q541" i="1"/>
  <c r="P541" i="1"/>
  <c r="M541" i="1"/>
  <c r="L541" i="1"/>
  <c r="W540" i="1"/>
  <c r="T540" i="1"/>
  <c r="Q540" i="1"/>
  <c r="P540" i="1"/>
  <c r="M540" i="1"/>
  <c r="L540" i="1"/>
  <c r="V539" i="1"/>
  <c r="U539" i="1"/>
  <c r="S539" i="1"/>
  <c r="R539" i="1"/>
  <c r="K539" i="1"/>
  <c r="J539" i="1"/>
  <c r="J538" i="1" s="1"/>
  <c r="I539" i="1"/>
  <c r="H539" i="1"/>
  <c r="G539" i="1"/>
  <c r="F539" i="1"/>
  <c r="W537" i="1"/>
  <c r="T537" i="1"/>
  <c r="Q537" i="1"/>
  <c r="P537" i="1"/>
  <c r="M537" i="1"/>
  <c r="L537" i="1"/>
  <c r="W536" i="1"/>
  <c r="T536" i="1"/>
  <c r="Q536" i="1"/>
  <c r="P536" i="1"/>
  <c r="M536" i="1"/>
  <c r="L536" i="1"/>
  <c r="W535" i="1"/>
  <c r="T535" i="1"/>
  <c r="Q535" i="1"/>
  <c r="P535" i="1"/>
  <c r="M535" i="1"/>
  <c r="L535" i="1"/>
  <c r="W533" i="1"/>
  <c r="T533" i="1"/>
  <c r="Q533" i="1"/>
  <c r="P533" i="1"/>
  <c r="M533" i="1"/>
  <c r="L533" i="1"/>
  <c r="W532" i="1"/>
  <c r="T532" i="1"/>
  <c r="Q532" i="1"/>
  <c r="P532" i="1"/>
  <c r="M532" i="1"/>
  <c r="L532" i="1"/>
  <c r="W531" i="1"/>
  <c r="T531" i="1"/>
  <c r="Q531" i="1"/>
  <c r="P531" i="1"/>
  <c r="M531" i="1"/>
  <c r="L531" i="1"/>
  <c r="W530" i="1"/>
  <c r="T530" i="1"/>
  <c r="Q530" i="1"/>
  <c r="P530" i="1"/>
  <c r="M530" i="1"/>
  <c r="L530" i="1"/>
  <c r="W529" i="1"/>
  <c r="T529" i="1"/>
  <c r="Q529" i="1"/>
  <c r="P529" i="1"/>
  <c r="M529" i="1"/>
  <c r="L529" i="1"/>
  <c r="W528" i="1"/>
  <c r="T528" i="1"/>
  <c r="Q528" i="1"/>
  <c r="P528" i="1"/>
  <c r="M528" i="1"/>
  <c r="L528" i="1"/>
  <c r="W527" i="1"/>
  <c r="T527" i="1"/>
  <c r="Q527" i="1"/>
  <c r="P527" i="1"/>
  <c r="M527" i="1"/>
  <c r="L527" i="1"/>
  <c r="W526" i="1"/>
  <c r="T526" i="1"/>
  <c r="Q526" i="1"/>
  <c r="P526" i="1"/>
  <c r="M526" i="1"/>
  <c r="L526" i="1"/>
  <c r="W525" i="1"/>
  <c r="T525" i="1"/>
  <c r="Q525" i="1"/>
  <c r="P525" i="1"/>
  <c r="M525" i="1"/>
  <c r="L525" i="1"/>
  <c r="W524" i="1"/>
  <c r="T524" i="1"/>
  <c r="Q524" i="1"/>
  <c r="P524" i="1"/>
  <c r="M524" i="1"/>
  <c r="L524" i="1"/>
  <c r="W523" i="1"/>
  <c r="T523" i="1"/>
  <c r="Q523" i="1"/>
  <c r="P523" i="1"/>
  <c r="M523" i="1"/>
  <c r="L523" i="1"/>
  <c r="W522" i="1"/>
  <c r="T522" i="1"/>
  <c r="Q522" i="1"/>
  <c r="P522" i="1"/>
  <c r="M522" i="1"/>
  <c r="L522" i="1"/>
  <c r="W521" i="1"/>
  <c r="T521" i="1"/>
  <c r="Q521" i="1"/>
  <c r="P521" i="1"/>
  <c r="M521" i="1"/>
  <c r="N521" i="1" s="1"/>
  <c r="O521" i="1" s="1"/>
  <c r="L521" i="1"/>
  <c r="W520" i="1"/>
  <c r="T520" i="1"/>
  <c r="Q520" i="1"/>
  <c r="P520" i="1"/>
  <c r="M520" i="1"/>
  <c r="L520" i="1"/>
  <c r="W519" i="1"/>
  <c r="T519" i="1"/>
  <c r="Q519" i="1"/>
  <c r="P519" i="1"/>
  <c r="M519" i="1"/>
  <c r="L519" i="1"/>
  <c r="V518" i="1"/>
  <c r="U518" i="1"/>
  <c r="S518" i="1"/>
  <c r="R518" i="1"/>
  <c r="K518" i="1"/>
  <c r="J518" i="1"/>
  <c r="I518" i="1"/>
  <c r="H518" i="1"/>
  <c r="G518" i="1"/>
  <c r="L518" i="1" s="1"/>
  <c r="F518" i="1"/>
  <c r="W517" i="1"/>
  <c r="T517" i="1"/>
  <c r="Q517" i="1"/>
  <c r="P517" i="1"/>
  <c r="M517" i="1"/>
  <c r="L517" i="1"/>
  <c r="W516" i="1"/>
  <c r="T516" i="1"/>
  <c r="Q516" i="1"/>
  <c r="P516" i="1"/>
  <c r="M516" i="1"/>
  <c r="L516" i="1"/>
  <c r="W515" i="1"/>
  <c r="T515" i="1"/>
  <c r="Q515" i="1"/>
  <c r="P515" i="1"/>
  <c r="M515" i="1"/>
  <c r="L515" i="1"/>
  <c r="W514" i="1"/>
  <c r="T514" i="1"/>
  <c r="Q514" i="1"/>
  <c r="P514" i="1"/>
  <c r="M514" i="1"/>
  <c r="L514" i="1"/>
  <c r="W513" i="1"/>
  <c r="T513" i="1"/>
  <c r="Q513" i="1"/>
  <c r="P513" i="1"/>
  <c r="M513" i="1"/>
  <c r="L513" i="1"/>
  <c r="W512" i="1"/>
  <c r="T512" i="1"/>
  <c r="Q512" i="1"/>
  <c r="P512" i="1"/>
  <c r="M512" i="1"/>
  <c r="L512" i="1"/>
  <c r="W511" i="1"/>
  <c r="T511" i="1"/>
  <c r="Q511" i="1"/>
  <c r="P511" i="1"/>
  <c r="M511" i="1"/>
  <c r="L511" i="1"/>
  <c r="W510" i="1"/>
  <c r="T510" i="1"/>
  <c r="Q510" i="1"/>
  <c r="P510" i="1"/>
  <c r="M510" i="1"/>
  <c r="L510" i="1"/>
  <c r="W509" i="1"/>
  <c r="T509" i="1"/>
  <c r="Q509" i="1"/>
  <c r="P509" i="1"/>
  <c r="M509" i="1"/>
  <c r="L509" i="1"/>
  <c r="W508" i="1"/>
  <c r="T508" i="1"/>
  <c r="Q508" i="1"/>
  <c r="P508" i="1"/>
  <c r="M508" i="1"/>
  <c r="L508" i="1"/>
  <c r="W507" i="1"/>
  <c r="T507" i="1"/>
  <c r="Q507" i="1"/>
  <c r="P507" i="1"/>
  <c r="M507" i="1"/>
  <c r="L507" i="1"/>
  <c r="W506" i="1"/>
  <c r="T506" i="1"/>
  <c r="Q506" i="1"/>
  <c r="P506" i="1"/>
  <c r="M506" i="1"/>
  <c r="L506" i="1"/>
  <c r="W505" i="1"/>
  <c r="T505" i="1"/>
  <c r="Q505" i="1"/>
  <c r="P505" i="1"/>
  <c r="M505" i="1"/>
  <c r="L505" i="1"/>
  <c r="W504" i="1"/>
  <c r="T504" i="1"/>
  <c r="Q504" i="1"/>
  <c r="P504" i="1"/>
  <c r="M504" i="1"/>
  <c r="L504" i="1"/>
  <c r="V503" i="1"/>
  <c r="U503" i="1"/>
  <c r="S503" i="1"/>
  <c r="R503" i="1"/>
  <c r="K503" i="1"/>
  <c r="J503" i="1"/>
  <c r="I503" i="1"/>
  <c r="H503" i="1"/>
  <c r="G503" i="1"/>
  <c r="F503" i="1"/>
  <c r="W502" i="1"/>
  <c r="T502" i="1"/>
  <c r="Q502" i="1"/>
  <c r="P502" i="1"/>
  <c r="M502" i="1"/>
  <c r="L502" i="1"/>
  <c r="W501" i="1"/>
  <c r="T501" i="1"/>
  <c r="Q501" i="1"/>
  <c r="P501" i="1"/>
  <c r="M501" i="1"/>
  <c r="L501" i="1"/>
  <c r="W500" i="1"/>
  <c r="T500" i="1"/>
  <c r="Q500" i="1"/>
  <c r="P500" i="1"/>
  <c r="M500" i="1"/>
  <c r="L500" i="1"/>
  <c r="W499" i="1"/>
  <c r="T499" i="1"/>
  <c r="Q499" i="1"/>
  <c r="P499" i="1"/>
  <c r="M499" i="1"/>
  <c r="L499" i="1"/>
  <c r="W498" i="1"/>
  <c r="T498" i="1"/>
  <c r="Q498" i="1"/>
  <c r="P498" i="1"/>
  <c r="M498" i="1"/>
  <c r="L498" i="1"/>
  <c r="W497" i="1"/>
  <c r="T497" i="1"/>
  <c r="Q497" i="1"/>
  <c r="P497" i="1"/>
  <c r="M497" i="1"/>
  <c r="L497" i="1"/>
  <c r="W496" i="1"/>
  <c r="T496" i="1"/>
  <c r="Q496" i="1"/>
  <c r="P496" i="1"/>
  <c r="M496" i="1"/>
  <c r="L496" i="1"/>
  <c r="W495" i="1"/>
  <c r="T495" i="1"/>
  <c r="Q495" i="1"/>
  <c r="P495" i="1"/>
  <c r="M495" i="1"/>
  <c r="L495" i="1"/>
  <c r="W494" i="1"/>
  <c r="T494" i="1"/>
  <c r="Q494" i="1"/>
  <c r="P494" i="1"/>
  <c r="M494" i="1"/>
  <c r="L494" i="1"/>
  <c r="W493" i="1"/>
  <c r="T493" i="1"/>
  <c r="Q493" i="1"/>
  <c r="P493" i="1"/>
  <c r="M493" i="1"/>
  <c r="L493" i="1"/>
  <c r="W492" i="1"/>
  <c r="T492" i="1"/>
  <c r="Q492" i="1"/>
  <c r="P492" i="1"/>
  <c r="M492" i="1"/>
  <c r="L492" i="1"/>
  <c r="W491" i="1"/>
  <c r="T491" i="1"/>
  <c r="Q491" i="1"/>
  <c r="P491" i="1"/>
  <c r="M491" i="1"/>
  <c r="L491" i="1"/>
  <c r="W490" i="1"/>
  <c r="T490" i="1"/>
  <c r="Q490" i="1"/>
  <c r="P490" i="1"/>
  <c r="M490" i="1"/>
  <c r="L490" i="1"/>
  <c r="W489" i="1"/>
  <c r="T489" i="1"/>
  <c r="Q489" i="1"/>
  <c r="P489" i="1"/>
  <c r="M489" i="1"/>
  <c r="L489" i="1"/>
  <c r="W488" i="1"/>
  <c r="T488" i="1"/>
  <c r="Q488" i="1"/>
  <c r="P488" i="1"/>
  <c r="M488" i="1"/>
  <c r="L488" i="1"/>
  <c r="W487" i="1"/>
  <c r="T487" i="1"/>
  <c r="Q487" i="1"/>
  <c r="P487" i="1"/>
  <c r="M487" i="1"/>
  <c r="L487" i="1"/>
  <c r="W486" i="1"/>
  <c r="T486" i="1"/>
  <c r="Q486" i="1"/>
  <c r="P486" i="1"/>
  <c r="M486" i="1"/>
  <c r="L486" i="1"/>
  <c r="W485" i="1"/>
  <c r="T485" i="1"/>
  <c r="Q485" i="1"/>
  <c r="P485" i="1"/>
  <c r="M485" i="1"/>
  <c r="L485" i="1"/>
  <c r="W484" i="1"/>
  <c r="T484" i="1"/>
  <c r="Q484" i="1"/>
  <c r="P484" i="1"/>
  <c r="M484" i="1"/>
  <c r="L484" i="1"/>
  <c r="W483" i="1"/>
  <c r="T483" i="1"/>
  <c r="Q483" i="1"/>
  <c r="P483" i="1"/>
  <c r="M483" i="1"/>
  <c r="L483" i="1"/>
  <c r="W482" i="1"/>
  <c r="T482" i="1"/>
  <c r="Q482" i="1"/>
  <c r="P482" i="1"/>
  <c r="M482" i="1"/>
  <c r="L482" i="1"/>
  <c r="W481" i="1"/>
  <c r="T481" i="1"/>
  <c r="Q481" i="1"/>
  <c r="P481" i="1"/>
  <c r="M481" i="1"/>
  <c r="L481" i="1"/>
  <c r="W480" i="1"/>
  <c r="T480" i="1"/>
  <c r="Q480" i="1"/>
  <c r="P480" i="1"/>
  <c r="M480" i="1"/>
  <c r="L480" i="1"/>
  <c r="W479" i="1"/>
  <c r="T479" i="1"/>
  <c r="Q479" i="1"/>
  <c r="P479" i="1"/>
  <c r="M479" i="1"/>
  <c r="L479" i="1"/>
  <c r="W478" i="1"/>
  <c r="T478" i="1"/>
  <c r="Q478" i="1"/>
  <c r="P478" i="1"/>
  <c r="M478" i="1"/>
  <c r="L478" i="1"/>
  <c r="W477" i="1"/>
  <c r="T477" i="1"/>
  <c r="Q477" i="1"/>
  <c r="P477" i="1"/>
  <c r="M477" i="1"/>
  <c r="L477" i="1"/>
  <c r="W476" i="1"/>
  <c r="T476" i="1"/>
  <c r="Q476" i="1"/>
  <c r="P476" i="1"/>
  <c r="M476" i="1"/>
  <c r="L476" i="1"/>
  <c r="W475" i="1"/>
  <c r="T475" i="1"/>
  <c r="Q475" i="1"/>
  <c r="P475" i="1"/>
  <c r="M475" i="1"/>
  <c r="L475" i="1"/>
  <c r="W474" i="1"/>
  <c r="T474" i="1"/>
  <c r="Q474" i="1"/>
  <c r="P474" i="1"/>
  <c r="M474" i="1"/>
  <c r="L474" i="1"/>
  <c r="W473" i="1"/>
  <c r="T473" i="1"/>
  <c r="Q473" i="1"/>
  <c r="P473" i="1"/>
  <c r="M473" i="1"/>
  <c r="L473" i="1"/>
  <c r="V472" i="1"/>
  <c r="U472" i="1"/>
  <c r="S472" i="1"/>
  <c r="R472" i="1"/>
  <c r="K472" i="1"/>
  <c r="J472" i="1"/>
  <c r="I472" i="1"/>
  <c r="H472" i="1"/>
  <c r="G472" i="1"/>
  <c r="F472" i="1"/>
  <c r="W471" i="1"/>
  <c r="T471" i="1"/>
  <c r="Q471" i="1"/>
  <c r="P471" i="1"/>
  <c r="M471" i="1"/>
  <c r="L471" i="1"/>
  <c r="W470" i="1"/>
  <c r="T470" i="1"/>
  <c r="Q470" i="1"/>
  <c r="P470" i="1"/>
  <c r="M470" i="1"/>
  <c r="L470" i="1"/>
  <c r="W469" i="1"/>
  <c r="T469" i="1"/>
  <c r="Q469" i="1"/>
  <c r="P469" i="1"/>
  <c r="M469" i="1"/>
  <c r="L469" i="1"/>
  <c r="W468" i="1"/>
  <c r="T468" i="1"/>
  <c r="Q468" i="1"/>
  <c r="P468" i="1"/>
  <c r="M468" i="1"/>
  <c r="L468" i="1"/>
  <c r="W467" i="1"/>
  <c r="T467" i="1"/>
  <c r="Q467" i="1"/>
  <c r="P467" i="1"/>
  <c r="M467" i="1"/>
  <c r="L467" i="1"/>
  <c r="W466" i="1"/>
  <c r="T466" i="1"/>
  <c r="Q466" i="1"/>
  <c r="P466" i="1"/>
  <c r="M466" i="1"/>
  <c r="L466" i="1"/>
  <c r="W465" i="1"/>
  <c r="T465" i="1"/>
  <c r="Q465" i="1"/>
  <c r="P465" i="1"/>
  <c r="M465" i="1"/>
  <c r="L465" i="1"/>
  <c r="W464" i="1"/>
  <c r="T464" i="1"/>
  <c r="Q464" i="1"/>
  <c r="P464" i="1"/>
  <c r="M464" i="1"/>
  <c r="L464" i="1"/>
  <c r="W463" i="1"/>
  <c r="T463" i="1"/>
  <c r="Q463" i="1"/>
  <c r="P463" i="1"/>
  <c r="M463" i="1"/>
  <c r="L463" i="1"/>
  <c r="W462" i="1"/>
  <c r="T462" i="1"/>
  <c r="Q462" i="1"/>
  <c r="P462" i="1"/>
  <c r="M462" i="1"/>
  <c r="L462" i="1"/>
  <c r="W461" i="1"/>
  <c r="T461" i="1"/>
  <c r="Q461" i="1"/>
  <c r="P461" i="1"/>
  <c r="M461" i="1"/>
  <c r="L461" i="1"/>
  <c r="W460" i="1"/>
  <c r="T460" i="1"/>
  <c r="Q460" i="1"/>
  <c r="P460" i="1"/>
  <c r="M460" i="1"/>
  <c r="L460" i="1"/>
  <c r="W459" i="1"/>
  <c r="T459" i="1"/>
  <c r="Q459" i="1"/>
  <c r="P459" i="1"/>
  <c r="M459" i="1"/>
  <c r="L459" i="1"/>
  <c r="W458" i="1"/>
  <c r="T458" i="1"/>
  <c r="Q458" i="1"/>
  <c r="P458" i="1"/>
  <c r="M458" i="1"/>
  <c r="L458" i="1"/>
  <c r="W457" i="1"/>
  <c r="T457" i="1"/>
  <c r="Q457" i="1"/>
  <c r="P457" i="1"/>
  <c r="M457" i="1"/>
  <c r="L457" i="1"/>
  <c r="W456" i="1"/>
  <c r="T456" i="1"/>
  <c r="Q456" i="1"/>
  <c r="P456" i="1"/>
  <c r="M456" i="1"/>
  <c r="L456" i="1"/>
  <c r="W455" i="1"/>
  <c r="T455" i="1"/>
  <c r="Q455" i="1"/>
  <c r="P455" i="1"/>
  <c r="M455" i="1"/>
  <c r="L455" i="1"/>
  <c r="W454" i="1"/>
  <c r="T454" i="1"/>
  <c r="Q454" i="1"/>
  <c r="P454" i="1"/>
  <c r="M454" i="1"/>
  <c r="L454" i="1"/>
  <c r="W453" i="1"/>
  <c r="T453" i="1"/>
  <c r="Q453" i="1"/>
  <c r="P453" i="1"/>
  <c r="M453" i="1"/>
  <c r="L453" i="1"/>
  <c r="W452" i="1"/>
  <c r="T452" i="1"/>
  <c r="Q452" i="1"/>
  <c r="P452" i="1"/>
  <c r="M452" i="1"/>
  <c r="L452" i="1"/>
  <c r="W451" i="1"/>
  <c r="T451" i="1"/>
  <c r="Q451" i="1"/>
  <c r="P451" i="1"/>
  <c r="M451" i="1"/>
  <c r="N451" i="1" s="1"/>
  <c r="O451" i="1" s="1"/>
  <c r="L451" i="1"/>
  <c r="W450" i="1"/>
  <c r="T450" i="1"/>
  <c r="Q450" i="1"/>
  <c r="P450" i="1"/>
  <c r="M450" i="1"/>
  <c r="L450" i="1"/>
  <c r="W449" i="1"/>
  <c r="T449" i="1"/>
  <c r="Q449" i="1"/>
  <c r="P449" i="1"/>
  <c r="M449" i="1"/>
  <c r="L449" i="1"/>
  <c r="W448" i="1"/>
  <c r="T448" i="1"/>
  <c r="Q448" i="1"/>
  <c r="P448" i="1"/>
  <c r="M448" i="1"/>
  <c r="L448" i="1"/>
  <c r="W447" i="1"/>
  <c r="T447" i="1"/>
  <c r="Q447" i="1"/>
  <c r="P447" i="1"/>
  <c r="M447" i="1"/>
  <c r="N447" i="1" s="1"/>
  <c r="O447" i="1" s="1"/>
  <c r="L447" i="1"/>
  <c r="W446" i="1"/>
  <c r="T446" i="1"/>
  <c r="Q446" i="1"/>
  <c r="P446" i="1"/>
  <c r="M446" i="1"/>
  <c r="L446" i="1"/>
  <c r="W445" i="1"/>
  <c r="T445" i="1"/>
  <c r="Q445" i="1"/>
  <c r="P445" i="1"/>
  <c r="M445" i="1"/>
  <c r="L445" i="1"/>
  <c r="V444" i="1"/>
  <c r="U444" i="1"/>
  <c r="S444" i="1"/>
  <c r="R444" i="1"/>
  <c r="K444" i="1"/>
  <c r="J444" i="1"/>
  <c r="I444" i="1"/>
  <c r="H444" i="1"/>
  <c r="G444" i="1"/>
  <c r="L444" i="1" s="1"/>
  <c r="F444" i="1"/>
  <c r="W443" i="1"/>
  <c r="T443" i="1"/>
  <c r="Q443" i="1"/>
  <c r="P443" i="1"/>
  <c r="M443" i="1"/>
  <c r="L443" i="1"/>
  <c r="W442" i="1"/>
  <c r="T442" i="1"/>
  <c r="Q442" i="1"/>
  <c r="P442" i="1"/>
  <c r="M442" i="1"/>
  <c r="L442" i="1"/>
  <c r="W441" i="1"/>
  <c r="T441" i="1"/>
  <c r="Q441" i="1"/>
  <c r="P441" i="1"/>
  <c r="M441" i="1"/>
  <c r="L441" i="1"/>
  <c r="W440" i="1"/>
  <c r="T440" i="1"/>
  <c r="Q440" i="1"/>
  <c r="P440" i="1"/>
  <c r="M440" i="1"/>
  <c r="L440" i="1"/>
  <c r="W439" i="1"/>
  <c r="T439" i="1"/>
  <c r="Q439" i="1"/>
  <c r="P439" i="1"/>
  <c r="M439" i="1"/>
  <c r="L439" i="1"/>
  <c r="W438" i="1"/>
  <c r="T438" i="1"/>
  <c r="Q438" i="1"/>
  <c r="P438" i="1"/>
  <c r="M438" i="1"/>
  <c r="L438" i="1"/>
  <c r="W437" i="1"/>
  <c r="T437" i="1"/>
  <c r="Q437" i="1"/>
  <c r="P437" i="1"/>
  <c r="M437" i="1"/>
  <c r="L437" i="1"/>
  <c r="W436" i="1"/>
  <c r="T436" i="1"/>
  <c r="Q436" i="1"/>
  <c r="P436" i="1"/>
  <c r="M436" i="1"/>
  <c r="L436" i="1"/>
  <c r="W435" i="1"/>
  <c r="T435" i="1"/>
  <c r="Q435" i="1"/>
  <c r="P435" i="1"/>
  <c r="M435" i="1"/>
  <c r="L435" i="1"/>
  <c r="V434" i="1"/>
  <c r="U434" i="1"/>
  <c r="S434" i="1"/>
  <c r="R434" i="1"/>
  <c r="R433" i="1" s="1"/>
  <c r="K434" i="1"/>
  <c r="J434" i="1"/>
  <c r="J433" i="1" s="1"/>
  <c r="I434" i="1"/>
  <c r="H434" i="1"/>
  <c r="G434" i="1"/>
  <c r="F434" i="1"/>
  <c r="W432" i="1"/>
  <c r="T432" i="1"/>
  <c r="Q432" i="1"/>
  <c r="P432" i="1"/>
  <c r="M432" i="1"/>
  <c r="L432" i="1"/>
  <c r="W431" i="1"/>
  <c r="T431" i="1"/>
  <c r="Q431" i="1"/>
  <c r="P431" i="1"/>
  <c r="M431" i="1"/>
  <c r="L431" i="1"/>
  <c r="W430" i="1"/>
  <c r="T430" i="1"/>
  <c r="Q430" i="1"/>
  <c r="P430" i="1"/>
  <c r="M430" i="1"/>
  <c r="L430" i="1"/>
  <c r="W429" i="1"/>
  <c r="T429" i="1"/>
  <c r="Q429" i="1"/>
  <c r="P429" i="1"/>
  <c r="M429" i="1"/>
  <c r="L429" i="1"/>
  <c r="W428" i="1"/>
  <c r="T428" i="1"/>
  <c r="Q428" i="1"/>
  <c r="P428" i="1"/>
  <c r="M428" i="1"/>
  <c r="L428" i="1"/>
  <c r="W427" i="1"/>
  <c r="T427" i="1"/>
  <c r="Q427" i="1"/>
  <c r="P427" i="1"/>
  <c r="M427" i="1"/>
  <c r="L427" i="1"/>
  <c r="W426" i="1"/>
  <c r="T426" i="1"/>
  <c r="Q426" i="1"/>
  <c r="P426" i="1"/>
  <c r="M426" i="1"/>
  <c r="L426" i="1"/>
  <c r="W425" i="1"/>
  <c r="T425" i="1"/>
  <c r="Q425" i="1"/>
  <c r="P425" i="1"/>
  <c r="M425" i="1"/>
  <c r="L425" i="1"/>
  <c r="W424" i="1"/>
  <c r="T424" i="1"/>
  <c r="Q424" i="1"/>
  <c r="P424" i="1"/>
  <c r="M424" i="1"/>
  <c r="L424" i="1"/>
  <c r="W423" i="1"/>
  <c r="T423" i="1"/>
  <c r="Q423" i="1"/>
  <c r="P423" i="1"/>
  <c r="M423" i="1"/>
  <c r="L423" i="1"/>
  <c r="W422" i="1"/>
  <c r="T422" i="1"/>
  <c r="Q422" i="1"/>
  <c r="P422" i="1"/>
  <c r="M422" i="1"/>
  <c r="L422" i="1"/>
  <c r="W421" i="1"/>
  <c r="T421" i="1"/>
  <c r="Q421" i="1"/>
  <c r="P421" i="1"/>
  <c r="M421" i="1"/>
  <c r="L421" i="1"/>
  <c r="W420" i="1"/>
  <c r="T420" i="1"/>
  <c r="Q420" i="1"/>
  <c r="P420" i="1"/>
  <c r="M420" i="1"/>
  <c r="L420" i="1"/>
  <c r="W419" i="1"/>
  <c r="T419" i="1"/>
  <c r="Q419" i="1"/>
  <c r="P419" i="1"/>
  <c r="M419" i="1"/>
  <c r="L419" i="1"/>
  <c r="W418" i="1"/>
  <c r="T418" i="1"/>
  <c r="Q418" i="1"/>
  <c r="P418" i="1"/>
  <c r="M418" i="1"/>
  <c r="L418" i="1"/>
  <c r="W417" i="1"/>
  <c r="T417" i="1"/>
  <c r="Q417" i="1"/>
  <c r="P417" i="1"/>
  <c r="M417" i="1"/>
  <c r="L417" i="1"/>
  <c r="W416" i="1"/>
  <c r="T416" i="1"/>
  <c r="Q416" i="1"/>
  <c r="P416" i="1"/>
  <c r="M416" i="1"/>
  <c r="L416" i="1"/>
  <c r="W415" i="1"/>
  <c r="T415" i="1"/>
  <c r="Q415" i="1"/>
  <c r="P415" i="1"/>
  <c r="M415" i="1"/>
  <c r="L415" i="1"/>
  <c r="V414" i="1"/>
  <c r="U414" i="1"/>
  <c r="S414" i="1"/>
  <c r="R414" i="1"/>
  <c r="K414" i="1"/>
  <c r="J414" i="1"/>
  <c r="I414" i="1"/>
  <c r="H414" i="1"/>
  <c r="G414" i="1"/>
  <c r="F414" i="1"/>
  <c r="W411" i="1"/>
  <c r="T411" i="1"/>
  <c r="Q411" i="1"/>
  <c r="P411" i="1"/>
  <c r="M411" i="1"/>
  <c r="L411" i="1"/>
  <c r="W410" i="1"/>
  <c r="T410" i="1"/>
  <c r="Q410" i="1"/>
  <c r="P410" i="1"/>
  <c r="M410" i="1"/>
  <c r="L410" i="1"/>
  <c r="W409" i="1"/>
  <c r="T409" i="1"/>
  <c r="Q409" i="1"/>
  <c r="P409" i="1"/>
  <c r="M409" i="1"/>
  <c r="N409" i="1" s="1"/>
  <c r="O409" i="1" s="1"/>
  <c r="L409" i="1"/>
  <c r="W408" i="1"/>
  <c r="T408" i="1"/>
  <c r="Q408" i="1"/>
  <c r="P408" i="1"/>
  <c r="M408" i="1"/>
  <c r="N408" i="1" s="1"/>
  <c r="O408" i="1" s="1"/>
  <c r="L408" i="1"/>
  <c r="W407" i="1"/>
  <c r="T407" i="1"/>
  <c r="Q407" i="1"/>
  <c r="P407" i="1"/>
  <c r="M407" i="1"/>
  <c r="L407" i="1"/>
  <c r="W406" i="1"/>
  <c r="T406" i="1"/>
  <c r="Q406" i="1"/>
  <c r="P406" i="1"/>
  <c r="M406" i="1"/>
  <c r="L406" i="1"/>
  <c r="W405" i="1"/>
  <c r="T405" i="1"/>
  <c r="Q405" i="1"/>
  <c r="P405" i="1"/>
  <c r="M405" i="1"/>
  <c r="N405" i="1" s="1"/>
  <c r="O405" i="1" s="1"/>
  <c r="L405" i="1"/>
  <c r="W404" i="1"/>
  <c r="T404" i="1"/>
  <c r="Q404" i="1"/>
  <c r="P404" i="1"/>
  <c r="M404" i="1"/>
  <c r="L404" i="1"/>
  <c r="W403" i="1"/>
  <c r="T403" i="1"/>
  <c r="Q403" i="1"/>
  <c r="P403" i="1"/>
  <c r="M403" i="1"/>
  <c r="L403" i="1"/>
  <c r="W402" i="1"/>
  <c r="T402" i="1"/>
  <c r="Q402" i="1"/>
  <c r="P402" i="1"/>
  <c r="M402" i="1"/>
  <c r="L402" i="1"/>
  <c r="W401" i="1"/>
  <c r="T401" i="1"/>
  <c r="Q401" i="1"/>
  <c r="P401" i="1"/>
  <c r="M401" i="1"/>
  <c r="L401" i="1"/>
  <c r="W400" i="1"/>
  <c r="T400" i="1"/>
  <c r="Q400" i="1"/>
  <c r="P400" i="1"/>
  <c r="M400" i="1"/>
  <c r="L400" i="1"/>
  <c r="W399" i="1"/>
  <c r="T399" i="1"/>
  <c r="Q399" i="1"/>
  <c r="P399" i="1"/>
  <c r="M399" i="1"/>
  <c r="L399" i="1"/>
  <c r="W398" i="1"/>
  <c r="T398" i="1"/>
  <c r="Q398" i="1"/>
  <c r="P398" i="1"/>
  <c r="M398" i="1"/>
  <c r="L398" i="1"/>
  <c r="W397" i="1"/>
  <c r="T397" i="1"/>
  <c r="Q397" i="1"/>
  <c r="P397" i="1"/>
  <c r="M397" i="1"/>
  <c r="L397" i="1"/>
  <c r="W396" i="1"/>
  <c r="T396" i="1"/>
  <c r="Q396" i="1"/>
  <c r="P396" i="1"/>
  <c r="M396" i="1"/>
  <c r="L396" i="1"/>
  <c r="W395" i="1"/>
  <c r="T395" i="1"/>
  <c r="Q395" i="1"/>
  <c r="P395" i="1"/>
  <c r="M395" i="1"/>
  <c r="L395" i="1"/>
  <c r="W394" i="1"/>
  <c r="T394" i="1"/>
  <c r="Q394" i="1"/>
  <c r="P394" i="1"/>
  <c r="M394" i="1"/>
  <c r="L394" i="1"/>
  <c r="W393" i="1"/>
  <c r="T393" i="1"/>
  <c r="Q393" i="1"/>
  <c r="P393" i="1"/>
  <c r="M393" i="1"/>
  <c r="L393" i="1"/>
  <c r="W392" i="1"/>
  <c r="T392" i="1"/>
  <c r="Q392" i="1"/>
  <c r="P392" i="1"/>
  <c r="M392" i="1"/>
  <c r="L392" i="1"/>
  <c r="W391" i="1"/>
  <c r="T391" i="1"/>
  <c r="Q391" i="1"/>
  <c r="P391" i="1"/>
  <c r="M391" i="1"/>
  <c r="L391" i="1"/>
  <c r="W390" i="1"/>
  <c r="T390" i="1"/>
  <c r="Q390" i="1"/>
  <c r="P390" i="1"/>
  <c r="M390" i="1"/>
  <c r="L390" i="1"/>
  <c r="W389" i="1"/>
  <c r="T389" i="1"/>
  <c r="Q389" i="1"/>
  <c r="P389" i="1"/>
  <c r="M389" i="1"/>
  <c r="L389" i="1"/>
  <c r="W388" i="1"/>
  <c r="T388" i="1"/>
  <c r="Q388" i="1"/>
  <c r="P388" i="1"/>
  <c r="M388" i="1"/>
  <c r="N388" i="1" s="1"/>
  <c r="O388" i="1" s="1"/>
  <c r="L388" i="1"/>
  <c r="W387" i="1"/>
  <c r="T387" i="1"/>
  <c r="Q387" i="1"/>
  <c r="P387" i="1"/>
  <c r="M387" i="1"/>
  <c r="L387" i="1"/>
  <c r="W386" i="1"/>
  <c r="T386" i="1"/>
  <c r="Q386" i="1"/>
  <c r="P386" i="1"/>
  <c r="M386" i="1"/>
  <c r="L386" i="1"/>
  <c r="V385" i="1"/>
  <c r="U385" i="1"/>
  <c r="S385" i="1"/>
  <c r="S367" i="1" s="1"/>
  <c r="R385" i="1"/>
  <c r="K385" i="1"/>
  <c r="J385" i="1"/>
  <c r="I385" i="1"/>
  <c r="H385" i="1"/>
  <c r="G385" i="1"/>
  <c r="F385" i="1"/>
  <c r="W384" i="1"/>
  <c r="T384" i="1"/>
  <c r="Q384" i="1"/>
  <c r="P384" i="1"/>
  <c r="M384" i="1"/>
  <c r="L384" i="1"/>
  <c r="W383" i="1"/>
  <c r="T383" i="1"/>
  <c r="Q383" i="1"/>
  <c r="P383" i="1"/>
  <c r="M383" i="1"/>
  <c r="L383" i="1"/>
  <c r="W382" i="1"/>
  <c r="T382" i="1"/>
  <c r="Q382" i="1"/>
  <c r="P382" i="1"/>
  <c r="M382" i="1"/>
  <c r="L382" i="1"/>
  <c r="W381" i="1"/>
  <c r="T381" i="1"/>
  <c r="Q381" i="1"/>
  <c r="P381" i="1"/>
  <c r="M381" i="1"/>
  <c r="L381" i="1"/>
  <c r="W380" i="1"/>
  <c r="T380" i="1"/>
  <c r="Q380" i="1"/>
  <c r="P380" i="1"/>
  <c r="M380" i="1"/>
  <c r="L380" i="1"/>
  <c r="W379" i="1"/>
  <c r="T379" i="1"/>
  <c r="Q379" i="1"/>
  <c r="P379" i="1"/>
  <c r="M379" i="1"/>
  <c r="L379" i="1"/>
  <c r="W378" i="1"/>
  <c r="T378" i="1"/>
  <c r="Q378" i="1"/>
  <c r="P378" i="1"/>
  <c r="M378" i="1"/>
  <c r="L378" i="1"/>
  <c r="W377" i="1"/>
  <c r="T377" i="1"/>
  <c r="Q377" i="1"/>
  <c r="P377" i="1"/>
  <c r="M377" i="1"/>
  <c r="L377" i="1"/>
  <c r="W376" i="1"/>
  <c r="T376" i="1"/>
  <c r="Q376" i="1"/>
  <c r="P376" i="1"/>
  <c r="M376" i="1"/>
  <c r="L376" i="1"/>
  <c r="W375" i="1"/>
  <c r="T375" i="1"/>
  <c r="Q375" i="1"/>
  <c r="P375" i="1"/>
  <c r="M375" i="1"/>
  <c r="L375" i="1"/>
  <c r="V374" i="1"/>
  <c r="U374" i="1"/>
  <c r="S374" i="1"/>
  <c r="R374" i="1"/>
  <c r="K374" i="1"/>
  <c r="J374" i="1"/>
  <c r="I374" i="1"/>
  <c r="H374" i="1"/>
  <c r="P374" i="1" s="1"/>
  <c r="G374" i="1"/>
  <c r="F374" i="1"/>
  <c r="W373" i="1"/>
  <c r="T373" i="1"/>
  <c r="Q373" i="1"/>
  <c r="P373" i="1"/>
  <c r="M373" i="1"/>
  <c r="N373" i="1" s="1"/>
  <c r="O373" i="1" s="1"/>
  <c r="L373" i="1"/>
  <c r="W372" i="1"/>
  <c r="T372" i="1"/>
  <c r="Q372" i="1"/>
  <c r="P372" i="1"/>
  <c r="M372" i="1"/>
  <c r="L372" i="1"/>
  <c r="W371" i="1"/>
  <c r="T371" i="1"/>
  <c r="Q371" i="1"/>
  <c r="P371" i="1"/>
  <c r="M371" i="1"/>
  <c r="N371" i="1" s="1"/>
  <c r="O371" i="1" s="1"/>
  <c r="L371" i="1"/>
  <c r="W370" i="1"/>
  <c r="T370" i="1"/>
  <c r="Q370" i="1"/>
  <c r="P370" i="1"/>
  <c r="M370" i="1"/>
  <c r="L370" i="1"/>
  <c r="W369" i="1"/>
  <c r="T369" i="1"/>
  <c r="Q369" i="1"/>
  <c r="P369" i="1"/>
  <c r="M369" i="1"/>
  <c r="L369" i="1"/>
  <c r="V368" i="1"/>
  <c r="U368" i="1"/>
  <c r="S368" i="1"/>
  <c r="R368" i="1"/>
  <c r="K368" i="1"/>
  <c r="J368" i="1"/>
  <c r="I368" i="1"/>
  <c r="H368" i="1"/>
  <c r="G368" i="1"/>
  <c r="F368" i="1"/>
  <c r="W366" i="1"/>
  <c r="T366" i="1"/>
  <c r="Q366" i="1"/>
  <c r="P366" i="1"/>
  <c r="M366" i="1"/>
  <c r="L366" i="1"/>
  <c r="W365" i="1"/>
  <c r="T365" i="1"/>
  <c r="Q365" i="1"/>
  <c r="P365" i="1"/>
  <c r="M365" i="1"/>
  <c r="L365" i="1"/>
  <c r="W364" i="1"/>
  <c r="T364" i="1"/>
  <c r="Q364" i="1"/>
  <c r="P364" i="1"/>
  <c r="M364" i="1"/>
  <c r="L364" i="1"/>
  <c r="W363" i="1"/>
  <c r="T363" i="1"/>
  <c r="Q363" i="1"/>
  <c r="P363" i="1"/>
  <c r="M363" i="1"/>
  <c r="L363" i="1"/>
  <c r="W362" i="1"/>
  <c r="T362" i="1"/>
  <c r="Q362" i="1"/>
  <c r="P362" i="1"/>
  <c r="M362" i="1"/>
  <c r="L362" i="1"/>
  <c r="W361" i="1"/>
  <c r="T361" i="1"/>
  <c r="Q361" i="1"/>
  <c r="P361" i="1"/>
  <c r="M361" i="1"/>
  <c r="L361" i="1"/>
  <c r="W360" i="1"/>
  <c r="T360" i="1"/>
  <c r="Q360" i="1"/>
  <c r="P360" i="1"/>
  <c r="M360" i="1"/>
  <c r="L360" i="1"/>
  <c r="W359" i="1"/>
  <c r="T359" i="1"/>
  <c r="Q359" i="1"/>
  <c r="P359" i="1"/>
  <c r="M359" i="1"/>
  <c r="L359" i="1"/>
  <c r="W358" i="1"/>
  <c r="T358" i="1"/>
  <c r="Q358" i="1"/>
  <c r="P358" i="1"/>
  <c r="M358" i="1"/>
  <c r="L358" i="1"/>
  <c r="W357" i="1"/>
  <c r="T357" i="1"/>
  <c r="Q357" i="1"/>
  <c r="P357" i="1"/>
  <c r="M357" i="1"/>
  <c r="L357" i="1"/>
  <c r="W356" i="1"/>
  <c r="T356" i="1"/>
  <c r="Q356" i="1"/>
  <c r="P356" i="1"/>
  <c r="M356" i="1"/>
  <c r="L356" i="1"/>
  <c r="W355" i="1"/>
  <c r="T355" i="1"/>
  <c r="Q355" i="1"/>
  <c r="P355" i="1"/>
  <c r="M355" i="1"/>
  <c r="L355" i="1"/>
  <c r="W354" i="1"/>
  <c r="T354" i="1"/>
  <c r="Q354" i="1"/>
  <c r="P354" i="1"/>
  <c r="M354" i="1"/>
  <c r="L354" i="1"/>
  <c r="W353" i="1"/>
  <c r="T353" i="1"/>
  <c r="Q353" i="1"/>
  <c r="P353" i="1"/>
  <c r="M353" i="1"/>
  <c r="L353" i="1"/>
  <c r="W352" i="1"/>
  <c r="T352" i="1"/>
  <c r="Q352" i="1"/>
  <c r="P352" i="1"/>
  <c r="M352" i="1"/>
  <c r="L352" i="1"/>
  <c r="W351" i="1"/>
  <c r="T351" i="1"/>
  <c r="Q351" i="1"/>
  <c r="P351" i="1"/>
  <c r="M351" i="1"/>
  <c r="L351" i="1"/>
  <c r="V350" i="1"/>
  <c r="U350" i="1"/>
  <c r="S350" i="1"/>
  <c r="R350" i="1"/>
  <c r="K350" i="1"/>
  <c r="J350" i="1"/>
  <c r="I350" i="1"/>
  <c r="H350" i="1"/>
  <c r="G350" i="1"/>
  <c r="F350" i="1"/>
  <c r="W349" i="1"/>
  <c r="T349" i="1"/>
  <c r="Q349" i="1"/>
  <c r="P349" i="1"/>
  <c r="M349" i="1"/>
  <c r="L349" i="1"/>
  <c r="W348" i="1"/>
  <c r="T348" i="1"/>
  <c r="Q348" i="1"/>
  <c r="P348" i="1"/>
  <c r="M348" i="1"/>
  <c r="L348" i="1"/>
  <c r="W347" i="1"/>
  <c r="T347" i="1"/>
  <c r="Q347" i="1"/>
  <c r="P347" i="1"/>
  <c r="M347" i="1"/>
  <c r="L347" i="1"/>
  <c r="W346" i="1"/>
  <c r="T346" i="1"/>
  <c r="Q346" i="1"/>
  <c r="P346" i="1"/>
  <c r="M346" i="1"/>
  <c r="L346" i="1"/>
  <c r="W345" i="1"/>
  <c r="T345" i="1"/>
  <c r="Q345" i="1"/>
  <c r="P345" i="1"/>
  <c r="M345" i="1"/>
  <c r="L345" i="1"/>
  <c r="W344" i="1"/>
  <c r="T344" i="1"/>
  <c r="Q344" i="1"/>
  <c r="P344" i="1"/>
  <c r="M344" i="1"/>
  <c r="L344" i="1"/>
  <c r="W343" i="1"/>
  <c r="T343" i="1"/>
  <c r="Q343" i="1"/>
  <c r="P343" i="1"/>
  <c r="M343" i="1"/>
  <c r="L343" i="1"/>
  <c r="V342" i="1"/>
  <c r="U342" i="1"/>
  <c r="S342" i="1"/>
  <c r="R342" i="1"/>
  <c r="K342" i="1"/>
  <c r="J342" i="1"/>
  <c r="I342" i="1"/>
  <c r="H342" i="1"/>
  <c r="G342" i="1"/>
  <c r="F342" i="1"/>
  <c r="W341" i="1"/>
  <c r="T341" i="1"/>
  <c r="Q341" i="1"/>
  <c r="P341" i="1"/>
  <c r="M341" i="1"/>
  <c r="L341" i="1"/>
  <c r="W340" i="1"/>
  <c r="T340" i="1"/>
  <c r="Q340" i="1"/>
  <c r="P340" i="1"/>
  <c r="M340" i="1"/>
  <c r="L340" i="1"/>
  <c r="W339" i="1"/>
  <c r="T339" i="1"/>
  <c r="Q339" i="1"/>
  <c r="P339" i="1"/>
  <c r="M339" i="1"/>
  <c r="L339" i="1"/>
  <c r="W338" i="1"/>
  <c r="T338" i="1"/>
  <c r="Q338" i="1"/>
  <c r="P338" i="1"/>
  <c r="M338" i="1"/>
  <c r="L338" i="1"/>
  <c r="W337" i="1"/>
  <c r="T337" i="1"/>
  <c r="Q337" i="1"/>
  <c r="P337" i="1"/>
  <c r="M337" i="1"/>
  <c r="L337" i="1"/>
  <c r="W336" i="1"/>
  <c r="T336" i="1"/>
  <c r="Q336" i="1"/>
  <c r="P336" i="1"/>
  <c r="M336" i="1"/>
  <c r="L336" i="1"/>
  <c r="W335" i="1"/>
  <c r="T335" i="1"/>
  <c r="Q335" i="1"/>
  <c r="P335" i="1"/>
  <c r="M335" i="1"/>
  <c r="L335" i="1"/>
  <c r="W334" i="1"/>
  <c r="T334" i="1"/>
  <c r="Q334" i="1"/>
  <c r="P334" i="1"/>
  <c r="M334" i="1"/>
  <c r="L334" i="1"/>
  <c r="W333" i="1"/>
  <c r="T333" i="1"/>
  <c r="Q333" i="1"/>
  <c r="P333" i="1"/>
  <c r="M333" i="1"/>
  <c r="L333" i="1"/>
  <c r="V332" i="1"/>
  <c r="U332" i="1"/>
  <c r="S332" i="1"/>
  <c r="R332" i="1"/>
  <c r="T332" i="1" s="1"/>
  <c r="K332" i="1"/>
  <c r="J332" i="1"/>
  <c r="I332" i="1"/>
  <c r="H332" i="1"/>
  <c r="G332" i="1"/>
  <c r="F332" i="1"/>
  <c r="W331" i="1"/>
  <c r="T331" i="1"/>
  <c r="Q331" i="1"/>
  <c r="P331" i="1"/>
  <c r="M331" i="1"/>
  <c r="L331" i="1"/>
  <c r="W330" i="1"/>
  <c r="T330" i="1"/>
  <c r="Q330" i="1"/>
  <c r="P330" i="1"/>
  <c r="M330" i="1"/>
  <c r="L330" i="1"/>
  <c r="W329" i="1"/>
  <c r="T329" i="1"/>
  <c r="Q329" i="1"/>
  <c r="P329" i="1"/>
  <c r="M329" i="1"/>
  <c r="L329" i="1"/>
  <c r="W328" i="1"/>
  <c r="T328" i="1"/>
  <c r="Q328" i="1"/>
  <c r="P328" i="1"/>
  <c r="M328" i="1"/>
  <c r="L328" i="1"/>
  <c r="W327" i="1"/>
  <c r="T327" i="1"/>
  <c r="Q327" i="1"/>
  <c r="P327" i="1"/>
  <c r="M327" i="1"/>
  <c r="L327" i="1"/>
  <c r="W326" i="1"/>
  <c r="T326" i="1"/>
  <c r="Q326" i="1"/>
  <c r="P326" i="1"/>
  <c r="M326" i="1"/>
  <c r="L326" i="1"/>
  <c r="W325" i="1"/>
  <c r="T325" i="1"/>
  <c r="Q325" i="1"/>
  <c r="P325" i="1"/>
  <c r="M325" i="1"/>
  <c r="L325" i="1"/>
  <c r="W323" i="1"/>
  <c r="T323" i="1"/>
  <c r="Q323" i="1"/>
  <c r="P323" i="1"/>
  <c r="M323" i="1"/>
  <c r="L323" i="1"/>
  <c r="W322" i="1"/>
  <c r="T322" i="1"/>
  <c r="Q322" i="1"/>
  <c r="P322" i="1"/>
  <c r="M322" i="1"/>
  <c r="L322" i="1"/>
  <c r="W321" i="1"/>
  <c r="T321" i="1"/>
  <c r="Q321" i="1"/>
  <c r="P321" i="1"/>
  <c r="M321" i="1"/>
  <c r="L321" i="1"/>
  <c r="W320" i="1"/>
  <c r="T320" i="1"/>
  <c r="Q320" i="1"/>
  <c r="P320" i="1"/>
  <c r="M320" i="1"/>
  <c r="L320" i="1"/>
  <c r="V319" i="1"/>
  <c r="U319" i="1"/>
  <c r="S319" i="1"/>
  <c r="R319" i="1"/>
  <c r="K319" i="1"/>
  <c r="J319" i="1"/>
  <c r="I319" i="1"/>
  <c r="M319" i="1" s="1"/>
  <c r="H319" i="1"/>
  <c r="G319" i="1"/>
  <c r="F319" i="1"/>
  <c r="W318" i="1"/>
  <c r="T318" i="1"/>
  <c r="Q318" i="1"/>
  <c r="P318" i="1"/>
  <c r="M318" i="1"/>
  <c r="N318" i="1" s="1"/>
  <c r="O318" i="1" s="1"/>
  <c r="L318" i="1"/>
  <c r="W317" i="1"/>
  <c r="T317" i="1"/>
  <c r="Q317" i="1"/>
  <c r="P317" i="1"/>
  <c r="M317" i="1"/>
  <c r="L317" i="1"/>
  <c r="W316" i="1"/>
  <c r="T316" i="1"/>
  <c r="Q316" i="1"/>
  <c r="P316" i="1"/>
  <c r="M316" i="1"/>
  <c r="L316" i="1"/>
  <c r="W315" i="1"/>
  <c r="T315" i="1"/>
  <c r="Q315" i="1"/>
  <c r="P315" i="1"/>
  <c r="M315" i="1"/>
  <c r="L315" i="1"/>
  <c r="W314" i="1"/>
  <c r="T314" i="1"/>
  <c r="Q314" i="1"/>
  <c r="P314" i="1"/>
  <c r="M314" i="1"/>
  <c r="N314" i="1" s="1"/>
  <c r="O314" i="1" s="1"/>
  <c r="L314" i="1"/>
  <c r="W313" i="1"/>
  <c r="T313" i="1"/>
  <c r="Q313" i="1"/>
  <c r="P313" i="1"/>
  <c r="M313" i="1"/>
  <c r="L313" i="1"/>
  <c r="V312" i="1"/>
  <c r="U312" i="1"/>
  <c r="S312" i="1"/>
  <c r="R312" i="1"/>
  <c r="K312" i="1"/>
  <c r="J312" i="1"/>
  <c r="I312" i="1"/>
  <c r="H312" i="1"/>
  <c r="G312" i="1"/>
  <c r="F312" i="1"/>
  <c r="W310" i="1"/>
  <c r="T310" i="1"/>
  <c r="Q310" i="1"/>
  <c r="P310" i="1"/>
  <c r="M310" i="1"/>
  <c r="L310" i="1"/>
  <c r="W309" i="1"/>
  <c r="T309" i="1"/>
  <c r="Q309" i="1"/>
  <c r="P309" i="1"/>
  <c r="M309" i="1"/>
  <c r="L309" i="1"/>
  <c r="W308" i="1"/>
  <c r="T308" i="1"/>
  <c r="Q308" i="1"/>
  <c r="P308" i="1"/>
  <c r="M308" i="1"/>
  <c r="L308" i="1"/>
  <c r="W307" i="1"/>
  <c r="T307" i="1"/>
  <c r="Q307" i="1"/>
  <c r="P307" i="1"/>
  <c r="M307" i="1"/>
  <c r="L307" i="1"/>
  <c r="W306" i="1"/>
  <c r="T306" i="1"/>
  <c r="Q306" i="1"/>
  <c r="P306" i="1"/>
  <c r="M306" i="1"/>
  <c r="L306" i="1"/>
  <c r="W305" i="1"/>
  <c r="T305" i="1"/>
  <c r="Q305" i="1"/>
  <c r="P305" i="1"/>
  <c r="M305" i="1"/>
  <c r="L305" i="1"/>
  <c r="W304" i="1"/>
  <c r="T304" i="1"/>
  <c r="Q304" i="1"/>
  <c r="P304" i="1"/>
  <c r="M304" i="1"/>
  <c r="L304" i="1"/>
  <c r="W303" i="1"/>
  <c r="T303" i="1"/>
  <c r="Q303" i="1"/>
  <c r="P303" i="1"/>
  <c r="M303" i="1"/>
  <c r="L303" i="1"/>
  <c r="W302" i="1"/>
  <c r="T302" i="1"/>
  <c r="Q302" i="1"/>
  <c r="P302" i="1"/>
  <c r="M302" i="1"/>
  <c r="L302" i="1"/>
  <c r="W301" i="1"/>
  <c r="T301" i="1"/>
  <c r="Q301" i="1"/>
  <c r="P301" i="1"/>
  <c r="M301" i="1"/>
  <c r="L301" i="1"/>
  <c r="W300" i="1"/>
  <c r="T300" i="1"/>
  <c r="Q300" i="1"/>
  <c r="P300" i="1"/>
  <c r="M300" i="1"/>
  <c r="L300" i="1"/>
  <c r="W299" i="1"/>
  <c r="T299" i="1"/>
  <c r="Q299" i="1"/>
  <c r="P299" i="1"/>
  <c r="M299" i="1"/>
  <c r="L299" i="1"/>
  <c r="V298" i="1"/>
  <c r="U298" i="1"/>
  <c r="S298" i="1"/>
  <c r="R298" i="1"/>
  <c r="K298" i="1"/>
  <c r="J298" i="1"/>
  <c r="I298" i="1"/>
  <c r="H298" i="1"/>
  <c r="G298" i="1"/>
  <c r="F298" i="1"/>
  <c r="W297" i="1"/>
  <c r="T297" i="1"/>
  <c r="Q297" i="1"/>
  <c r="P297" i="1"/>
  <c r="M297" i="1"/>
  <c r="L297" i="1"/>
  <c r="W296" i="1"/>
  <c r="T296" i="1"/>
  <c r="Q296" i="1"/>
  <c r="P296" i="1"/>
  <c r="M296" i="1"/>
  <c r="L296" i="1"/>
  <c r="W295" i="1"/>
  <c r="T295" i="1"/>
  <c r="Q295" i="1"/>
  <c r="P295" i="1"/>
  <c r="M295" i="1"/>
  <c r="L295" i="1"/>
  <c r="W294" i="1"/>
  <c r="T294" i="1"/>
  <c r="Q294" i="1"/>
  <c r="P294" i="1"/>
  <c r="M294" i="1"/>
  <c r="L294" i="1"/>
  <c r="W293" i="1"/>
  <c r="T293" i="1"/>
  <c r="Q293" i="1"/>
  <c r="P293" i="1"/>
  <c r="M293" i="1"/>
  <c r="L293" i="1"/>
  <c r="W292" i="1"/>
  <c r="T292" i="1"/>
  <c r="Q292" i="1"/>
  <c r="P292" i="1"/>
  <c r="M292" i="1"/>
  <c r="L292" i="1"/>
  <c r="W291" i="1"/>
  <c r="T291" i="1"/>
  <c r="Q291" i="1"/>
  <c r="P291" i="1"/>
  <c r="M291" i="1"/>
  <c r="L291" i="1"/>
  <c r="W290" i="1"/>
  <c r="T290" i="1"/>
  <c r="Q290" i="1"/>
  <c r="P290" i="1"/>
  <c r="M290" i="1"/>
  <c r="L290" i="1"/>
  <c r="W289" i="1"/>
  <c r="T289" i="1"/>
  <c r="Q289" i="1"/>
  <c r="P289" i="1"/>
  <c r="M289" i="1"/>
  <c r="L289" i="1"/>
  <c r="W288" i="1"/>
  <c r="T288" i="1"/>
  <c r="Q288" i="1"/>
  <c r="P288" i="1"/>
  <c r="M288" i="1"/>
  <c r="L288" i="1"/>
  <c r="W287" i="1"/>
  <c r="T287" i="1"/>
  <c r="Q287" i="1"/>
  <c r="P287" i="1"/>
  <c r="M287" i="1"/>
  <c r="L287" i="1"/>
  <c r="W286" i="1"/>
  <c r="T286" i="1"/>
  <c r="Q286" i="1"/>
  <c r="P286" i="1"/>
  <c r="M286" i="1"/>
  <c r="L286" i="1"/>
  <c r="W285" i="1"/>
  <c r="T285" i="1"/>
  <c r="Q285" i="1"/>
  <c r="P285" i="1"/>
  <c r="M285" i="1"/>
  <c r="L285" i="1"/>
  <c r="W284" i="1"/>
  <c r="T284" i="1"/>
  <c r="Q284" i="1"/>
  <c r="P284" i="1"/>
  <c r="M284" i="1"/>
  <c r="L284" i="1"/>
  <c r="W283" i="1"/>
  <c r="T283" i="1"/>
  <c r="Q283" i="1"/>
  <c r="P283" i="1"/>
  <c r="M283" i="1"/>
  <c r="L283" i="1"/>
  <c r="W282" i="1"/>
  <c r="T282" i="1"/>
  <c r="Q282" i="1"/>
  <c r="P282" i="1"/>
  <c r="M282" i="1"/>
  <c r="L282" i="1"/>
  <c r="W281" i="1"/>
  <c r="T281" i="1"/>
  <c r="Q281" i="1"/>
  <c r="P281" i="1"/>
  <c r="M281" i="1"/>
  <c r="L281" i="1"/>
  <c r="W280" i="1"/>
  <c r="T280" i="1"/>
  <c r="Q280" i="1"/>
  <c r="P280" i="1"/>
  <c r="M280" i="1"/>
  <c r="L280" i="1"/>
  <c r="W279" i="1"/>
  <c r="T279" i="1"/>
  <c r="Q279" i="1"/>
  <c r="P279" i="1"/>
  <c r="M279" i="1"/>
  <c r="L279" i="1"/>
  <c r="W278" i="1"/>
  <c r="T278" i="1"/>
  <c r="Q278" i="1"/>
  <c r="P278" i="1"/>
  <c r="M278" i="1"/>
  <c r="L278" i="1"/>
  <c r="W277" i="1"/>
  <c r="T277" i="1"/>
  <c r="Q277" i="1"/>
  <c r="P277" i="1"/>
  <c r="M277" i="1"/>
  <c r="L277" i="1"/>
  <c r="W276" i="1"/>
  <c r="T276" i="1"/>
  <c r="Q276" i="1"/>
  <c r="P276" i="1"/>
  <c r="M276" i="1"/>
  <c r="L276" i="1"/>
  <c r="W275" i="1"/>
  <c r="T275" i="1"/>
  <c r="Q275" i="1"/>
  <c r="P275" i="1"/>
  <c r="M275" i="1"/>
  <c r="L275" i="1"/>
  <c r="W274" i="1"/>
  <c r="T274" i="1"/>
  <c r="Q274" i="1"/>
  <c r="P274" i="1"/>
  <c r="M274" i="1"/>
  <c r="L274" i="1"/>
  <c r="N274" i="1" s="1"/>
  <c r="O274" i="1" s="1"/>
  <c r="W273" i="1"/>
  <c r="T273" i="1"/>
  <c r="Q273" i="1"/>
  <c r="P273" i="1"/>
  <c r="M273" i="1"/>
  <c r="L273" i="1"/>
  <c r="W272" i="1"/>
  <c r="T272" i="1"/>
  <c r="Q272" i="1"/>
  <c r="P272" i="1"/>
  <c r="M272" i="1"/>
  <c r="L272" i="1"/>
  <c r="V271" i="1"/>
  <c r="U271" i="1"/>
  <c r="S271" i="1"/>
  <c r="R271" i="1"/>
  <c r="K271" i="1"/>
  <c r="J271" i="1"/>
  <c r="I271" i="1"/>
  <c r="H271" i="1"/>
  <c r="G271" i="1"/>
  <c r="F271" i="1"/>
  <c r="W270" i="1"/>
  <c r="T270" i="1"/>
  <c r="Q270" i="1"/>
  <c r="P270" i="1"/>
  <c r="M270" i="1"/>
  <c r="L270" i="1"/>
  <c r="W269" i="1"/>
  <c r="T269" i="1"/>
  <c r="Q269" i="1"/>
  <c r="P269" i="1"/>
  <c r="M269" i="1"/>
  <c r="L269" i="1"/>
  <c r="W268" i="1"/>
  <c r="T268" i="1"/>
  <c r="Q268" i="1"/>
  <c r="P268" i="1"/>
  <c r="M268" i="1"/>
  <c r="L268" i="1"/>
  <c r="W267" i="1"/>
  <c r="T267" i="1"/>
  <c r="Q267" i="1"/>
  <c r="P267" i="1"/>
  <c r="M267" i="1"/>
  <c r="L267" i="1"/>
  <c r="W266" i="1"/>
  <c r="T266" i="1"/>
  <c r="Q266" i="1"/>
  <c r="P266" i="1"/>
  <c r="M266" i="1"/>
  <c r="L266" i="1"/>
  <c r="W265" i="1"/>
  <c r="T265" i="1"/>
  <c r="Q265" i="1"/>
  <c r="P265" i="1"/>
  <c r="M265" i="1"/>
  <c r="L265" i="1"/>
  <c r="W264" i="1"/>
  <c r="T264" i="1"/>
  <c r="Q264" i="1"/>
  <c r="P264" i="1"/>
  <c r="M264" i="1"/>
  <c r="L264" i="1"/>
  <c r="W263" i="1"/>
  <c r="T263" i="1"/>
  <c r="Q263" i="1"/>
  <c r="P263" i="1"/>
  <c r="M263" i="1"/>
  <c r="N263" i="1" s="1"/>
  <c r="O263" i="1" s="1"/>
  <c r="L263" i="1"/>
  <c r="W262" i="1"/>
  <c r="T262" i="1"/>
  <c r="Q262" i="1"/>
  <c r="P262" i="1"/>
  <c r="M262" i="1"/>
  <c r="L262" i="1"/>
  <c r="W261" i="1"/>
  <c r="T261" i="1"/>
  <c r="Q261" i="1"/>
  <c r="P261" i="1"/>
  <c r="M261" i="1"/>
  <c r="L261" i="1"/>
  <c r="W260" i="1"/>
  <c r="T260" i="1"/>
  <c r="Q260" i="1"/>
  <c r="P260" i="1"/>
  <c r="M260" i="1"/>
  <c r="L260" i="1"/>
  <c r="V259" i="1"/>
  <c r="U259" i="1"/>
  <c r="S259" i="1"/>
  <c r="R259" i="1"/>
  <c r="K259" i="1"/>
  <c r="J259" i="1"/>
  <c r="I259" i="1"/>
  <c r="H259" i="1"/>
  <c r="G259" i="1"/>
  <c r="F259" i="1"/>
  <c r="W258" i="1"/>
  <c r="T258" i="1"/>
  <c r="Q258" i="1"/>
  <c r="P258" i="1"/>
  <c r="M258" i="1"/>
  <c r="L258" i="1"/>
  <c r="W257" i="1"/>
  <c r="T257" i="1"/>
  <c r="Q257" i="1"/>
  <c r="P257" i="1"/>
  <c r="M257" i="1"/>
  <c r="L257" i="1"/>
  <c r="W256" i="1"/>
  <c r="T256" i="1"/>
  <c r="Q256" i="1"/>
  <c r="P256" i="1"/>
  <c r="M256" i="1"/>
  <c r="L256" i="1"/>
  <c r="W255" i="1"/>
  <c r="T255" i="1"/>
  <c r="Q255" i="1"/>
  <c r="P255" i="1"/>
  <c r="M255" i="1"/>
  <c r="L255" i="1"/>
  <c r="W254" i="1"/>
  <c r="T254" i="1"/>
  <c r="Q254" i="1"/>
  <c r="P254" i="1"/>
  <c r="M254" i="1"/>
  <c r="L254" i="1"/>
  <c r="W253" i="1"/>
  <c r="T253" i="1"/>
  <c r="Q253" i="1"/>
  <c r="P253" i="1"/>
  <c r="M253" i="1"/>
  <c r="L253" i="1"/>
  <c r="W252" i="1"/>
  <c r="T252" i="1"/>
  <c r="Q252" i="1"/>
  <c r="P252" i="1"/>
  <c r="M252" i="1"/>
  <c r="L252" i="1"/>
  <c r="W251" i="1"/>
  <c r="T251" i="1"/>
  <c r="Q251" i="1"/>
  <c r="P251" i="1"/>
  <c r="M251" i="1"/>
  <c r="L251" i="1"/>
  <c r="W250" i="1"/>
  <c r="T250" i="1"/>
  <c r="Q250" i="1"/>
  <c r="P250" i="1"/>
  <c r="M250" i="1"/>
  <c r="L250" i="1"/>
  <c r="V249" i="1"/>
  <c r="U249" i="1"/>
  <c r="S249" i="1"/>
  <c r="R249" i="1"/>
  <c r="K249" i="1"/>
  <c r="J249" i="1"/>
  <c r="I249" i="1"/>
  <c r="H249" i="1"/>
  <c r="G249" i="1"/>
  <c r="F249" i="1"/>
  <c r="W248" i="1"/>
  <c r="T248" i="1"/>
  <c r="Q248" i="1"/>
  <c r="P248" i="1"/>
  <c r="M248" i="1"/>
  <c r="L248" i="1"/>
  <c r="W247" i="1"/>
  <c r="T247" i="1"/>
  <c r="Q247" i="1"/>
  <c r="P247" i="1"/>
  <c r="M247" i="1"/>
  <c r="L247" i="1"/>
  <c r="W246" i="1"/>
  <c r="T246" i="1"/>
  <c r="Q246" i="1"/>
  <c r="P246" i="1"/>
  <c r="M246" i="1"/>
  <c r="L246" i="1"/>
  <c r="W245" i="1"/>
  <c r="T245" i="1"/>
  <c r="Q245" i="1"/>
  <c r="P245" i="1"/>
  <c r="M245" i="1"/>
  <c r="L245" i="1"/>
  <c r="W244" i="1"/>
  <c r="T244" i="1"/>
  <c r="Q244" i="1"/>
  <c r="P244" i="1"/>
  <c r="M244" i="1"/>
  <c r="L244" i="1"/>
  <c r="W243" i="1"/>
  <c r="T243" i="1"/>
  <c r="Q243" i="1"/>
  <c r="P243" i="1"/>
  <c r="M243" i="1"/>
  <c r="L243" i="1"/>
  <c r="W242" i="1"/>
  <c r="T242" i="1"/>
  <c r="Q242" i="1"/>
  <c r="P242" i="1"/>
  <c r="M242" i="1"/>
  <c r="L242" i="1"/>
  <c r="W241" i="1"/>
  <c r="T241" i="1"/>
  <c r="Q241" i="1"/>
  <c r="P241" i="1"/>
  <c r="M241" i="1"/>
  <c r="L241" i="1"/>
  <c r="W240" i="1"/>
  <c r="T240" i="1"/>
  <c r="Q240" i="1"/>
  <c r="P240" i="1"/>
  <c r="M240" i="1"/>
  <c r="L240" i="1"/>
  <c r="W239" i="1"/>
  <c r="T239" i="1"/>
  <c r="Q239" i="1"/>
  <c r="P239" i="1"/>
  <c r="M239" i="1"/>
  <c r="L239" i="1"/>
  <c r="W238" i="1"/>
  <c r="T238" i="1"/>
  <c r="Q238" i="1"/>
  <c r="P238" i="1"/>
  <c r="M238" i="1"/>
  <c r="L238" i="1"/>
  <c r="W237" i="1"/>
  <c r="T237" i="1"/>
  <c r="Q237" i="1"/>
  <c r="P237" i="1"/>
  <c r="M237" i="1"/>
  <c r="L237" i="1"/>
  <c r="W236" i="1"/>
  <c r="T236" i="1"/>
  <c r="Q236" i="1"/>
  <c r="P236" i="1"/>
  <c r="M236" i="1"/>
  <c r="L236" i="1"/>
  <c r="W235" i="1"/>
  <c r="T235" i="1"/>
  <c r="Q235" i="1"/>
  <c r="P235" i="1"/>
  <c r="M235" i="1"/>
  <c r="N235" i="1" s="1"/>
  <c r="O235" i="1" s="1"/>
  <c r="L235" i="1"/>
  <c r="W234" i="1"/>
  <c r="T234" i="1"/>
  <c r="Q234" i="1"/>
  <c r="P234" i="1"/>
  <c r="M234" i="1"/>
  <c r="L234" i="1"/>
  <c r="W233" i="1"/>
  <c r="T233" i="1"/>
  <c r="Q233" i="1"/>
  <c r="P233" i="1"/>
  <c r="M233" i="1"/>
  <c r="L233" i="1"/>
  <c r="W232" i="1"/>
  <c r="T232" i="1"/>
  <c r="Q232" i="1"/>
  <c r="P232" i="1"/>
  <c r="M232" i="1"/>
  <c r="L232" i="1"/>
  <c r="N232" i="1" s="1"/>
  <c r="O232" i="1" s="1"/>
  <c r="W231" i="1"/>
  <c r="T231" i="1"/>
  <c r="Q231" i="1"/>
  <c r="P231" i="1"/>
  <c r="M231" i="1"/>
  <c r="L231" i="1"/>
  <c r="W230" i="1"/>
  <c r="T230" i="1"/>
  <c r="Q230" i="1"/>
  <c r="P230" i="1"/>
  <c r="M230" i="1"/>
  <c r="L230" i="1"/>
  <c r="W229" i="1"/>
  <c r="T229" i="1"/>
  <c r="Q229" i="1"/>
  <c r="P229" i="1"/>
  <c r="M229" i="1"/>
  <c r="L229" i="1"/>
  <c r="V228" i="1"/>
  <c r="U228" i="1"/>
  <c r="S228" i="1"/>
  <c r="R228" i="1"/>
  <c r="K228" i="1"/>
  <c r="J228" i="1"/>
  <c r="I228" i="1"/>
  <c r="H228" i="1"/>
  <c r="G228" i="1"/>
  <c r="F228" i="1"/>
  <c r="W227" i="1"/>
  <c r="T227" i="1"/>
  <c r="Q227" i="1"/>
  <c r="P227" i="1"/>
  <c r="M227" i="1"/>
  <c r="L227" i="1"/>
  <c r="W226" i="1"/>
  <c r="T226" i="1"/>
  <c r="Q226" i="1"/>
  <c r="P226" i="1"/>
  <c r="M226" i="1"/>
  <c r="L226" i="1"/>
  <c r="W225" i="1"/>
  <c r="T225" i="1"/>
  <c r="Q225" i="1"/>
  <c r="P225" i="1"/>
  <c r="M225" i="1"/>
  <c r="N225" i="1" s="1"/>
  <c r="O225" i="1" s="1"/>
  <c r="L225" i="1"/>
  <c r="W224" i="1"/>
  <c r="T224" i="1"/>
  <c r="Q224" i="1"/>
  <c r="P224" i="1"/>
  <c r="M224" i="1"/>
  <c r="L224" i="1"/>
  <c r="W223" i="1"/>
  <c r="T223" i="1"/>
  <c r="Q223" i="1"/>
  <c r="P223" i="1"/>
  <c r="M223" i="1"/>
  <c r="L223" i="1"/>
  <c r="W222" i="1"/>
  <c r="T222" i="1"/>
  <c r="Q222" i="1"/>
  <c r="P222" i="1"/>
  <c r="M222" i="1"/>
  <c r="L222" i="1"/>
  <c r="W221" i="1"/>
  <c r="T221" i="1"/>
  <c r="Q221" i="1"/>
  <c r="P221" i="1"/>
  <c r="M221" i="1"/>
  <c r="N221" i="1" s="1"/>
  <c r="O221" i="1" s="1"/>
  <c r="L221" i="1"/>
  <c r="W220" i="1"/>
  <c r="T220" i="1"/>
  <c r="Q220" i="1"/>
  <c r="P220" i="1"/>
  <c r="M220" i="1"/>
  <c r="L220" i="1"/>
  <c r="W219" i="1"/>
  <c r="T219" i="1"/>
  <c r="Q219" i="1"/>
  <c r="P219" i="1"/>
  <c r="M219" i="1"/>
  <c r="L219" i="1"/>
  <c r="W218" i="1"/>
  <c r="T218" i="1"/>
  <c r="Q218" i="1"/>
  <c r="P218" i="1"/>
  <c r="M218" i="1"/>
  <c r="L218" i="1"/>
  <c r="N218" i="1" s="1"/>
  <c r="O218" i="1" s="1"/>
  <c r="W217" i="1"/>
  <c r="T217" i="1"/>
  <c r="Q217" i="1"/>
  <c r="P217" i="1"/>
  <c r="M217" i="1"/>
  <c r="L217" i="1"/>
  <c r="W216" i="1"/>
  <c r="T216" i="1"/>
  <c r="Q216" i="1"/>
  <c r="P216" i="1"/>
  <c r="M216" i="1"/>
  <c r="L216" i="1"/>
  <c r="W215" i="1"/>
  <c r="T215" i="1"/>
  <c r="Q215" i="1"/>
  <c r="P215" i="1"/>
  <c r="M215" i="1"/>
  <c r="L215" i="1"/>
  <c r="T214" i="1"/>
  <c r="Q214" i="1"/>
  <c r="P214" i="1"/>
  <c r="L214" i="1"/>
  <c r="W213" i="1"/>
  <c r="T213" i="1"/>
  <c r="Q213" i="1"/>
  <c r="P213" i="1"/>
  <c r="M213" i="1"/>
  <c r="L213" i="1"/>
  <c r="W212" i="1"/>
  <c r="T212" i="1"/>
  <c r="Q212" i="1"/>
  <c r="P212" i="1"/>
  <c r="M212" i="1"/>
  <c r="L212" i="1"/>
  <c r="V211" i="1"/>
  <c r="U211" i="1"/>
  <c r="S211" i="1"/>
  <c r="R211" i="1"/>
  <c r="K211" i="1"/>
  <c r="J211" i="1"/>
  <c r="I211" i="1"/>
  <c r="H211" i="1"/>
  <c r="G211" i="1"/>
  <c r="G210" i="1" s="1"/>
  <c r="F211" i="1"/>
  <c r="W209" i="1"/>
  <c r="T209" i="1"/>
  <c r="Q209" i="1"/>
  <c r="P209" i="1"/>
  <c r="M209" i="1"/>
  <c r="L209" i="1"/>
  <c r="W208" i="1"/>
  <c r="T208" i="1"/>
  <c r="Q208" i="1"/>
  <c r="P208" i="1"/>
  <c r="M208" i="1"/>
  <c r="L208" i="1"/>
  <c r="W207" i="1"/>
  <c r="T207" i="1"/>
  <c r="Q207" i="1"/>
  <c r="P207" i="1"/>
  <c r="M207" i="1"/>
  <c r="N207" i="1" s="1"/>
  <c r="O207" i="1" s="1"/>
  <c r="L207" i="1"/>
  <c r="W206" i="1"/>
  <c r="T206" i="1"/>
  <c r="Q206" i="1"/>
  <c r="P206" i="1"/>
  <c r="M206" i="1"/>
  <c r="L206" i="1"/>
  <c r="W205" i="1"/>
  <c r="T205" i="1"/>
  <c r="Q205" i="1"/>
  <c r="P205" i="1"/>
  <c r="M205" i="1"/>
  <c r="L205" i="1"/>
  <c r="W204" i="1"/>
  <c r="T204" i="1"/>
  <c r="Q204" i="1"/>
  <c r="P204" i="1"/>
  <c r="M204" i="1"/>
  <c r="L204" i="1"/>
  <c r="W203" i="1"/>
  <c r="T203" i="1"/>
  <c r="Q203" i="1"/>
  <c r="P203" i="1"/>
  <c r="M203" i="1"/>
  <c r="N203" i="1" s="1"/>
  <c r="O203" i="1" s="1"/>
  <c r="L203" i="1"/>
  <c r="W202" i="1"/>
  <c r="T202" i="1"/>
  <c r="Q202" i="1"/>
  <c r="P202" i="1"/>
  <c r="M202" i="1"/>
  <c r="N202" i="1" s="1"/>
  <c r="O202" i="1" s="1"/>
  <c r="L202" i="1"/>
  <c r="W201" i="1"/>
  <c r="T201" i="1"/>
  <c r="Q201" i="1"/>
  <c r="P201" i="1"/>
  <c r="M201" i="1"/>
  <c r="L201" i="1"/>
  <c r="W200" i="1"/>
  <c r="T200" i="1"/>
  <c r="Q200" i="1"/>
  <c r="P200" i="1"/>
  <c r="M200" i="1"/>
  <c r="L200" i="1"/>
  <c r="W199" i="1"/>
  <c r="T199" i="1"/>
  <c r="Q199" i="1"/>
  <c r="P199" i="1"/>
  <c r="M199" i="1"/>
  <c r="L199" i="1"/>
  <c r="W198" i="1"/>
  <c r="T198" i="1"/>
  <c r="Q198" i="1"/>
  <c r="P198" i="1"/>
  <c r="M198" i="1"/>
  <c r="L198" i="1"/>
  <c r="W197" i="1"/>
  <c r="T197" i="1"/>
  <c r="Q197" i="1"/>
  <c r="P197" i="1"/>
  <c r="M197" i="1"/>
  <c r="L197" i="1"/>
  <c r="W196" i="1"/>
  <c r="T196" i="1"/>
  <c r="Q196" i="1"/>
  <c r="P196" i="1"/>
  <c r="M196" i="1"/>
  <c r="L196" i="1"/>
  <c r="T195" i="1"/>
  <c r="Q195" i="1"/>
  <c r="P195" i="1"/>
  <c r="L195" i="1"/>
  <c r="W194" i="1"/>
  <c r="T194" i="1"/>
  <c r="Q194" i="1"/>
  <c r="P194" i="1"/>
  <c r="M194" i="1"/>
  <c r="L194" i="1"/>
  <c r="W193" i="1"/>
  <c r="T193" i="1"/>
  <c r="Q193" i="1"/>
  <c r="P193" i="1"/>
  <c r="M193" i="1"/>
  <c r="L193" i="1"/>
  <c r="W192" i="1"/>
  <c r="T192" i="1"/>
  <c r="Q192" i="1"/>
  <c r="P192" i="1"/>
  <c r="M192" i="1"/>
  <c r="L192" i="1"/>
  <c r="W191" i="1"/>
  <c r="T191" i="1"/>
  <c r="Q191" i="1"/>
  <c r="P191" i="1"/>
  <c r="M191" i="1"/>
  <c r="L191" i="1"/>
  <c r="W190" i="1"/>
  <c r="T190" i="1"/>
  <c r="Q190" i="1"/>
  <c r="P190" i="1"/>
  <c r="M190" i="1"/>
  <c r="L190" i="1"/>
  <c r="W189" i="1"/>
  <c r="T189" i="1"/>
  <c r="Q189" i="1"/>
  <c r="P189" i="1"/>
  <c r="M189" i="1"/>
  <c r="L189" i="1"/>
  <c r="W188" i="1"/>
  <c r="T188" i="1"/>
  <c r="Q188" i="1"/>
  <c r="P188" i="1"/>
  <c r="M188" i="1"/>
  <c r="L188" i="1"/>
  <c r="W187" i="1"/>
  <c r="T187" i="1"/>
  <c r="Q187" i="1"/>
  <c r="P187" i="1"/>
  <c r="M187" i="1"/>
  <c r="L187" i="1"/>
  <c r="W186" i="1"/>
  <c r="T186" i="1"/>
  <c r="Q186" i="1"/>
  <c r="P186" i="1"/>
  <c r="M186" i="1"/>
  <c r="L186" i="1"/>
  <c r="W185" i="1"/>
  <c r="T185" i="1"/>
  <c r="Q185" i="1"/>
  <c r="P185" i="1"/>
  <c r="M185" i="1"/>
  <c r="L185" i="1"/>
  <c r="V184" i="1"/>
  <c r="U184" i="1"/>
  <c r="S184" i="1"/>
  <c r="R184" i="1"/>
  <c r="K184" i="1"/>
  <c r="J184" i="1"/>
  <c r="I184" i="1"/>
  <c r="H184" i="1"/>
  <c r="G184" i="1"/>
  <c r="F184" i="1"/>
  <c r="W183" i="1"/>
  <c r="T183" i="1"/>
  <c r="Q183" i="1"/>
  <c r="P183" i="1"/>
  <c r="M183" i="1"/>
  <c r="L183" i="1"/>
  <c r="W182" i="1"/>
  <c r="T182" i="1"/>
  <c r="Q182" i="1"/>
  <c r="P182" i="1"/>
  <c r="M182" i="1"/>
  <c r="L182" i="1"/>
  <c r="W181" i="1"/>
  <c r="T181" i="1"/>
  <c r="Q181" i="1"/>
  <c r="P181" i="1"/>
  <c r="M181" i="1"/>
  <c r="N181" i="1" s="1"/>
  <c r="O181" i="1" s="1"/>
  <c r="L181" i="1"/>
  <c r="W180" i="1"/>
  <c r="T180" i="1"/>
  <c r="Q180" i="1"/>
  <c r="P180" i="1"/>
  <c r="M180" i="1"/>
  <c r="L180" i="1"/>
  <c r="W179" i="1"/>
  <c r="T179" i="1"/>
  <c r="Q179" i="1"/>
  <c r="P179" i="1"/>
  <c r="M179" i="1"/>
  <c r="L179" i="1"/>
  <c r="W178" i="1"/>
  <c r="T178" i="1"/>
  <c r="Q178" i="1"/>
  <c r="P178" i="1"/>
  <c r="M178" i="1"/>
  <c r="L178" i="1"/>
  <c r="W177" i="1"/>
  <c r="T177" i="1"/>
  <c r="Q177" i="1"/>
  <c r="P177" i="1"/>
  <c r="M177" i="1"/>
  <c r="L177" i="1"/>
  <c r="W176" i="1"/>
  <c r="T176" i="1"/>
  <c r="Q176" i="1"/>
  <c r="P176" i="1"/>
  <c r="M176" i="1"/>
  <c r="L176" i="1"/>
  <c r="W175" i="1"/>
  <c r="T175" i="1"/>
  <c r="Q175" i="1"/>
  <c r="P175" i="1"/>
  <c r="M175" i="1"/>
  <c r="L175" i="1"/>
  <c r="V174" i="1"/>
  <c r="U174" i="1"/>
  <c r="S174" i="1"/>
  <c r="R174" i="1"/>
  <c r="K174" i="1"/>
  <c r="J174" i="1"/>
  <c r="I174" i="1"/>
  <c r="H174" i="1"/>
  <c r="G174" i="1"/>
  <c r="F174" i="1"/>
  <c r="W173" i="1"/>
  <c r="T173" i="1"/>
  <c r="Q173" i="1"/>
  <c r="P173" i="1"/>
  <c r="M173" i="1"/>
  <c r="L173" i="1"/>
  <c r="W172" i="1"/>
  <c r="T172" i="1"/>
  <c r="Q172" i="1"/>
  <c r="P172" i="1"/>
  <c r="M172" i="1"/>
  <c r="L172" i="1"/>
  <c r="N172" i="1" s="1"/>
  <c r="O172" i="1" s="1"/>
  <c r="W171" i="1"/>
  <c r="T171" i="1"/>
  <c r="Q171" i="1"/>
  <c r="P171" i="1"/>
  <c r="M171" i="1"/>
  <c r="L171" i="1"/>
  <c r="W170" i="1"/>
  <c r="T170" i="1"/>
  <c r="Q170" i="1"/>
  <c r="P170" i="1"/>
  <c r="M170" i="1"/>
  <c r="L170" i="1"/>
  <c r="W169" i="1"/>
  <c r="T169" i="1"/>
  <c r="Q169" i="1"/>
  <c r="P169" i="1"/>
  <c r="M169" i="1"/>
  <c r="N169" i="1" s="1"/>
  <c r="O169" i="1" s="1"/>
  <c r="L169" i="1"/>
  <c r="W168" i="1"/>
  <c r="T168" i="1"/>
  <c r="Q168" i="1"/>
  <c r="P168" i="1"/>
  <c r="M168" i="1"/>
  <c r="L168" i="1"/>
  <c r="W167" i="1"/>
  <c r="T167" i="1"/>
  <c r="Q167" i="1"/>
  <c r="P167" i="1"/>
  <c r="M167" i="1"/>
  <c r="L167" i="1"/>
  <c r="W166" i="1"/>
  <c r="T166" i="1"/>
  <c r="Q166" i="1"/>
  <c r="P166" i="1"/>
  <c r="M166" i="1"/>
  <c r="L166" i="1"/>
  <c r="W165" i="1"/>
  <c r="T165" i="1"/>
  <c r="Q165" i="1"/>
  <c r="P165" i="1"/>
  <c r="M165" i="1"/>
  <c r="N165" i="1" s="1"/>
  <c r="O165" i="1" s="1"/>
  <c r="L165" i="1"/>
  <c r="W164" i="1"/>
  <c r="T164" i="1"/>
  <c r="Q164" i="1"/>
  <c r="P164" i="1"/>
  <c r="M164" i="1"/>
  <c r="L164" i="1"/>
  <c r="N164" i="1" s="1"/>
  <c r="O164" i="1" s="1"/>
  <c r="W163" i="1"/>
  <c r="T163" i="1"/>
  <c r="Q163" i="1"/>
  <c r="P163" i="1"/>
  <c r="M163" i="1"/>
  <c r="L163" i="1"/>
  <c r="W162" i="1"/>
  <c r="T162" i="1"/>
  <c r="Q162" i="1"/>
  <c r="P162" i="1"/>
  <c r="M162" i="1"/>
  <c r="L162" i="1"/>
  <c r="W161" i="1"/>
  <c r="T161" i="1"/>
  <c r="Q161" i="1"/>
  <c r="P161" i="1"/>
  <c r="M161" i="1"/>
  <c r="L161" i="1"/>
  <c r="W160" i="1"/>
  <c r="T160" i="1"/>
  <c r="Q160" i="1"/>
  <c r="P160" i="1"/>
  <c r="M160" i="1"/>
  <c r="L160" i="1"/>
  <c r="W159" i="1"/>
  <c r="T159" i="1"/>
  <c r="Q159" i="1"/>
  <c r="P159" i="1"/>
  <c r="M159" i="1"/>
  <c r="L159" i="1"/>
  <c r="W158" i="1"/>
  <c r="T158" i="1"/>
  <c r="Q158" i="1"/>
  <c r="P158" i="1"/>
  <c r="M158" i="1"/>
  <c r="L158" i="1"/>
  <c r="W157" i="1"/>
  <c r="T157" i="1"/>
  <c r="Q157" i="1"/>
  <c r="P157" i="1"/>
  <c r="M157" i="1"/>
  <c r="L157" i="1"/>
  <c r="V156" i="1"/>
  <c r="U156" i="1"/>
  <c r="S156" i="1"/>
  <c r="R156" i="1"/>
  <c r="K156" i="1"/>
  <c r="J156" i="1"/>
  <c r="I156" i="1"/>
  <c r="H156" i="1"/>
  <c r="G156" i="1"/>
  <c r="F156" i="1"/>
  <c r="W155" i="1"/>
  <c r="T155" i="1"/>
  <c r="Q155" i="1"/>
  <c r="P155" i="1"/>
  <c r="M155" i="1"/>
  <c r="L155" i="1"/>
  <c r="V154" i="1"/>
  <c r="U154" i="1"/>
  <c r="S154" i="1"/>
  <c r="R154" i="1"/>
  <c r="K154" i="1"/>
  <c r="J154" i="1"/>
  <c r="I154" i="1"/>
  <c r="H154" i="1"/>
  <c r="G154" i="1"/>
  <c r="F154" i="1"/>
  <c r="W152" i="1"/>
  <c r="T152" i="1"/>
  <c r="Q152" i="1"/>
  <c r="P152" i="1"/>
  <c r="M152" i="1"/>
  <c r="L152" i="1"/>
  <c r="W151" i="1"/>
  <c r="T151" i="1"/>
  <c r="Q151" i="1"/>
  <c r="P151" i="1"/>
  <c r="M151" i="1"/>
  <c r="L151" i="1"/>
  <c r="W150" i="1"/>
  <c r="T150" i="1"/>
  <c r="Q150" i="1"/>
  <c r="P150" i="1"/>
  <c r="M150" i="1"/>
  <c r="L150" i="1"/>
  <c r="W149" i="1"/>
  <c r="T149" i="1"/>
  <c r="Q149" i="1"/>
  <c r="P149" i="1"/>
  <c r="M149" i="1"/>
  <c r="L149" i="1"/>
  <c r="W148" i="1"/>
  <c r="T148" i="1"/>
  <c r="Q148" i="1"/>
  <c r="P148" i="1"/>
  <c r="M148" i="1"/>
  <c r="L148" i="1"/>
  <c r="V147" i="1"/>
  <c r="Q147" i="1" s="1"/>
  <c r="U147" i="1"/>
  <c r="S147" i="1"/>
  <c r="R147" i="1"/>
  <c r="K147" i="1"/>
  <c r="J147" i="1"/>
  <c r="I147" i="1"/>
  <c r="H147" i="1"/>
  <c r="G147" i="1"/>
  <c r="F147" i="1"/>
  <c r="W146" i="1"/>
  <c r="T146" i="1"/>
  <c r="Q146" i="1"/>
  <c r="P146" i="1"/>
  <c r="M146" i="1"/>
  <c r="N146" i="1" s="1"/>
  <c r="O146" i="1" s="1"/>
  <c r="L146" i="1"/>
  <c r="W145" i="1"/>
  <c r="T145" i="1"/>
  <c r="Q145" i="1"/>
  <c r="P145" i="1"/>
  <c r="M145" i="1"/>
  <c r="L145" i="1"/>
  <c r="W144" i="1"/>
  <c r="T144" i="1"/>
  <c r="Q144" i="1"/>
  <c r="P144" i="1"/>
  <c r="M144" i="1"/>
  <c r="L144" i="1"/>
  <c r="W143" i="1"/>
  <c r="T143" i="1"/>
  <c r="Q143" i="1"/>
  <c r="P143" i="1"/>
  <c r="M143" i="1"/>
  <c r="N143" i="1" s="1"/>
  <c r="O143" i="1" s="1"/>
  <c r="L143" i="1"/>
  <c r="W142" i="1"/>
  <c r="T142" i="1"/>
  <c r="Q142" i="1"/>
  <c r="P142" i="1"/>
  <c r="M142" i="1"/>
  <c r="L142" i="1"/>
  <c r="W141" i="1"/>
  <c r="T141" i="1"/>
  <c r="Q141" i="1"/>
  <c r="P141" i="1"/>
  <c r="M141" i="1"/>
  <c r="L141" i="1"/>
  <c r="W140" i="1"/>
  <c r="T140" i="1"/>
  <c r="Q140" i="1"/>
  <c r="P140" i="1"/>
  <c r="V139" i="1"/>
  <c r="U139" i="1"/>
  <c r="S139" i="1"/>
  <c r="R139" i="1"/>
  <c r="K139" i="1"/>
  <c r="J139" i="1"/>
  <c r="I139" i="1"/>
  <c r="M139" i="1" s="1"/>
  <c r="H139" i="1"/>
  <c r="G139" i="1"/>
  <c r="F139" i="1"/>
  <c r="W138" i="1"/>
  <c r="T138" i="1"/>
  <c r="Q138" i="1"/>
  <c r="P138" i="1"/>
  <c r="M138" i="1"/>
  <c r="L138" i="1"/>
  <c r="W137" i="1"/>
  <c r="T137" i="1"/>
  <c r="Q137" i="1"/>
  <c r="P137" i="1"/>
  <c r="M137" i="1"/>
  <c r="L137" i="1"/>
  <c r="W136" i="1"/>
  <c r="T136" i="1"/>
  <c r="Q136" i="1"/>
  <c r="P136" i="1"/>
  <c r="M136" i="1"/>
  <c r="L136" i="1"/>
  <c r="W135" i="1"/>
  <c r="T135" i="1"/>
  <c r="Q135" i="1"/>
  <c r="P135" i="1"/>
  <c r="M135" i="1"/>
  <c r="L135" i="1"/>
  <c r="W134" i="1"/>
  <c r="T134" i="1"/>
  <c r="Q134" i="1"/>
  <c r="P134" i="1"/>
  <c r="M134" i="1"/>
  <c r="L134" i="1"/>
  <c r="W133" i="1"/>
  <c r="T133" i="1"/>
  <c r="Q133" i="1"/>
  <c r="P133" i="1"/>
  <c r="M133" i="1"/>
  <c r="L133" i="1"/>
  <c r="W132" i="1"/>
  <c r="T132" i="1"/>
  <c r="Q132" i="1"/>
  <c r="P132" i="1"/>
  <c r="M132" i="1"/>
  <c r="L132" i="1"/>
  <c r="V131" i="1"/>
  <c r="U131" i="1"/>
  <c r="S131" i="1"/>
  <c r="R131" i="1"/>
  <c r="K131" i="1"/>
  <c r="J131" i="1"/>
  <c r="I131" i="1"/>
  <c r="H131" i="1"/>
  <c r="G131" i="1"/>
  <c r="F131" i="1"/>
  <c r="W130" i="1"/>
  <c r="T130" i="1"/>
  <c r="Q130" i="1"/>
  <c r="P130" i="1"/>
  <c r="M130" i="1"/>
  <c r="L130" i="1"/>
  <c r="W129" i="1"/>
  <c r="T129" i="1"/>
  <c r="Q129" i="1"/>
  <c r="P129" i="1"/>
  <c r="M129" i="1"/>
  <c r="L129" i="1"/>
  <c r="W128" i="1"/>
  <c r="T128" i="1"/>
  <c r="Q128" i="1"/>
  <c r="P128" i="1"/>
  <c r="M128" i="1"/>
  <c r="L128" i="1"/>
  <c r="V127" i="1"/>
  <c r="U127" i="1"/>
  <c r="S127" i="1"/>
  <c r="R127" i="1"/>
  <c r="T127" i="1" s="1"/>
  <c r="K127" i="1"/>
  <c r="K126" i="1" s="1"/>
  <c r="J127" i="1"/>
  <c r="I127" i="1"/>
  <c r="M127" i="1" s="1"/>
  <c r="H127" i="1"/>
  <c r="G127" i="1"/>
  <c r="L127" i="1" s="1"/>
  <c r="F127" i="1"/>
  <c r="W125" i="1"/>
  <c r="T125" i="1"/>
  <c r="Q125" i="1"/>
  <c r="P125" i="1"/>
  <c r="M125" i="1"/>
  <c r="L125" i="1"/>
  <c r="W124" i="1"/>
  <c r="T124" i="1"/>
  <c r="Q124" i="1"/>
  <c r="P124" i="1"/>
  <c r="M124" i="1"/>
  <c r="L124" i="1"/>
  <c r="W123" i="1"/>
  <c r="T123" i="1"/>
  <c r="Q123" i="1"/>
  <c r="P123" i="1"/>
  <c r="M123" i="1"/>
  <c r="L123" i="1"/>
  <c r="W122" i="1"/>
  <c r="T122" i="1"/>
  <c r="Q122" i="1"/>
  <c r="P122" i="1"/>
  <c r="M122" i="1"/>
  <c r="L122" i="1"/>
  <c r="W121" i="1"/>
  <c r="T121" i="1"/>
  <c r="Q121" i="1"/>
  <c r="P121" i="1"/>
  <c r="M121" i="1"/>
  <c r="L121" i="1"/>
  <c r="W120" i="1"/>
  <c r="T120" i="1"/>
  <c r="Q120" i="1"/>
  <c r="P120" i="1"/>
  <c r="M120" i="1"/>
  <c r="L120" i="1"/>
  <c r="W119" i="1"/>
  <c r="T119" i="1"/>
  <c r="Q119" i="1"/>
  <c r="P119" i="1"/>
  <c r="M119" i="1"/>
  <c r="L119" i="1"/>
  <c r="W118" i="1"/>
  <c r="T118" i="1"/>
  <c r="Q118" i="1"/>
  <c r="P118" i="1"/>
  <c r="M118" i="1"/>
  <c r="L118" i="1"/>
  <c r="W117" i="1"/>
  <c r="T117" i="1"/>
  <c r="Q117" i="1"/>
  <c r="P117" i="1"/>
  <c r="M117" i="1"/>
  <c r="L117" i="1"/>
  <c r="V116" i="1"/>
  <c r="Q116" i="1" s="1"/>
  <c r="U116" i="1"/>
  <c r="S116" i="1"/>
  <c r="R116" i="1"/>
  <c r="K116" i="1"/>
  <c r="J116" i="1"/>
  <c r="I116" i="1"/>
  <c r="M116" i="1" s="1"/>
  <c r="H116" i="1"/>
  <c r="G116" i="1"/>
  <c r="F116" i="1"/>
  <c r="W115" i="1"/>
  <c r="T115" i="1"/>
  <c r="Q115" i="1"/>
  <c r="P115" i="1"/>
  <c r="M115" i="1"/>
  <c r="L115" i="1"/>
  <c r="W114" i="1"/>
  <c r="T114" i="1"/>
  <c r="Q114" i="1"/>
  <c r="P114" i="1"/>
  <c r="M114" i="1"/>
  <c r="L114" i="1"/>
  <c r="W113" i="1"/>
  <c r="T113" i="1"/>
  <c r="Q113" i="1"/>
  <c r="P113" i="1"/>
  <c r="M113" i="1"/>
  <c r="L113" i="1"/>
  <c r="W112" i="1"/>
  <c r="T112" i="1"/>
  <c r="Q112" i="1"/>
  <c r="P112" i="1"/>
  <c r="M112" i="1"/>
  <c r="L112" i="1"/>
  <c r="W111" i="1"/>
  <c r="T111" i="1"/>
  <c r="Q111" i="1"/>
  <c r="P111" i="1"/>
  <c r="M111" i="1"/>
  <c r="L111" i="1"/>
  <c r="W110" i="1"/>
  <c r="T110" i="1"/>
  <c r="Q110" i="1"/>
  <c r="P110" i="1"/>
  <c r="M110" i="1"/>
  <c r="L110" i="1"/>
  <c r="W109" i="1"/>
  <c r="T109" i="1"/>
  <c r="Q109" i="1"/>
  <c r="P109" i="1"/>
  <c r="M109" i="1"/>
  <c r="L109" i="1"/>
  <c r="W108" i="1"/>
  <c r="T108" i="1"/>
  <c r="Q108" i="1"/>
  <c r="P108" i="1"/>
  <c r="M108" i="1"/>
  <c r="L108" i="1"/>
  <c r="W107" i="1"/>
  <c r="T107" i="1"/>
  <c r="Q107" i="1"/>
  <c r="P107" i="1"/>
  <c r="M107" i="1"/>
  <c r="L107" i="1"/>
  <c r="W106" i="1"/>
  <c r="T106" i="1"/>
  <c r="Q106" i="1"/>
  <c r="P106" i="1"/>
  <c r="M106" i="1"/>
  <c r="L106" i="1"/>
  <c r="W105" i="1"/>
  <c r="T105" i="1"/>
  <c r="Q105" i="1"/>
  <c r="P105" i="1"/>
  <c r="M105" i="1"/>
  <c r="L105" i="1"/>
  <c r="W104" i="1"/>
  <c r="T104" i="1"/>
  <c r="Q104" i="1"/>
  <c r="P104" i="1"/>
  <c r="M104" i="1"/>
  <c r="L104" i="1"/>
  <c r="V103" i="1"/>
  <c r="U103" i="1"/>
  <c r="S103" i="1"/>
  <c r="R103" i="1"/>
  <c r="K103" i="1"/>
  <c r="J103" i="1"/>
  <c r="I103" i="1"/>
  <c r="H103" i="1"/>
  <c r="G103" i="1"/>
  <c r="F103" i="1"/>
  <c r="V101" i="1"/>
  <c r="U101" i="1"/>
  <c r="S101" i="1"/>
  <c r="R101" i="1"/>
  <c r="K101" i="1"/>
  <c r="J101" i="1"/>
  <c r="I101" i="1"/>
  <c r="H101" i="1"/>
  <c r="G101" i="1"/>
  <c r="F101" i="1"/>
  <c r="W100" i="1"/>
  <c r="T100" i="1"/>
  <c r="Q100" i="1"/>
  <c r="P100" i="1"/>
  <c r="M100" i="1"/>
  <c r="L100" i="1"/>
  <c r="W99" i="1"/>
  <c r="T99" i="1"/>
  <c r="Q99" i="1"/>
  <c r="P99" i="1"/>
  <c r="M99" i="1"/>
  <c r="L99" i="1"/>
  <c r="W98" i="1"/>
  <c r="T98" i="1"/>
  <c r="Q98" i="1"/>
  <c r="P98" i="1"/>
  <c r="M98" i="1"/>
  <c r="N98" i="1" s="1"/>
  <c r="O98" i="1" s="1"/>
  <c r="L98" i="1"/>
  <c r="W97" i="1"/>
  <c r="T97" i="1"/>
  <c r="Q97" i="1"/>
  <c r="P97" i="1"/>
  <c r="M97" i="1"/>
  <c r="L97" i="1"/>
  <c r="W96" i="1"/>
  <c r="T96" i="1"/>
  <c r="Q96" i="1"/>
  <c r="P96" i="1"/>
  <c r="M96" i="1"/>
  <c r="L96" i="1"/>
  <c r="W95" i="1"/>
  <c r="T95" i="1"/>
  <c r="Q95" i="1"/>
  <c r="P95" i="1"/>
  <c r="M95" i="1"/>
  <c r="L95" i="1"/>
  <c r="W94" i="1"/>
  <c r="T94" i="1"/>
  <c r="Q94" i="1"/>
  <c r="P94" i="1"/>
  <c r="M94" i="1"/>
  <c r="L94" i="1"/>
  <c r="V93" i="1"/>
  <c r="Q93" i="1" s="1"/>
  <c r="U93" i="1"/>
  <c r="S93" i="1"/>
  <c r="R93" i="1"/>
  <c r="K93" i="1"/>
  <c r="J93" i="1"/>
  <c r="I93" i="1"/>
  <c r="H93" i="1"/>
  <c r="G93" i="1"/>
  <c r="F93" i="1"/>
  <c r="W92" i="1"/>
  <c r="T92" i="1"/>
  <c r="Q92" i="1"/>
  <c r="P92" i="1"/>
  <c r="M92" i="1"/>
  <c r="L92" i="1"/>
  <c r="W91" i="1"/>
  <c r="T91" i="1"/>
  <c r="Q91" i="1"/>
  <c r="P91" i="1"/>
  <c r="M91" i="1"/>
  <c r="L91" i="1"/>
  <c r="W90" i="1"/>
  <c r="T90" i="1"/>
  <c r="Q90" i="1"/>
  <c r="P90" i="1"/>
  <c r="M90" i="1"/>
  <c r="L90" i="1"/>
  <c r="W89" i="1"/>
  <c r="T89" i="1"/>
  <c r="Q89" i="1"/>
  <c r="P89" i="1"/>
  <c r="M89" i="1"/>
  <c r="L89" i="1"/>
  <c r="W88" i="1"/>
  <c r="T88" i="1"/>
  <c r="Q88" i="1"/>
  <c r="P88" i="1"/>
  <c r="M88" i="1"/>
  <c r="L88" i="1"/>
  <c r="W87" i="1"/>
  <c r="T87" i="1"/>
  <c r="Q87" i="1"/>
  <c r="P87" i="1"/>
  <c r="M87" i="1"/>
  <c r="L87" i="1"/>
  <c r="W86" i="1"/>
  <c r="T86" i="1"/>
  <c r="Q86" i="1"/>
  <c r="P86" i="1"/>
  <c r="M86" i="1"/>
  <c r="L86" i="1"/>
  <c r="W85" i="1"/>
  <c r="T85" i="1"/>
  <c r="Q85" i="1"/>
  <c r="P85" i="1"/>
  <c r="M85" i="1"/>
  <c r="L85" i="1"/>
  <c r="W84" i="1"/>
  <c r="T84" i="1"/>
  <c r="Q84" i="1"/>
  <c r="P84" i="1"/>
  <c r="M84" i="1"/>
  <c r="L84" i="1"/>
  <c r="W83" i="1"/>
  <c r="T83" i="1"/>
  <c r="Q83" i="1"/>
  <c r="P83" i="1"/>
  <c r="M83" i="1"/>
  <c r="L83" i="1"/>
  <c r="W82" i="1"/>
  <c r="T82" i="1"/>
  <c r="Q82" i="1"/>
  <c r="P82" i="1"/>
  <c r="M82" i="1"/>
  <c r="L82" i="1"/>
  <c r="W81" i="1"/>
  <c r="T81" i="1"/>
  <c r="Q81" i="1"/>
  <c r="P81" i="1"/>
  <c r="M81" i="1"/>
  <c r="L81" i="1"/>
  <c r="W80" i="1"/>
  <c r="T80" i="1"/>
  <c r="Q80" i="1"/>
  <c r="P80" i="1"/>
  <c r="M80" i="1"/>
  <c r="L80" i="1"/>
  <c r="W79" i="1"/>
  <c r="T79" i="1"/>
  <c r="Q79" i="1"/>
  <c r="P79" i="1"/>
  <c r="M79" i="1"/>
  <c r="L79" i="1"/>
  <c r="W78" i="1"/>
  <c r="T78" i="1"/>
  <c r="Q78" i="1"/>
  <c r="P78" i="1"/>
  <c r="M78" i="1"/>
  <c r="L78" i="1"/>
  <c r="W77" i="1"/>
  <c r="T77" i="1"/>
  <c r="Q77" i="1"/>
  <c r="P77" i="1"/>
  <c r="M77" i="1"/>
  <c r="L77" i="1"/>
  <c r="W76" i="1"/>
  <c r="T76" i="1"/>
  <c r="Q76" i="1"/>
  <c r="P76" i="1"/>
  <c r="M76" i="1"/>
  <c r="L76" i="1"/>
  <c r="W75" i="1"/>
  <c r="T75" i="1"/>
  <c r="Q75" i="1"/>
  <c r="P75" i="1"/>
  <c r="M75" i="1"/>
  <c r="L75" i="1"/>
  <c r="W74" i="1"/>
  <c r="T74" i="1"/>
  <c r="Q74" i="1"/>
  <c r="P74" i="1"/>
  <c r="M74" i="1"/>
  <c r="L74" i="1"/>
  <c r="W73" i="1"/>
  <c r="T73" i="1"/>
  <c r="Q73" i="1"/>
  <c r="P73" i="1"/>
  <c r="M73" i="1"/>
  <c r="L73" i="1"/>
  <c r="W72" i="1"/>
  <c r="T72" i="1"/>
  <c r="Q72" i="1"/>
  <c r="P72" i="1"/>
  <c r="M72" i="1"/>
  <c r="L72" i="1"/>
  <c r="W71" i="1"/>
  <c r="T71" i="1"/>
  <c r="Q71" i="1"/>
  <c r="P71" i="1"/>
  <c r="M71" i="1"/>
  <c r="L71" i="1"/>
  <c r="W70" i="1"/>
  <c r="T70" i="1"/>
  <c r="Q70" i="1"/>
  <c r="P70" i="1"/>
  <c r="M70" i="1"/>
  <c r="L70" i="1"/>
  <c r="W69" i="1"/>
  <c r="T69" i="1"/>
  <c r="Q69" i="1"/>
  <c r="P69" i="1"/>
  <c r="M69" i="1"/>
  <c r="L69" i="1"/>
  <c r="W68" i="1"/>
  <c r="T68" i="1"/>
  <c r="Q68" i="1"/>
  <c r="P68" i="1"/>
  <c r="M68" i="1"/>
  <c r="L68" i="1"/>
  <c r="W67" i="1"/>
  <c r="T67" i="1"/>
  <c r="Q67" i="1"/>
  <c r="P67" i="1"/>
  <c r="M67" i="1"/>
  <c r="L67" i="1"/>
  <c r="W66" i="1"/>
  <c r="T66" i="1"/>
  <c r="Q66" i="1"/>
  <c r="P66" i="1"/>
  <c r="M66" i="1"/>
  <c r="L66" i="1"/>
  <c r="W65" i="1"/>
  <c r="T65" i="1"/>
  <c r="Q65" i="1"/>
  <c r="P65" i="1"/>
  <c r="M65" i="1"/>
  <c r="L65" i="1"/>
  <c r="W64" i="1"/>
  <c r="T64" i="1"/>
  <c r="Q64" i="1"/>
  <c r="P64" i="1"/>
  <c r="M64" i="1"/>
  <c r="L64" i="1"/>
  <c r="V63" i="1"/>
  <c r="U63" i="1"/>
  <c r="S63" i="1"/>
  <c r="R63" i="1"/>
  <c r="K63" i="1"/>
  <c r="J63" i="1"/>
  <c r="I63" i="1"/>
  <c r="M63" i="1" s="1"/>
  <c r="H63" i="1"/>
  <c r="G63" i="1"/>
  <c r="F63" i="1"/>
  <c r="W59" i="1"/>
  <c r="T59" i="1"/>
  <c r="Q59" i="1"/>
  <c r="P59" i="1"/>
  <c r="M59" i="1"/>
  <c r="L59" i="1"/>
  <c r="W58" i="1"/>
  <c r="T58" i="1"/>
  <c r="Q58" i="1"/>
  <c r="P58" i="1"/>
  <c r="M58" i="1"/>
  <c r="L58" i="1"/>
  <c r="W57" i="1"/>
  <c r="T57" i="1"/>
  <c r="Q57" i="1"/>
  <c r="P57" i="1"/>
  <c r="M57" i="1"/>
  <c r="L57" i="1"/>
  <c r="W56" i="1"/>
  <c r="T56" i="1"/>
  <c r="Q56" i="1"/>
  <c r="P56" i="1"/>
  <c r="M56" i="1"/>
  <c r="L56" i="1"/>
  <c r="W55" i="1"/>
  <c r="T55" i="1"/>
  <c r="Q55" i="1"/>
  <c r="P55" i="1"/>
  <c r="M55" i="1"/>
  <c r="L55" i="1"/>
  <c r="W54" i="1"/>
  <c r="T54" i="1"/>
  <c r="Q54" i="1"/>
  <c r="P54" i="1"/>
  <c r="M54" i="1"/>
  <c r="L54" i="1"/>
  <c r="W53" i="1"/>
  <c r="T53" i="1"/>
  <c r="Q53" i="1"/>
  <c r="P53" i="1"/>
  <c r="M53" i="1"/>
  <c r="L53" i="1"/>
  <c r="W52" i="1"/>
  <c r="T52" i="1"/>
  <c r="Q52" i="1"/>
  <c r="P52" i="1"/>
  <c r="M52" i="1"/>
  <c r="L52" i="1"/>
  <c r="W51" i="1"/>
  <c r="T51" i="1"/>
  <c r="Q51" i="1"/>
  <c r="P51" i="1"/>
  <c r="M51" i="1"/>
  <c r="L51" i="1"/>
  <c r="V50" i="1"/>
  <c r="U50" i="1"/>
  <c r="S50" i="1"/>
  <c r="R50" i="1"/>
  <c r="K50" i="1"/>
  <c r="J50" i="1"/>
  <c r="I50" i="1"/>
  <c r="H50" i="1"/>
  <c r="G50" i="1"/>
  <c r="F50" i="1"/>
  <c r="W49" i="1"/>
  <c r="T49" i="1"/>
  <c r="Q49" i="1"/>
  <c r="P49" i="1"/>
  <c r="M49" i="1"/>
  <c r="L49" i="1"/>
  <c r="W48" i="1"/>
  <c r="T48" i="1"/>
  <c r="Q48" i="1"/>
  <c r="P48" i="1"/>
  <c r="M48" i="1"/>
  <c r="L48" i="1"/>
  <c r="W47" i="1"/>
  <c r="T47" i="1"/>
  <c r="Q47" i="1"/>
  <c r="P47" i="1"/>
  <c r="M47" i="1"/>
  <c r="L47" i="1"/>
  <c r="V46" i="1"/>
  <c r="U46" i="1"/>
  <c r="S46" i="1"/>
  <c r="R46" i="1"/>
  <c r="K46" i="1"/>
  <c r="J46" i="1"/>
  <c r="I46" i="1"/>
  <c r="H46" i="1"/>
  <c r="G46" i="1"/>
  <c r="F46" i="1"/>
  <c r="W45" i="1"/>
  <c r="T45" i="1"/>
  <c r="Q45" i="1"/>
  <c r="P45" i="1"/>
  <c r="M45" i="1"/>
  <c r="L45" i="1"/>
  <c r="T44" i="1"/>
  <c r="Q44" i="1"/>
  <c r="P44" i="1"/>
  <c r="W43" i="1"/>
  <c r="T43" i="1"/>
  <c r="Q43" i="1"/>
  <c r="P43" i="1"/>
  <c r="M43" i="1"/>
  <c r="L43" i="1"/>
  <c r="W42" i="1"/>
  <c r="T42" i="1"/>
  <c r="Q42" i="1"/>
  <c r="P42" i="1"/>
  <c r="M42" i="1"/>
  <c r="L42" i="1"/>
  <c r="V41" i="1"/>
  <c r="U41" i="1"/>
  <c r="S41" i="1"/>
  <c r="R41" i="1"/>
  <c r="K41" i="1"/>
  <c r="J41" i="1"/>
  <c r="I41" i="1"/>
  <c r="H41" i="1"/>
  <c r="G41" i="1"/>
  <c r="F41" i="1"/>
  <c r="W39" i="1"/>
  <c r="T39" i="1"/>
  <c r="Q39" i="1"/>
  <c r="P39" i="1"/>
  <c r="M39" i="1"/>
  <c r="L39" i="1"/>
  <c r="W38" i="1"/>
  <c r="T38" i="1"/>
  <c r="Q38" i="1"/>
  <c r="P38" i="1"/>
  <c r="M38" i="1"/>
  <c r="L38" i="1"/>
  <c r="W37" i="1"/>
  <c r="T37" i="1"/>
  <c r="Q37" i="1"/>
  <c r="P37" i="1"/>
  <c r="M37" i="1"/>
  <c r="L37" i="1"/>
  <c r="W36" i="1"/>
  <c r="T36" i="1"/>
  <c r="Q36" i="1"/>
  <c r="P36" i="1"/>
  <c r="M36" i="1"/>
  <c r="L36" i="1"/>
  <c r="W35" i="1"/>
  <c r="T35" i="1"/>
  <c r="Q35" i="1"/>
  <c r="P35" i="1"/>
  <c r="M35" i="1"/>
  <c r="L35" i="1"/>
  <c r="V34" i="1"/>
  <c r="U34" i="1"/>
  <c r="S34" i="1"/>
  <c r="R34" i="1"/>
  <c r="K34" i="1"/>
  <c r="J34" i="1"/>
  <c r="I34" i="1"/>
  <c r="H34" i="1"/>
  <c r="G34" i="1"/>
  <c r="F34" i="1"/>
  <c r="W33" i="1"/>
  <c r="T33" i="1"/>
  <c r="Q33" i="1"/>
  <c r="P33" i="1"/>
  <c r="M33" i="1"/>
  <c r="L33" i="1"/>
  <c r="W32" i="1"/>
  <c r="T32" i="1"/>
  <c r="Q32" i="1"/>
  <c r="P32" i="1"/>
  <c r="M32" i="1"/>
  <c r="L32" i="1"/>
  <c r="W31" i="1"/>
  <c r="T31" i="1"/>
  <c r="Q31" i="1"/>
  <c r="P31" i="1"/>
  <c r="M31" i="1"/>
  <c r="L31" i="1"/>
  <c r="W30" i="1"/>
  <c r="T30" i="1"/>
  <c r="Q30" i="1"/>
  <c r="P30" i="1"/>
  <c r="M30" i="1"/>
  <c r="L30" i="1"/>
  <c r="W29" i="1"/>
  <c r="T29" i="1"/>
  <c r="Q29" i="1"/>
  <c r="P29" i="1"/>
  <c r="M29" i="1"/>
  <c r="L29" i="1"/>
  <c r="W28" i="1"/>
  <c r="T28" i="1"/>
  <c r="Q28" i="1"/>
  <c r="P28" i="1"/>
  <c r="M28" i="1"/>
  <c r="L28" i="1"/>
  <c r="W27" i="1"/>
  <c r="T27" i="1"/>
  <c r="Q27" i="1"/>
  <c r="P27" i="1"/>
  <c r="M27" i="1"/>
  <c r="L27" i="1"/>
  <c r="W26" i="1"/>
  <c r="T26" i="1"/>
  <c r="Q26" i="1"/>
  <c r="P26" i="1"/>
  <c r="M26" i="1"/>
  <c r="L26" i="1"/>
  <c r="W25" i="1"/>
  <c r="T25" i="1"/>
  <c r="Q25" i="1"/>
  <c r="P25" i="1"/>
  <c r="M25" i="1"/>
  <c r="L25" i="1"/>
  <c r="W24" i="1"/>
  <c r="T24" i="1"/>
  <c r="Q24" i="1"/>
  <c r="P24" i="1"/>
  <c r="M24" i="1"/>
  <c r="L24" i="1"/>
  <c r="W23" i="1"/>
  <c r="T23" i="1"/>
  <c r="Q23" i="1"/>
  <c r="P23" i="1"/>
  <c r="M23" i="1"/>
  <c r="L23" i="1"/>
  <c r="V22" i="1"/>
  <c r="U22" i="1"/>
  <c r="S22" i="1"/>
  <c r="R22" i="1"/>
  <c r="K22" i="1"/>
  <c r="J22" i="1"/>
  <c r="I22" i="1"/>
  <c r="H22" i="1"/>
  <c r="G22" i="1"/>
  <c r="F22" i="1"/>
  <c r="W21" i="1"/>
  <c r="T21" i="1"/>
  <c r="Q21" i="1"/>
  <c r="P21" i="1"/>
  <c r="M21" i="1"/>
  <c r="L21" i="1"/>
  <c r="W20" i="1"/>
  <c r="T20" i="1"/>
  <c r="Q20" i="1"/>
  <c r="P20" i="1"/>
  <c r="M20" i="1"/>
  <c r="L20" i="1"/>
  <c r="T19" i="1"/>
  <c r="Q19" i="1"/>
  <c r="P19" i="1"/>
  <c r="W18" i="1"/>
  <c r="T18" i="1"/>
  <c r="Q18" i="1"/>
  <c r="P18" i="1"/>
  <c r="M18" i="1"/>
  <c r="L18" i="1"/>
  <c r="P17" i="1"/>
  <c r="W16" i="1"/>
  <c r="T16" i="1"/>
  <c r="Q16" i="1"/>
  <c r="P16" i="1"/>
  <c r="M16" i="1"/>
  <c r="L16" i="1"/>
  <c r="W15" i="1"/>
  <c r="T15" i="1"/>
  <c r="Q15" i="1"/>
  <c r="P15" i="1"/>
  <c r="M15" i="1"/>
  <c r="L15" i="1"/>
  <c r="T14" i="1"/>
  <c r="Q14" i="1"/>
  <c r="P14" i="1"/>
  <c r="M14" i="1"/>
  <c r="L14" i="1"/>
  <c r="W13" i="1"/>
  <c r="T13" i="1"/>
  <c r="Q13" i="1"/>
  <c r="P13" i="1"/>
  <c r="M13" i="1"/>
  <c r="L13" i="1"/>
  <c r="W12" i="1"/>
  <c r="T12" i="1"/>
  <c r="Q12" i="1"/>
  <c r="P12" i="1"/>
  <c r="M12" i="1"/>
  <c r="L12" i="1"/>
  <c r="W11" i="1"/>
  <c r="T11" i="1"/>
  <c r="Q11" i="1"/>
  <c r="P11" i="1"/>
  <c r="M11" i="1"/>
  <c r="L11" i="1"/>
  <c r="W10" i="1"/>
  <c r="T10" i="1"/>
  <c r="Q10" i="1"/>
  <c r="P10" i="1"/>
  <c r="M10" i="1"/>
  <c r="L10" i="1"/>
  <c r="W9" i="1"/>
  <c r="T9" i="1"/>
  <c r="Q9" i="1"/>
  <c r="P9" i="1"/>
  <c r="M9" i="1"/>
  <c r="L9" i="1"/>
  <c r="W8" i="1"/>
  <c r="T8" i="1"/>
  <c r="Q8" i="1"/>
  <c r="P8" i="1"/>
  <c r="M8" i="1"/>
  <c r="L8" i="1"/>
  <c r="V7" i="1"/>
  <c r="U7" i="1"/>
  <c r="S7" i="1"/>
  <c r="R7" i="1"/>
  <c r="K7" i="1"/>
  <c r="J7" i="1"/>
  <c r="I7" i="1"/>
  <c r="H7" i="1"/>
  <c r="G7" i="1"/>
  <c r="F7" i="1"/>
  <c r="N278" i="1" l="1"/>
  <c r="O278" i="1" s="1"/>
  <c r="N294" i="1"/>
  <c r="O294" i="1" s="1"/>
  <c r="P503" i="1"/>
  <c r="M621" i="1"/>
  <c r="M695" i="1"/>
  <c r="N958" i="1"/>
  <c r="O958" i="1" s="1"/>
  <c r="P1042" i="1"/>
  <c r="U311" i="1"/>
  <c r="P350" i="1"/>
  <c r="N403" i="1"/>
  <c r="O403" i="1" s="1"/>
  <c r="Q860" i="1"/>
  <c r="N135" i="1"/>
  <c r="O135" i="1" s="1"/>
  <c r="N394" i="1"/>
  <c r="O394" i="1" s="1"/>
  <c r="N418" i="1"/>
  <c r="O418" i="1" s="1"/>
  <c r="N422" i="1"/>
  <c r="O422" i="1" s="1"/>
  <c r="P860" i="1"/>
  <c r="L963" i="1"/>
  <c r="N455" i="1"/>
  <c r="O455" i="1" s="1"/>
  <c r="N459" i="1"/>
  <c r="O459" i="1" s="1"/>
  <c r="N463" i="1"/>
  <c r="O463" i="1" s="1"/>
  <c r="N529" i="1"/>
  <c r="O529" i="1" s="1"/>
  <c r="N533" i="1"/>
  <c r="O533" i="1" s="1"/>
  <c r="M558" i="1"/>
  <c r="T718" i="1"/>
  <c r="W733" i="1"/>
  <c r="N759" i="1"/>
  <c r="O759" i="1" s="1"/>
  <c r="N771" i="1"/>
  <c r="O771" i="1" s="1"/>
  <c r="N859" i="1"/>
  <c r="O859" i="1" s="1"/>
  <c r="N989" i="1"/>
  <c r="O989" i="1" s="1"/>
  <c r="N993" i="1"/>
  <c r="O993" i="1" s="1"/>
  <c r="N1001" i="1"/>
  <c r="O1001" i="1" s="1"/>
  <c r="N38" i="1"/>
  <c r="O38" i="1" s="1"/>
  <c r="W174" i="1"/>
  <c r="N292" i="1"/>
  <c r="O292" i="1" s="1"/>
  <c r="N354" i="1"/>
  <c r="O354" i="1" s="1"/>
  <c r="F929" i="1"/>
  <c r="P702" i="1"/>
  <c r="M825" i="1"/>
  <c r="N858" i="1"/>
  <c r="O858" i="1" s="1"/>
  <c r="N964" i="1"/>
  <c r="O964" i="1" s="1"/>
  <c r="N1039" i="1"/>
  <c r="O1039" i="1" s="1"/>
  <c r="N291" i="1"/>
  <c r="O291" i="1" s="1"/>
  <c r="N357" i="1"/>
  <c r="O357" i="1" s="1"/>
  <c r="N400" i="1"/>
  <c r="O400" i="1" s="1"/>
  <c r="N505" i="1"/>
  <c r="O505" i="1" s="1"/>
  <c r="N561" i="1"/>
  <c r="O561" i="1" s="1"/>
  <c r="N565" i="1"/>
  <c r="O565" i="1" s="1"/>
  <c r="N577" i="1"/>
  <c r="O577" i="1" s="1"/>
  <c r="L34" i="1"/>
  <c r="N295" i="1"/>
  <c r="O295" i="1" s="1"/>
  <c r="L374" i="1"/>
  <c r="N386" i="1"/>
  <c r="O386" i="1" s="1"/>
  <c r="M646" i="1"/>
  <c r="Q871" i="1"/>
  <c r="S62" i="1"/>
  <c r="N178" i="1"/>
  <c r="O178" i="1" s="1"/>
  <c r="N188" i="1"/>
  <c r="O188" i="1" s="1"/>
  <c r="N192" i="1"/>
  <c r="O192" i="1" s="1"/>
  <c r="N199" i="1"/>
  <c r="O199" i="1" s="1"/>
  <c r="N282" i="1"/>
  <c r="O282" i="1" s="1"/>
  <c r="N286" i="1"/>
  <c r="O286" i="1" s="1"/>
  <c r="N290" i="1"/>
  <c r="O290" i="1" s="1"/>
  <c r="N316" i="1"/>
  <c r="O316" i="1" s="1"/>
  <c r="M332" i="1"/>
  <c r="M342" i="1"/>
  <c r="N398" i="1"/>
  <c r="O398" i="1" s="1"/>
  <c r="N402" i="1"/>
  <c r="O402" i="1" s="1"/>
  <c r="V538" i="1"/>
  <c r="J6" i="1"/>
  <c r="L139" i="1"/>
  <c r="T147" i="1"/>
  <c r="T154" i="1"/>
  <c r="Q271" i="1"/>
  <c r="L298" i="1"/>
  <c r="Q298" i="1"/>
  <c r="N361" i="1"/>
  <c r="O361" i="1" s="1"/>
  <c r="N365" i="1"/>
  <c r="O365" i="1" s="1"/>
  <c r="I367" i="1"/>
  <c r="M664" i="1"/>
  <c r="N678" i="1"/>
  <c r="O678" i="1" s="1"/>
  <c r="N682" i="1"/>
  <c r="O682" i="1" s="1"/>
  <c r="I102" i="1"/>
  <c r="N281" i="1"/>
  <c r="O281" i="1" s="1"/>
  <c r="N289" i="1"/>
  <c r="O289" i="1" s="1"/>
  <c r="N299" i="1"/>
  <c r="O299" i="1" s="1"/>
  <c r="N303" i="1"/>
  <c r="O303" i="1" s="1"/>
  <c r="S311" i="1"/>
  <c r="N378" i="1"/>
  <c r="O378" i="1" s="1"/>
  <c r="N382" i="1"/>
  <c r="O382" i="1" s="1"/>
  <c r="F668" i="1"/>
  <c r="J705" i="1"/>
  <c r="T910" i="1"/>
  <c r="N919" i="1"/>
  <c r="O919" i="1" s="1"/>
  <c r="N404" i="1"/>
  <c r="O404" i="1" s="1"/>
  <c r="N703" i="1"/>
  <c r="O703" i="1" s="1"/>
  <c r="N166" i="1"/>
  <c r="O166" i="1" s="1"/>
  <c r="N392" i="1"/>
  <c r="O392" i="1" s="1"/>
  <c r="N396" i="1"/>
  <c r="O396" i="1" s="1"/>
  <c r="N523" i="1"/>
  <c r="O523" i="1" s="1"/>
  <c r="Q41" i="1"/>
  <c r="W46" i="1"/>
  <c r="N48" i="1"/>
  <c r="O48" i="1" s="1"/>
  <c r="N67" i="1"/>
  <c r="O67" i="1" s="1"/>
  <c r="N75" i="1"/>
  <c r="O75" i="1" s="1"/>
  <c r="N91" i="1"/>
  <c r="O91" i="1" s="1"/>
  <c r="W101" i="1"/>
  <c r="T103" i="1"/>
  <c r="N106" i="1"/>
  <c r="O106" i="1" s="1"/>
  <c r="N183" i="1"/>
  <c r="O183" i="1" s="1"/>
  <c r="H311" i="1"/>
  <c r="T374" i="1"/>
  <c r="P414" i="1"/>
  <c r="W472" i="1"/>
  <c r="N474" i="1"/>
  <c r="O474" i="1" s="1"/>
  <c r="N478" i="1"/>
  <c r="O478" i="1" s="1"/>
  <c r="N482" i="1"/>
  <c r="O482" i="1" s="1"/>
  <c r="N486" i="1"/>
  <c r="O486" i="1" s="1"/>
  <c r="N490" i="1"/>
  <c r="O490" i="1" s="1"/>
  <c r="N494" i="1"/>
  <c r="O494" i="1" s="1"/>
  <c r="N498" i="1"/>
  <c r="O498" i="1" s="1"/>
  <c r="N502" i="1"/>
  <c r="O502" i="1" s="1"/>
  <c r="N504" i="1"/>
  <c r="O504" i="1" s="1"/>
  <c r="N512" i="1"/>
  <c r="O512" i="1" s="1"/>
  <c r="N516" i="1"/>
  <c r="O516" i="1" s="1"/>
  <c r="N560" i="1"/>
  <c r="O560" i="1" s="1"/>
  <c r="N564" i="1"/>
  <c r="O564" i="1" s="1"/>
  <c r="N584" i="1"/>
  <c r="O584" i="1" s="1"/>
  <c r="N696" i="1"/>
  <c r="O696" i="1" s="1"/>
  <c r="M718" i="1"/>
  <c r="N737" i="1"/>
  <c r="O737" i="1" s="1"/>
  <c r="N741" i="1"/>
  <c r="O741" i="1" s="1"/>
  <c r="W772" i="1"/>
  <c r="N806" i="1"/>
  <c r="O806" i="1" s="1"/>
  <c r="N810" i="1"/>
  <c r="O810" i="1" s="1"/>
  <c r="T871" i="1"/>
  <c r="L916" i="1"/>
  <c r="W41" i="1"/>
  <c r="Q46" i="1"/>
  <c r="Q101" i="1"/>
  <c r="W131" i="1"/>
  <c r="N133" i="1"/>
  <c r="O133" i="1" s="1"/>
  <c r="P154" i="1"/>
  <c r="N176" i="1"/>
  <c r="O176" i="1" s="1"/>
  <c r="N197" i="1"/>
  <c r="O197" i="1" s="1"/>
  <c r="N227" i="1"/>
  <c r="O227" i="1" s="1"/>
  <c r="M228" i="1"/>
  <c r="L249" i="1"/>
  <c r="N340" i="1"/>
  <c r="O340" i="1" s="1"/>
  <c r="Q558" i="1"/>
  <c r="N596" i="1"/>
  <c r="O596" i="1" s="1"/>
  <c r="N600" i="1"/>
  <c r="O600" i="1" s="1"/>
  <c r="N616" i="1"/>
  <c r="O616" i="1" s="1"/>
  <c r="P621" i="1"/>
  <c r="L659" i="1"/>
  <c r="N659" i="1" s="1"/>
  <c r="O659" i="1" s="1"/>
  <c r="Q659" i="1"/>
  <c r="N661" i="1"/>
  <c r="O661" i="1" s="1"/>
  <c r="Q749" i="1"/>
  <c r="N763" i="1"/>
  <c r="O763" i="1" s="1"/>
  <c r="M768" i="1"/>
  <c r="N828" i="1"/>
  <c r="O828" i="1" s="1"/>
  <c r="M845" i="1"/>
  <c r="N846" i="1"/>
  <c r="O846" i="1" s="1"/>
  <c r="M851" i="1"/>
  <c r="W920" i="1"/>
  <c r="P1044" i="1"/>
  <c r="I210" i="1"/>
  <c r="F538" i="1"/>
  <c r="U538" i="1"/>
  <c r="N567" i="1"/>
  <c r="O567" i="1" s="1"/>
  <c r="N571" i="1"/>
  <c r="O571" i="1" s="1"/>
  <c r="P34" i="1"/>
  <c r="P41" i="1"/>
  <c r="N196" i="1"/>
  <c r="O196" i="1" s="1"/>
  <c r="N200" i="1"/>
  <c r="O200" i="1" s="1"/>
  <c r="N283" i="1"/>
  <c r="O283" i="1" s="1"/>
  <c r="N287" i="1"/>
  <c r="O287" i="1" s="1"/>
  <c r="N389" i="1"/>
  <c r="O389" i="1" s="1"/>
  <c r="N393" i="1"/>
  <c r="O393" i="1" s="1"/>
  <c r="N410" i="1"/>
  <c r="O410" i="1" s="1"/>
  <c r="L664" i="1"/>
  <c r="P813" i="1"/>
  <c r="J5" i="1"/>
  <c r="N15" i="1"/>
  <c r="O15" i="1" s="1"/>
  <c r="M34" i="1"/>
  <c r="N42" i="1"/>
  <c r="O42" i="1" s="1"/>
  <c r="N56" i="1"/>
  <c r="O56" i="1" s="1"/>
  <c r="N85" i="1"/>
  <c r="O85" i="1" s="1"/>
  <c r="L93" i="1"/>
  <c r="T139" i="1"/>
  <c r="N141" i="1"/>
  <c r="O141" i="1" s="1"/>
  <c r="N222" i="1"/>
  <c r="O222" i="1" s="1"/>
  <c r="N397" i="1"/>
  <c r="O397" i="1" s="1"/>
  <c r="N401" i="1"/>
  <c r="O401" i="1" s="1"/>
  <c r="N562" i="1"/>
  <c r="O562" i="1" s="1"/>
  <c r="N574" i="1"/>
  <c r="O574" i="1" s="1"/>
  <c r="N578" i="1"/>
  <c r="O578" i="1" s="1"/>
  <c r="N582" i="1"/>
  <c r="O582" i="1" s="1"/>
  <c r="P659" i="1"/>
  <c r="N663" i="1"/>
  <c r="O663" i="1" s="1"/>
  <c r="N665" i="1"/>
  <c r="O665" i="1" s="1"/>
  <c r="V705" i="1"/>
  <c r="Q705" i="1" s="1"/>
  <c r="N722" i="1"/>
  <c r="O722" i="1" s="1"/>
  <c r="N726" i="1"/>
  <c r="O726" i="1" s="1"/>
  <c r="N730" i="1"/>
  <c r="O730" i="1" s="1"/>
  <c r="N765" i="1"/>
  <c r="O765" i="1" s="1"/>
  <c r="M821" i="1"/>
  <c r="N867" i="1"/>
  <c r="O867" i="1" s="1"/>
  <c r="N952" i="1"/>
  <c r="O952" i="1" s="1"/>
  <c r="N997" i="1"/>
  <c r="O997" i="1" s="1"/>
  <c r="N1005" i="1"/>
  <c r="O1005" i="1" s="1"/>
  <c r="T174" i="1"/>
  <c r="Q518" i="1"/>
  <c r="N625" i="1"/>
  <c r="O625" i="1" s="1"/>
  <c r="F649" i="1"/>
  <c r="W702" i="1"/>
  <c r="W744" i="1"/>
  <c r="N55" i="1"/>
  <c r="O55" i="1" s="1"/>
  <c r="N84" i="1"/>
  <c r="O84" i="1" s="1"/>
  <c r="N88" i="1"/>
  <c r="O88" i="1" s="1"/>
  <c r="N107" i="1"/>
  <c r="O107" i="1" s="1"/>
  <c r="N111" i="1"/>
  <c r="O111" i="1" s="1"/>
  <c r="N115" i="1"/>
  <c r="O115" i="1" s="1"/>
  <c r="P116" i="1"/>
  <c r="N167" i="1"/>
  <c r="O167" i="1" s="1"/>
  <c r="N267" i="1"/>
  <c r="O267" i="1" s="1"/>
  <c r="L271" i="1"/>
  <c r="N273" i="1"/>
  <c r="O273" i="1" s="1"/>
  <c r="N277" i="1"/>
  <c r="O277" i="1" s="1"/>
  <c r="N322" i="1"/>
  <c r="O322" i="1" s="1"/>
  <c r="L385" i="1"/>
  <c r="N387" i="1"/>
  <c r="O387" i="1" s="1"/>
  <c r="T472" i="1"/>
  <c r="N513" i="1"/>
  <c r="O513" i="1" s="1"/>
  <c r="N581" i="1"/>
  <c r="O581" i="1" s="1"/>
  <c r="N805" i="1"/>
  <c r="O805" i="1" s="1"/>
  <c r="N819" i="1"/>
  <c r="O819" i="1" s="1"/>
  <c r="W156" i="1"/>
  <c r="N162" i="1"/>
  <c r="O162" i="1" s="1"/>
  <c r="N246" i="1"/>
  <c r="O246" i="1" s="1"/>
  <c r="T259" i="1"/>
  <c r="W319" i="1"/>
  <c r="W374" i="1"/>
  <c r="N376" i="1"/>
  <c r="O376" i="1" s="1"/>
  <c r="N380" i="1"/>
  <c r="O380" i="1" s="1"/>
  <c r="N384" i="1"/>
  <c r="O384" i="1" s="1"/>
  <c r="M385" i="1"/>
  <c r="N589" i="1"/>
  <c r="O589" i="1" s="1"/>
  <c r="N613" i="1"/>
  <c r="O613" i="1" s="1"/>
  <c r="N617" i="1"/>
  <c r="O617" i="1" s="1"/>
  <c r="N620" i="1"/>
  <c r="O620" i="1" s="1"/>
  <c r="T627" i="1"/>
  <c r="N642" i="1"/>
  <c r="O642" i="1" s="1"/>
  <c r="M733" i="1"/>
  <c r="Q762" i="1"/>
  <c r="N764" i="1"/>
  <c r="O764" i="1" s="1"/>
  <c r="L768" i="1"/>
  <c r="N770" i="1"/>
  <c r="O770" i="1" s="1"/>
  <c r="N789" i="1"/>
  <c r="O789" i="1" s="1"/>
  <c r="N793" i="1"/>
  <c r="O793" i="1" s="1"/>
  <c r="N797" i="1"/>
  <c r="O797" i="1" s="1"/>
  <c r="N829" i="1"/>
  <c r="O829" i="1" s="1"/>
  <c r="N837" i="1"/>
  <c r="O837" i="1" s="1"/>
  <c r="N847" i="1"/>
  <c r="O847" i="1" s="1"/>
  <c r="L851" i="1"/>
  <c r="T866" i="1"/>
  <c r="L871" i="1"/>
  <c r="N917" i="1"/>
  <c r="O917" i="1" s="1"/>
  <c r="N931" i="1"/>
  <c r="O931" i="1" s="1"/>
  <c r="N939" i="1"/>
  <c r="O939" i="1" s="1"/>
  <c r="Q50" i="1"/>
  <c r="L63" i="1"/>
  <c r="N63" i="1" s="1"/>
  <c r="O63" i="1" s="1"/>
  <c r="L156" i="1"/>
  <c r="N158" i="1"/>
  <c r="O158" i="1" s="1"/>
  <c r="N171" i="1"/>
  <c r="O171" i="1" s="1"/>
  <c r="N245" i="1"/>
  <c r="O245" i="1" s="1"/>
  <c r="N284" i="1"/>
  <c r="O284" i="1" s="1"/>
  <c r="N293" i="1"/>
  <c r="O293" i="1" s="1"/>
  <c r="F311" i="1"/>
  <c r="Q319" i="1"/>
  <c r="N359" i="1"/>
  <c r="O359" i="1" s="1"/>
  <c r="N390" i="1"/>
  <c r="O390" i="1" s="1"/>
  <c r="N395" i="1"/>
  <c r="O395" i="1" s="1"/>
  <c r="N406" i="1"/>
  <c r="O406" i="1" s="1"/>
  <c r="N411" i="1"/>
  <c r="O411" i="1" s="1"/>
  <c r="M414" i="1"/>
  <c r="N438" i="1"/>
  <c r="O438" i="1" s="1"/>
  <c r="N573" i="1"/>
  <c r="O573" i="1" s="1"/>
  <c r="N591" i="1"/>
  <c r="O591" i="1" s="1"/>
  <c r="L621" i="1"/>
  <c r="W635" i="1"/>
  <c r="N639" i="1"/>
  <c r="O639" i="1" s="1"/>
  <c r="N680" i="1"/>
  <c r="O680" i="1" s="1"/>
  <c r="N734" i="1"/>
  <c r="O734" i="1" s="1"/>
  <c r="N738" i="1"/>
  <c r="O738" i="1" s="1"/>
  <c r="N780" i="1"/>
  <c r="O780" i="1" s="1"/>
  <c r="N801" i="1"/>
  <c r="O801" i="1" s="1"/>
  <c r="T811" i="1"/>
  <c r="L825" i="1"/>
  <c r="W843" i="1"/>
  <c r="T860" i="1"/>
  <c r="W863" i="1"/>
  <c r="N865" i="1"/>
  <c r="O865" i="1" s="1"/>
  <c r="N872" i="1"/>
  <c r="O872" i="1" s="1"/>
  <c r="N875" i="1"/>
  <c r="O875" i="1" s="1"/>
  <c r="N879" i="1"/>
  <c r="O879" i="1" s="1"/>
  <c r="N883" i="1"/>
  <c r="O883" i="1" s="1"/>
  <c r="N887" i="1"/>
  <c r="O887" i="1" s="1"/>
  <c r="N896" i="1"/>
  <c r="O896" i="1" s="1"/>
  <c r="N914" i="1"/>
  <c r="O914" i="1" s="1"/>
  <c r="N942" i="1"/>
  <c r="O942" i="1" s="1"/>
  <c r="W961" i="1"/>
  <c r="P63" i="1"/>
  <c r="P228" i="1"/>
  <c r="P249" i="1"/>
  <c r="P259" i="1"/>
  <c r="N279" i="1"/>
  <c r="O279" i="1" s="1"/>
  <c r="N288" i="1"/>
  <c r="O288" i="1" s="1"/>
  <c r="N297" i="1"/>
  <c r="O297" i="1" s="1"/>
  <c r="V367" i="1"/>
  <c r="Q367" i="1" s="1"/>
  <c r="N370" i="1"/>
  <c r="O370" i="1" s="1"/>
  <c r="J413" i="1"/>
  <c r="P472" i="1"/>
  <c r="N586" i="1"/>
  <c r="O586" i="1" s="1"/>
  <c r="N612" i="1"/>
  <c r="O612" i="1" s="1"/>
  <c r="N700" i="1"/>
  <c r="O700" i="1" s="1"/>
  <c r="N769" i="1"/>
  <c r="O769" i="1" s="1"/>
  <c r="N784" i="1"/>
  <c r="O784" i="1" s="1"/>
  <c r="Q816" i="1"/>
  <c r="K1006" i="1"/>
  <c r="T34" i="1"/>
  <c r="T41" i="1"/>
  <c r="N145" i="1"/>
  <c r="O145" i="1" s="1"/>
  <c r="N151" i="1"/>
  <c r="O151" i="1" s="1"/>
  <c r="N157" i="1"/>
  <c r="O157" i="1" s="1"/>
  <c r="N217" i="1"/>
  <c r="O217" i="1" s="1"/>
  <c r="N226" i="1"/>
  <c r="O226" i="1" s="1"/>
  <c r="N306" i="1"/>
  <c r="O306" i="1" s="1"/>
  <c r="L312" i="1"/>
  <c r="N333" i="1"/>
  <c r="O333" i="1" s="1"/>
  <c r="N337" i="1"/>
  <c r="O337" i="1" s="1"/>
  <c r="T350" i="1"/>
  <c r="N358" i="1"/>
  <c r="O358" i="1" s="1"/>
  <c r="N366" i="1"/>
  <c r="O366" i="1" s="1"/>
  <c r="N399" i="1"/>
  <c r="O399" i="1" s="1"/>
  <c r="Q444" i="1"/>
  <c r="N467" i="1"/>
  <c r="O467" i="1" s="1"/>
  <c r="N471" i="1"/>
  <c r="O471" i="1" s="1"/>
  <c r="M472" i="1"/>
  <c r="N507" i="1"/>
  <c r="O507" i="1" s="1"/>
  <c r="N568" i="1"/>
  <c r="O568" i="1" s="1"/>
  <c r="N590" i="1"/>
  <c r="O590" i="1" s="1"/>
  <c r="N594" i="1"/>
  <c r="O594" i="1" s="1"/>
  <c r="N595" i="1"/>
  <c r="O595" i="1" s="1"/>
  <c r="Q627" i="1"/>
  <c r="M650" i="1"/>
  <c r="Q677" i="1"/>
  <c r="N679" i="1"/>
  <c r="O679" i="1" s="1"/>
  <c r="M749" i="1"/>
  <c r="N792" i="1"/>
  <c r="O792" i="1" s="1"/>
  <c r="N796" i="1"/>
  <c r="O796" i="1" s="1"/>
  <c r="N800" i="1"/>
  <c r="O800" i="1" s="1"/>
  <c r="P816" i="1"/>
  <c r="T831" i="1"/>
  <c r="T833" i="1"/>
  <c r="P845" i="1"/>
  <c r="N850" i="1"/>
  <c r="O850" i="1" s="1"/>
  <c r="W860" i="1"/>
  <c r="N895" i="1"/>
  <c r="O895" i="1" s="1"/>
  <c r="N941" i="1"/>
  <c r="O941" i="1" s="1"/>
  <c r="N945" i="1"/>
  <c r="O945" i="1" s="1"/>
  <c r="J947" i="1"/>
  <c r="M174" i="1"/>
  <c r="R210" i="1"/>
  <c r="N239" i="1"/>
  <c r="O239" i="1" s="1"/>
  <c r="N510" i="1"/>
  <c r="O510" i="1" s="1"/>
  <c r="N576" i="1"/>
  <c r="O576" i="1" s="1"/>
  <c r="N598" i="1"/>
  <c r="O598" i="1" s="1"/>
  <c r="N602" i="1"/>
  <c r="O602" i="1" s="1"/>
  <c r="N607" i="1"/>
  <c r="O607" i="1" s="1"/>
  <c r="P646" i="1"/>
  <c r="T669" i="1"/>
  <c r="F705" i="1"/>
  <c r="T733" i="1"/>
  <c r="S870" i="1"/>
  <c r="F870" i="1"/>
  <c r="W892" i="1"/>
  <c r="T897" i="1"/>
  <c r="W910" i="1"/>
  <c r="L46" i="1"/>
  <c r="L101" i="1"/>
  <c r="N216" i="1"/>
  <c r="O216" i="1" s="1"/>
  <c r="N615" i="1"/>
  <c r="O615" i="1" s="1"/>
  <c r="T756" i="1"/>
  <c r="N205" i="1"/>
  <c r="O205" i="1" s="1"/>
  <c r="H210" i="1"/>
  <c r="M312" i="1"/>
  <c r="N313" i="1"/>
  <c r="O313" i="1" s="1"/>
  <c r="N317" i="1"/>
  <c r="O317" i="1" s="1"/>
  <c r="N329" i="1"/>
  <c r="O329" i="1" s="1"/>
  <c r="P434" i="1"/>
  <c r="L702" i="1"/>
  <c r="N704" i="1"/>
  <c r="O704" i="1" s="1"/>
  <c r="N753" i="1"/>
  <c r="O753" i="1" s="1"/>
  <c r="P871" i="1"/>
  <c r="P892" i="1"/>
  <c r="M46" i="1"/>
  <c r="N46" i="1" s="1"/>
  <c r="O46" i="1" s="1"/>
  <c r="N47" i="1"/>
  <c r="O47" i="1" s="1"/>
  <c r="N128" i="1"/>
  <c r="O128" i="1" s="1"/>
  <c r="N134" i="1"/>
  <c r="O134" i="1" s="1"/>
  <c r="W147" i="1"/>
  <c r="N149" i="1"/>
  <c r="O149" i="1" s="1"/>
  <c r="Q156" i="1"/>
  <c r="N159" i="1"/>
  <c r="O159" i="1" s="1"/>
  <c r="N209" i="1"/>
  <c r="O209" i="1" s="1"/>
  <c r="N234" i="1"/>
  <c r="O234" i="1" s="1"/>
  <c r="N242" i="1"/>
  <c r="O242" i="1" s="1"/>
  <c r="N276" i="1"/>
  <c r="O276" i="1" s="1"/>
  <c r="N285" i="1"/>
  <c r="O285" i="1" s="1"/>
  <c r="N308" i="1"/>
  <c r="O308" i="1" s="1"/>
  <c r="N345" i="1"/>
  <c r="O345" i="1" s="1"/>
  <c r="N349" i="1"/>
  <c r="O349" i="1" s="1"/>
  <c r="N360" i="1"/>
  <c r="O360" i="1" s="1"/>
  <c r="N364" i="1"/>
  <c r="O364" i="1" s="1"/>
  <c r="N391" i="1"/>
  <c r="O391" i="1" s="1"/>
  <c r="N407" i="1"/>
  <c r="O407" i="1" s="1"/>
  <c r="N443" i="1"/>
  <c r="O443" i="1" s="1"/>
  <c r="N445" i="1"/>
  <c r="O445" i="1" s="1"/>
  <c r="N449" i="1"/>
  <c r="O449" i="1" s="1"/>
  <c r="N453" i="1"/>
  <c r="O453" i="1" s="1"/>
  <c r="N457" i="1"/>
  <c r="O457" i="1" s="1"/>
  <c r="N461" i="1"/>
  <c r="O461" i="1" s="1"/>
  <c r="N465" i="1"/>
  <c r="O465" i="1" s="1"/>
  <c r="N469" i="1"/>
  <c r="O469" i="1" s="1"/>
  <c r="Q503" i="1"/>
  <c r="N528" i="1"/>
  <c r="O528" i="1" s="1"/>
  <c r="N537" i="1"/>
  <c r="O537" i="1" s="1"/>
  <c r="M539" i="1"/>
  <c r="N570" i="1"/>
  <c r="O570" i="1" s="1"/>
  <c r="N579" i="1"/>
  <c r="O579" i="1" s="1"/>
  <c r="N588" i="1"/>
  <c r="O588" i="1" s="1"/>
  <c r="N592" i="1"/>
  <c r="O592" i="1" s="1"/>
  <c r="N605" i="1"/>
  <c r="O605" i="1" s="1"/>
  <c r="N609" i="1"/>
  <c r="O609" i="1" s="1"/>
  <c r="W619" i="1"/>
  <c r="N640" i="1"/>
  <c r="O640" i="1" s="1"/>
  <c r="N644" i="1"/>
  <c r="O644" i="1" s="1"/>
  <c r="N660" i="1"/>
  <c r="O660" i="1" s="1"/>
  <c r="L669" i="1"/>
  <c r="N671" i="1"/>
  <c r="O671" i="1" s="1"/>
  <c r="N675" i="1"/>
  <c r="O675" i="1" s="1"/>
  <c r="Q733" i="1"/>
  <c r="W756" i="1"/>
  <c r="W785" i="1"/>
  <c r="N822" i="1"/>
  <c r="O822" i="1" s="1"/>
  <c r="T825" i="1"/>
  <c r="N830" i="1"/>
  <c r="O830" i="1" s="1"/>
  <c r="N838" i="1"/>
  <c r="O838" i="1" s="1"/>
  <c r="T845" i="1"/>
  <c r="T851" i="1"/>
  <c r="W871" i="1"/>
  <c r="L897" i="1"/>
  <c r="M910" i="1"/>
  <c r="N915" i="1"/>
  <c r="O915" i="1" s="1"/>
  <c r="N943" i="1"/>
  <c r="O943" i="1" s="1"/>
  <c r="W948" i="1"/>
  <c r="T961" i="1"/>
  <c r="N1003" i="1"/>
  <c r="O1003" i="1" s="1"/>
  <c r="R1006" i="1"/>
  <c r="N35" i="1"/>
  <c r="O35" i="1" s="1"/>
  <c r="N39" i="1"/>
  <c r="O39" i="1" s="1"/>
  <c r="N43" i="1"/>
  <c r="O43" i="1" s="1"/>
  <c r="N58" i="1"/>
  <c r="O58" i="1" s="1"/>
  <c r="N124" i="1"/>
  <c r="O124" i="1" s="1"/>
  <c r="Q127" i="1"/>
  <c r="N129" i="1"/>
  <c r="O129" i="1" s="1"/>
  <c r="M154" i="1"/>
  <c r="N163" i="1"/>
  <c r="O163" i="1" s="1"/>
  <c r="N173" i="1"/>
  <c r="O173" i="1" s="1"/>
  <c r="N201" i="1"/>
  <c r="O201" i="1" s="1"/>
  <c r="N206" i="1"/>
  <c r="O206" i="1" s="1"/>
  <c r="N224" i="1"/>
  <c r="O224" i="1" s="1"/>
  <c r="S210" i="1"/>
  <c r="N231" i="1"/>
  <c r="O231" i="1" s="1"/>
  <c r="M249" i="1"/>
  <c r="N250" i="1"/>
  <c r="O250" i="1" s="1"/>
  <c r="N254" i="1"/>
  <c r="O254" i="1" s="1"/>
  <c r="N258" i="1"/>
  <c r="O258" i="1" s="1"/>
  <c r="M259" i="1"/>
  <c r="N334" i="1"/>
  <c r="O334" i="1" s="1"/>
  <c r="N338" i="1"/>
  <c r="O338" i="1" s="1"/>
  <c r="Q342" i="1"/>
  <c r="P368" i="1"/>
  <c r="R6" i="1"/>
  <c r="T50" i="1"/>
  <c r="N53" i="1"/>
  <c r="O53" i="1" s="1"/>
  <c r="N57" i="1"/>
  <c r="O57" i="1" s="1"/>
  <c r="K62" i="1"/>
  <c r="R62" i="1"/>
  <c r="T62" i="1" s="1"/>
  <c r="H102" i="1"/>
  <c r="P147" i="1"/>
  <c r="N168" i="1"/>
  <c r="O168" i="1" s="1"/>
  <c r="N219" i="1"/>
  <c r="O219" i="1" s="1"/>
  <c r="N223" i="1"/>
  <c r="O223" i="1" s="1"/>
  <c r="W228" i="1"/>
  <c r="N301" i="1"/>
  <c r="O301" i="1" s="1"/>
  <c r="N331" i="1"/>
  <c r="O331" i="1" s="1"/>
  <c r="W342" i="1"/>
  <c r="N344" i="1"/>
  <c r="O344" i="1" s="1"/>
  <c r="N348" i="1"/>
  <c r="O348" i="1" s="1"/>
  <c r="T414" i="1"/>
  <c r="N417" i="1"/>
  <c r="O417" i="1" s="1"/>
  <c r="N421" i="1"/>
  <c r="O421" i="1" s="1"/>
  <c r="M866" i="1"/>
  <c r="N70" i="1"/>
  <c r="O70" i="1" s="1"/>
  <c r="N78" i="1"/>
  <c r="O78" i="1" s="1"/>
  <c r="N144" i="1"/>
  <c r="O144" i="1" s="1"/>
  <c r="J210" i="1"/>
  <c r="P210" i="1" s="1"/>
  <c r="M41" i="1"/>
  <c r="N41" i="1" s="1"/>
  <c r="O41" i="1" s="1"/>
  <c r="F126" i="1"/>
  <c r="P271" i="1"/>
  <c r="G6" i="1"/>
  <c r="N18" i="1"/>
  <c r="O18" i="1" s="1"/>
  <c r="N37" i="1"/>
  <c r="O37" i="1" s="1"/>
  <c r="F62" i="1"/>
  <c r="W63" i="1"/>
  <c r="N65" i="1"/>
  <c r="O65" i="1" s="1"/>
  <c r="N77" i="1"/>
  <c r="O77" i="1" s="1"/>
  <c r="T93" i="1"/>
  <c r="N118" i="1"/>
  <c r="O118" i="1" s="1"/>
  <c r="G126" i="1"/>
  <c r="N137" i="1"/>
  <c r="O137" i="1" s="1"/>
  <c r="N150" i="1"/>
  <c r="O150" i="1" s="1"/>
  <c r="N161" i="1"/>
  <c r="O161" i="1" s="1"/>
  <c r="N170" i="1"/>
  <c r="O170" i="1" s="1"/>
  <c r="N198" i="1"/>
  <c r="O198" i="1" s="1"/>
  <c r="N204" i="1"/>
  <c r="O204" i="1" s="1"/>
  <c r="N208" i="1"/>
  <c r="O208" i="1" s="1"/>
  <c r="U210" i="1"/>
  <c r="N229" i="1"/>
  <c r="O229" i="1" s="1"/>
  <c r="N241" i="1"/>
  <c r="O241" i="1" s="1"/>
  <c r="T249" i="1"/>
  <c r="M271" i="1"/>
  <c r="N271" i="1" s="1"/>
  <c r="O271" i="1" s="1"/>
  <c r="N272" i="1"/>
  <c r="O272" i="1" s="1"/>
  <c r="M298" i="1"/>
  <c r="W298" i="1"/>
  <c r="N304" i="1"/>
  <c r="O304" i="1" s="1"/>
  <c r="N320" i="1"/>
  <c r="O320" i="1" s="1"/>
  <c r="N363" i="1"/>
  <c r="O363" i="1" s="1"/>
  <c r="H6" i="1"/>
  <c r="P50" i="1"/>
  <c r="S126" i="1"/>
  <c r="N139" i="1"/>
  <c r="O139" i="1" s="1"/>
  <c r="S618" i="1"/>
  <c r="Q619" i="1"/>
  <c r="N36" i="1"/>
  <c r="O36" i="1" s="1"/>
  <c r="L41" i="1"/>
  <c r="N49" i="1"/>
  <c r="O49" i="1" s="1"/>
  <c r="N64" i="1"/>
  <c r="O64" i="1" s="1"/>
  <c r="N80" i="1"/>
  <c r="O80" i="1" s="1"/>
  <c r="W93" i="1"/>
  <c r="N121" i="1"/>
  <c r="O121" i="1" s="1"/>
  <c r="N130" i="1"/>
  <c r="O130" i="1" s="1"/>
  <c r="G153" i="1"/>
  <c r="N160" i="1"/>
  <c r="O160" i="1" s="1"/>
  <c r="L174" i="1"/>
  <c r="Q174" i="1"/>
  <c r="L184" i="1"/>
  <c r="W184" i="1"/>
  <c r="M211" i="1"/>
  <c r="N215" i="1"/>
  <c r="O215" i="1" s="1"/>
  <c r="N236" i="1"/>
  <c r="O236" i="1" s="1"/>
  <c r="N244" i="1"/>
  <c r="O244" i="1" s="1"/>
  <c r="L259" i="1"/>
  <c r="N261" i="1"/>
  <c r="O261" i="1" s="1"/>
  <c r="N265" i="1"/>
  <c r="O265" i="1" s="1"/>
  <c r="N269" i="1"/>
  <c r="O269" i="1" s="1"/>
  <c r="N275" i="1"/>
  <c r="O275" i="1" s="1"/>
  <c r="I311" i="1"/>
  <c r="M311" i="1" s="1"/>
  <c r="T312" i="1"/>
  <c r="N335" i="1"/>
  <c r="O335" i="1" s="1"/>
  <c r="N339" i="1"/>
  <c r="O339" i="1" s="1"/>
  <c r="Q350" i="1"/>
  <c r="N352" i="1"/>
  <c r="O352" i="1" s="1"/>
  <c r="N356" i="1"/>
  <c r="O356" i="1" s="1"/>
  <c r="N362" i="1"/>
  <c r="O362" i="1" s="1"/>
  <c r="K367" i="1"/>
  <c r="N425" i="1"/>
  <c r="O425" i="1" s="1"/>
  <c r="N429" i="1"/>
  <c r="O429" i="1" s="1"/>
  <c r="Q434" i="1"/>
  <c r="N508" i="1"/>
  <c r="O508" i="1" s="1"/>
  <c r="P627" i="1"/>
  <c r="G649" i="1"/>
  <c r="N672" i="1"/>
  <c r="O672" i="1" s="1"/>
  <c r="N676" i="1"/>
  <c r="O676" i="1" s="1"/>
  <c r="N750" i="1"/>
  <c r="O750" i="1" s="1"/>
  <c r="N754" i="1"/>
  <c r="O754" i="1" s="1"/>
  <c r="N757" i="1"/>
  <c r="O757" i="1" s="1"/>
  <c r="N761" i="1"/>
  <c r="O761" i="1" s="1"/>
  <c r="M762" i="1"/>
  <c r="T772" i="1"/>
  <c r="N776" i="1"/>
  <c r="O776" i="1" s="1"/>
  <c r="U787" i="1"/>
  <c r="N790" i="1"/>
  <c r="O790" i="1" s="1"/>
  <c r="N794" i="1"/>
  <c r="O794" i="1" s="1"/>
  <c r="N798" i="1"/>
  <c r="O798" i="1" s="1"/>
  <c r="N802" i="1"/>
  <c r="O802" i="1" s="1"/>
  <c r="N815" i="1"/>
  <c r="O815" i="1" s="1"/>
  <c r="M816" i="1"/>
  <c r="N824" i="1"/>
  <c r="O824" i="1" s="1"/>
  <c r="L827" i="1"/>
  <c r="P831" i="1"/>
  <c r="P833" i="1"/>
  <c r="N835" i="1"/>
  <c r="O835" i="1" s="1"/>
  <c r="N853" i="1"/>
  <c r="O853" i="1" s="1"/>
  <c r="M860" i="1"/>
  <c r="P863" i="1"/>
  <c r="N877" i="1"/>
  <c r="O877" i="1" s="1"/>
  <c r="N881" i="1"/>
  <c r="O881" i="1" s="1"/>
  <c r="N885" i="1"/>
  <c r="O885" i="1" s="1"/>
  <c r="N894" i="1"/>
  <c r="O894" i="1" s="1"/>
  <c r="N901" i="1"/>
  <c r="O901" i="1" s="1"/>
  <c r="N905" i="1"/>
  <c r="O905" i="1" s="1"/>
  <c r="N913" i="1"/>
  <c r="O913" i="1" s="1"/>
  <c r="N926" i="1"/>
  <c r="O926" i="1" s="1"/>
  <c r="T930" i="1"/>
  <c r="N938" i="1"/>
  <c r="O938" i="1" s="1"/>
  <c r="T948" i="1"/>
  <c r="N951" i="1"/>
  <c r="O951" i="1" s="1"/>
  <c r="N956" i="1"/>
  <c r="O956" i="1" s="1"/>
  <c r="P961" i="1"/>
  <c r="Q961" i="1"/>
  <c r="R966" i="1"/>
  <c r="W978" i="1"/>
  <c r="M985" i="1"/>
  <c r="N985" i="1" s="1"/>
  <c r="O985" i="1" s="1"/>
  <c r="Q985" i="1"/>
  <c r="N987" i="1"/>
  <c r="O987" i="1" s="1"/>
  <c r="N991" i="1"/>
  <c r="O991" i="1" s="1"/>
  <c r="N995" i="1"/>
  <c r="O995" i="1" s="1"/>
  <c r="N999" i="1"/>
  <c r="O999" i="1" s="1"/>
  <c r="N1022" i="1"/>
  <c r="O1022" i="1" s="1"/>
  <c r="N1026" i="1"/>
  <c r="O1026" i="1" s="1"/>
  <c r="N1029" i="1"/>
  <c r="O1029" i="1" s="1"/>
  <c r="N1033" i="1"/>
  <c r="O1033" i="1" s="1"/>
  <c r="N1037" i="1"/>
  <c r="O1037" i="1" s="1"/>
  <c r="M1042" i="1"/>
  <c r="N1042" i="1" s="1"/>
  <c r="O1042" i="1" s="1"/>
  <c r="F433" i="1"/>
  <c r="F413" i="1" s="1"/>
  <c r="N473" i="1"/>
  <c r="O473" i="1" s="1"/>
  <c r="N477" i="1"/>
  <c r="O477" i="1" s="1"/>
  <c r="N481" i="1"/>
  <c r="O481" i="1" s="1"/>
  <c r="N485" i="1"/>
  <c r="O485" i="1" s="1"/>
  <c r="N489" i="1"/>
  <c r="O489" i="1" s="1"/>
  <c r="N511" i="1"/>
  <c r="O511" i="1" s="1"/>
  <c r="N515" i="1"/>
  <c r="O515" i="1" s="1"/>
  <c r="N543" i="1"/>
  <c r="O543" i="1" s="1"/>
  <c r="N547" i="1"/>
  <c r="O547" i="1" s="1"/>
  <c r="N551" i="1"/>
  <c r="O551" i="1" s="1"/>
  <c r="N555" i="1"/>
  <c r="O555" i="1" s="1"/>
  <c r="N572" i="1"/>
  <c r="O572" i="1" s="1"/>
  <c r="N593" i="1"/>
  <c r="O593" i="1" s="1"/>
  <c r="N611" i="1"/>
  <c r="O611" i="1" s="1"/>
  <c r="N641" i="1"/>
  <c r="O641" i="1" s="1"/>
  <c r="N647" i="1"/>
  <c r="O647" i="1" s="1"/>
  <c r="N652" i="1"/>
  <c r="O652" i="1" s="1"/>
  <c r="N656" i="1"/>
  <c r="O656" i="1" s="1"/>
  <c r="N667" i="1"/>
  <c r="O667" i="1" s="1"/>
  <c r="W669" i="1"/>
  <c r="N688" i="1"/>
  <c r="O688" i="1" s="1"/>
  <c r="N692" i="1"/>
  <c r="O692" i="1" s="1"/>
  <c r="I705" i="1"/>
  <c r="N721" i="1"/>
  <c r="O721" i="1" s="1"/>
  <c r="N725" i="1"/>
  <c r="O725" i="1" s="1"/>
  <c r="N729" i="1"/>
  <c r="O729" i="1" s="1"/>
  <c r="L733" i="1"/>
  <c r="N733" i="1" s="1"/>
  <c r="O733" i="1" s="1"/>
  <c r="N736" i="1"/>
  <c r="O736" i="1" s="1"/>
  <c r="N740" i="1"/>
  <c r="O740" i="1" s="1"/>
  <c r="S966" i="1"/>
  <c r="Q978" i="1"/>
  <c r="V1006" i="1"/>
  <c r="U618" i="1"/>
  <c r="P669" i="1"/>
  <c r="N809" i="1"/>
  <c r="O809" i="1" s="1"/>
  <c r="N812" i="1"/>
  <c r="O812" i="1" s="1"/>
  <c r="M813" i="1"/>
  <c r="N814" i="1"/>
  <c r="O814" i="1" s="1"/>
  <c r="P821" i="1"/>
  <c r="N849" i="1"/>
  <c r="O849" i="1" s="1"/>
  <c r="N852" i="1"/>
  <c r="O852" i="1" s="1"/>
  <c r="N864" i="1"/>
  <c r="O864" i="1" s="1"/>
  <c r="N876" i="1"/>
  <c r="O876" i="1" s="1"/>
  <c r="N880" i="1"/>
  <c r="O880" i="1" s="1"/>
  <c r="N884" i="1"/>
  <c r="O884" i="1" s="1"/>
  <c r="N888" i="1"/>
  <c r="O888" i="1" s="1"/>
  <c r="M892" i="1"/>
  <c r="L910" i="1"/>
  <c r="N925" i="1"/>
  <c r="O925" i="1" s="1"/>
  <c r="L930" i="1"/>
  <c r="L948" i="1"/>
  <c r="P963" i="1"/>
  <c r="N986" i="1"/>
  <c r="O986" i="1" s="1"/>
  <c r="N990" i="1"/>
  <c r="O990" i="1" s="1"/>
  <c r="N994" i="1"/>
  <c r="O994" i="1" s="1"/>
  <c r="N998" i="1"/>
  <c r="O998" i="1" s="1"/>
  <c r="N1002" i="1"/>
  <c r="O1002" i="1" s="1"/>
  <c r="N1010" i="1"/>
  <c r="O1010" i="1" s="1"/>
  <c r="N1014" i="1"/>
  <c r="O1014" i="1" s="1"/>
  <c r="N1018" i="1"/>
  <c r="O1018" i="1" s="1"/>
  <c r="P1019" i="1"/>
  <c r="W1019" i="1"/>
  <c r="N1021" i="1"/>
  <c r="O1021" i="1" s="1"/>
  <c r="N1025" i="1"/>
  <c r="O1025" i="1" s="1"/>
  <c r="N1032" i="1"/>
  <c r="O1032" i="1" s="1"/>
  <c r="N1036" i="1"/>
  <c r="O1036" i="1" s="1"/>
  <c r="N1040" i="1"/>
  <c r="O1040" i="1" s="1"/>
  <c r="N440" i="1"/>
  <c r="O440" i="1" s="1"/>
  <c r="N514" i="1"/>
  <c r="O514" i="1" s="1"/>
  <c r="N542" i="1"/>
  <c r="O542" i="1" s="1"/>
  <c r="N546" i="1"/>
  <c r="O546" i="1" s="1"/>
  <c r="N550" i="1"/>
  <c r="O550" i="1" s="1"/>
  <c r="N554" i="1"/>
  <c r="O554" i="1" s="1"/>
  <c r="L558" i="1"/>
  <c r="N558" i="1" s="1"/>
  <c r="O558" i="1" s="1"/>
  <c r="N566" i="1"/>
  <c r="O566" i="1" s="1"/>
  <c r="N583" i="1"/>
  <c r="O583" i="1" s="1"/>
  <c r="N604" i="1"/>
  <c r="O604" i="1" s="1"/>
  <c r="Q621" i="1"/>
  <c r="L638" i="1"/>
  <c r="J649" i="1"/>
  <c r="N651" i="1"/>
  <c r="O651" i="1" s="1"/>
  <c r="N655" i="1"/>
  <c r="O655" i="1" s="1"/>
  <c r="P664" i="1"/>
  <c r="M669" i="1"/>
  <c r="W685" i="1"/>
  <c r="Q718" i="1"/>
  <c r="N720" i="1"/>
  <c r="O720" i="1" s="1"/>
  <c r="N724" i="1"/>
  <c r="O724" i="1" s="1"/>
  <c r="N728" i="1"/>
  <c r="O728" i="1" s="1"/>
  <c r="N732" i="1"/>
  <c r="O732" i="1" s="1"/>
  <c r="N735" i="1"/>
  <c r="O735" i="1" s="1"/>
  <c r="N739" i="1"/>
  <c r="O739" i="1" s="1"/>
  <c r="N766" i="1"/>
  <c r="O766" i="1" s="1"/>
  <c r="L772" i="1"/>
  <c r="N786" i="1"/>
  <c r="O786" i="1" s="1"/>
  <c r="N804" i="1"/>
  <c r="O804" i="1" s="1"/>
  <c r="N808" i="1"/>
  <c r="O808" i="1" s="1"/>
  <c r="Q843" i="1"/>
  <c r="N861" i="1"/>
  <c r="O861" i="1" s="1"/>
  <c r="N893" i="1"/>
  <c r="O893" i="1" s="1"/>
  <c r="W897" i="1"/>
  <c r="P910" i="1"/>
  <c r="N912" i="1"/>
  <c r="O912" i="1" s="1"/>
  <c r="W916" i="1"/>
  <c r="N918" i="1"/>
  <c r="O918" i="1" s="1"/>
  <c r="M930" i="1"/>
  <c r="N930" i="1" s="1"/>
  <c r="O930" i="1" s="1"/>
  <c r="N932" i="1"/>
  <c r="O932" i="1" s="1"/>
  <c r="N946" i="1"/>
  <c r="O946" i="1" s="1"/>
  <c r="N959" i="1"/>
  <c r="O959" i="1" s="1"/>
  <c r="N962" i="1"/>
  <c r="O962" i="1" s="1"/>
  <c r="N973" i="1"/>
  <c r="O973" i="1" s="1"/>
  <c r="N977" i="1"/>
  <c r="O977" i="1" s="1"/>
  <c r="W1007" i="1"/>
  <c r="M1019" i="1"/>
  <c r="T1028" i="1"/>
  <c r="N435" i="1"/>
  <c r="O435" i="1" s="1"/>
  <c r="N506" i="1"/>
  <c r="O506" i="1" s="1"/>
  <c r="N624" i="1"/>
  <c r="O624" i="1" s="1"/>
  <c r="T677" i="1"/>
  <c r="T706" i="1"/>
  <c r="T816" i="1"/>
  <c r="N911" i="1"/>
  <c r="O911" i="1" s="1"/>
  <c r="J966" i="1"/>
  <c r="P444" i="1"/>
  <c r="N517" i="1"/>
  <c r="O517" i="1" s="1"/>
  <c r="N530" i="1"/>
  <c r="O530" i="1" s="1"/>
  <c r="N535" i="1"/>
  <c r="O535" i="1" s="1"/>
  <c r="P558" i="1"/>
  <c r="N622" i="1"/>
  <c r="O622" i="1" s="1"/>
  <c r="P635" i="1"/>
  <c r="N637" i="1"/>
  <c r="O637" i="1" s="1"/>
  <c r="N662" i="1"/>
  <c r="O662" i="1" s="1"/>
  <c r="P695" i="1"/>
  <c r="N742" i="1"/>
  <c r="O742" i="1" s="1"/>
  <c r="P756" i="1"/>
  <c r="M772" i="1"/>
  <c r="N772" i="1" s="1"/>
  <c r="O772" i="1" s="1"/>
  <c r="Q831" i="1"/>
  <c r="W845" i="1"/>
  <c r="Q866" i="1"/>
  <c r="P897" i="1"/>
  <c r="N935" i="1"/>
  <c r="O935" i="1" s="1"/>
  <c r="N972" i="1"/>
  <c r="O972" i="1" s="1"/>
  <c r="N976" i="1"/>
  <c r="O976" i="1" s="1"/>
  <c r="P1007" i="1"/>
  <c r="P1028" i="1"/>
  <c r="N426" i="1"/>
  <c r="O426" i="1" s="1"/>
  <c r="N430" i="1"/>
  <c r="O430" i="1" s="1"/>
  <c r="N509" i="1"/>
  <c r="O509" i="1" s="1"/>
  <c r="M518" i="1"/>
  <c r="W518" i="1"/>
  <c r="N520" i="1"/>
  <c r="O520" i="1" s="1"/>
  <c r="N525" i="1"/>
  <c r="O525" i="1" s="1"/>
  <c r="W539" i="1"/>
  <c r="I538" i="1"/>
  <c r="N559" i="1"/>
  <c r="O559" i="1" s="1"/>
  <c r="N563" i="1"/>
  <c r="O563" i="1" s="1"/>
  <c r="N569" i="1"/>
  <c r="O569" i="1" s="1"/>
  <c r="N575" i="1"/>
  <c r="O575" i="1" s="1"/>
  <c r="N580" i="1"/>
  <c r="O580" i="1" s="1"/>
  <c r="N587" i="1"/>
  <c r="O587" i="1" s="1"/>
  <c r="N597" i="1"/>
  <c r="O597" i="1" s="1"/>
  <c r="N601" i="1"/>
  <c r="O601" i="1" s="1"/>
  <c r="N608" i="1"/>
  <c r="O608" i="1" s="1"/>
  <c r="N614" i="1"/>
  <c r="O614" i="1" s="1"/>
  <c r="T619" i="1"/>
  <c r="K618" i="1"/>
  <c r="N636" i="1"/>
  <c r="O636" i="1" s="1"/>
  <c r="N643" i="1"/>
  <c r="O643" i="1" s="1"/>
  <c r="W659" i="1"/>
  <c r="W677" i="1"/>
  <c r="W706" i="1"/>
  <c r="P749" i="1"/>
  <c r="N758" i="1"/>
  <c r="O758" i="1" s="1"/>
  <c r="L762" i="1"/>
  <c r="N791" i="1"/>
  <c r="O791" i="1" s="1"/>
  <c r="N795" i="1"/>
  <c r="O795" i="1" s="1"/>
  <c r="N799" i="1"/>
  <c r="O799" i="1" s="1"/>
  <c r="N807" i="1"/>
  <c r="O807" i="1" s="1"/>
  <c r="L816" i="1"/>
  <c r="W816" i="1"/>
  <c r="W831" i="1"/>
  <c r="N836" i="1"/>
  <c r="O836" i="1" s="1"/>
  <c r="N840" i="1"/>
  <c r="O840" i="1" s="1"/>
  <c r="N854" i="1"/>
  <c r="O854" i="1" s="1"/>
  <c r="M855" i="1"/>
  <c r="L860" i="1"/>
  <c r="L866" i="1"/>
  <c r="N866" i="1" s="1"/>
  <c r="O866" i="1" s="1"/>
  <c r="W866" i="1"/>
  <c r="N874" i="1"/>
  <c r="O874" i="1" s="1"/>
  <c r="N878" i="1"/>
  <c r="O878" i="1" s="1"/>
  <c r="N882" i="1"/>
  <c r="O882" i="1" s="1"/>
  <c r="N886" i="1"/>
  <c r="O886" i="1" s="1"/>
  <c r="N890" i="1"/>
  <c r="O890" i="1" s="1"/>
  <c r="M897" i="1"/>
  <c r="K909" i="1"/>
  <c r="M916" i="1"/>
  <c r="N916" i="1" s="1"/>
  <c r="O916" i="1" s="1"/>
  <c r="K947" i="1"/>
  <c r="K929" i="1" s="1"/>
  <c r="K966" i="1"/>
  <c r="N988" i="1"/>
  <c r="O988" i="1" s="1"/>
  <c r="N992" i="1"/>
  <c r="O992" i="1" s="1"/>
  <c r="N996" i="1"/>
  <c r="O996" i="1" s="1"/>
  <c r="N1000" i="1"/>
  <c r="O1000" i="1" s="1"/>
  <c r="N1004" i="1"/>
  <c r="O1004" i="1" s="1"/>
  <c r="N1012" i="1"/>
  <c r="O1012" i="1" s="1"/>
  <c r="N1016" i="1"/>
  <c r="O1016" i="1" s="1"/>
  <c r="N1023" i="1"/>
  <c r="O1023" i="1" s="1"/>
  <c r="N1027" i="1"/>
  <c r="O1027" i="1" s="1"/>
  <c r="N1030" i="1"/>
  <c r="O1030" i="1" s="1"/>
  <c r="N1034" i="1"/>
  <c r="O1034" i="1" s="1"/>
  <c r="W1042" i="1"/>
  <c r="K6" i="1"/>
  <c r="K5" i="1" s="1"/>
  <c r="F6" i="1"/>
  <c r="F5" i="1" s="1"/>
  <c r="W22" i="1"/>
  <c r="N51" i="1"/>
  <c r="O51" i="1" s="1"/>
  <c r="N68" i="1"/>
  <c r="O68" i="1" s="1"/>
  <c r="N73" i="1"/>
  <c r="O73" i="1" s="1"/>
  <c r="N83" i="1"/>
  <c r="O83" i="1" s="1"/>
  <c r="N89" i="1"/>
  <c r="O89" i="1" s="1"/>
  <c r="N104" i="1"/>
  <c r="O104" i="1" s="1"/>
  <c r="N108" i="1"/>
  <c r="O108" i="1" s="1"/>
  <c r="N112" i="1"/>
  <c r="O112" i="1" s="1"/>
  <c r="L116" i="1"/>
  <c r="N142" i="1"/>
  <c r="O142" i="1" s="1"/>
  <c r="T156" i="1"/>
  <c r="N179" i="1"/>
  <c r="O179" i="1" s="1"/>
  <c r="Q184" i="1"/>
  <c r="K210" i="1"/>
  <c r="N220" i="1"/>
  <c r="O220" i="1" s="1"/>
  <c r="N280" i="1"/>
  <c r="O280" i="1" s="1"/>
  <c r="N296" i="1"/>
  <c r="O296" i="1" s="1"/>
  <c r="L319" i="1"/>
  <c r="N319" i="1" s="1"/>
  <c r="O319" i="1" s="1"/>
  <c r="T342" i="1"/>
  <c r="T101" i="1"/>
  <c r="P211" i="1"/>
  <c r="N21" i="1"/>
  <c r="O21" i="1" s="1"/>
  <c r="P22" i="1"/>
  <c r="N54" i="1"/>
  <c r="O54" i="1" s="1"/>
  <c r="G62" i="1"/>
  <c r="L62" i="1" s="1"/>
  <c r="N72" i="1"/>
  <c r="O72" i="1" s="1"/>
  <c r="N82" i="1"/>
  <c r="O82" i="1" s="1"/>
  <c r="N87" i="1"/>
  <c r="O87" i="1" s="1"/>
  <c r="J102" i="1"/>
  <c r="P102" i="1" s="1"/>
  <c r="T116" i="1"/>
  <c r="N119" i="1"/>
  <c r="O119" i="1" s="1"/>
  <c r="P127" i="1"/>
  <c r="L131" i="1"/>
  <c r="L147" i="1"/>
  <c r="J153" i="1"/>
  <c r="Q638" i="1"/>
  <c r="L7" i="1"/>
  <c r="W7" i="1"/>
  <c r="T46" i="1"/>
  <c r="M50" i="1"/>
  <c r="N59" i="1"/>
  <c r="O59" i="1" s="1"/>
  <c r="U62" i="1"/>
  <c r="T63" i="1"/>
  <c r="N66" i="1"/>
  <c r="O66" i="1" s="1"/>
  <c r="N71" i="1"/>
  <c r="O71" i="1" s="1"/>
  <c r="N76" i="1"/>
  <c r="O76" i="1" s="1"/>
  <c r="N86" i="1"/>
  <c r="O86" i="1" s="1"/>
  <c r="N92" i="1"/>
  <c r="O92" i="1" s="1"/>
  <c r="P93" i="1"/>
  <c r="N100" i="1"/>
  <c r="O100" i="1" s="1"/>
  <c r="M101" i="1"/>
  <c r="N101" i="1" s="1"/>
  <c r="O101" i="1" s="1"/>
  <c r="K102" i="1"/>
  <c r="I126" i="1"/>
  <c r="N138" i="1"/>
  <c r="O138" i="1" s="1"/>
  <c r="P139" i="1"/>
  <c r="M147" i="1"/>
  <c r="K153" i="1"/>
  <c r="N155" i="1"/>
  <c r="O155" i="1" s="1"/>
  <c r="M156" i="1"/>
  <c r="N156" i="1" s="1"/>
  <c r="O156" i="1" s="1"/>
  <c r="N177" i="1"/>
  <c r="O177" i="1" s="1"/>
  <c r="N182" i="1"/>
  <c r="O182" i="1" s="1"/>
  <c r="N247" i="1"/>
  <c r="O247" i="1" s="1"/>
  <c r="N309" i="1"/>
  <c r="O309" i="1" s="1"/>
  <c r="V433" i="1"/>
  <c r="V413" i="1" s="1"/>
  <c r="M503" i="1"/>
  <c r="N621" i="1"/>
  <c r="O621" i="1" s="1"/>
  <c r="N670" i="1"/>
  <c r="O670" i="1" s="1"/>
  <c r="N674" i="1"/>
  <c r="O674" i="1" s="1"/>
  <c r="T963" i="1"/>
  <c r="R947" i="1"/>
  <c r="R929" i="1" s="1"/>
  <c r="N20" i="1"/>
  <c r="O20" i="1" s="1"/>
  <c r="N81" i="1"/>
  <c r="O81" i="1" s="1"/>
  <c r="J62" i="1"/>
  <c r="N110" i="1"/>
  <c r="O110" i="1" s="1"/>
  <c r="N114" i="1"/>
  <c r="O114" i="1" s="1"/>
  <c r="N132" i="1"/>
  <c r="O132" i="1" s="1"/>
  <c r="N148" i="1"/>
  <c r="O148" i="1" s="1"/>
  <c r="F153" i="1"/>
  <c r="L154" i="1"/>
  <c r="N154" i="1" s="1"/>
  <c r="O154" i="1" s="1"/>
  <c r="N16" i="1"/>
  <c r="O16" i="1" s="1"/>
  <c r="P46" i="1"/>
  <c r="N95" i="1"/>
  <c r="O95" i="1" s="1"/>
  <c r="U153" i="1"/>
  <c r="G433" i="1"/>
  <c r="L434" i="1"/>
  <c r="R538" i="1"/>
  <c r="R413" i="1" s="1"/>
  <c r="T539" i="1"/>
  <c r="M635" i="1"/>
  <c r="I618" i="1"/>
  <c r="N673" i="1"/>
  <c r="O673" i="1" s="1"/>
  <c r="L677" i="1"/>
  <c r="N34" i="1"/>
  <c r="O34" i="1" s="1"/>
  <c r="N127" i="1"/>
  <c r="O127" i="1" s="1"/>
  <c r="I6" i="1"/>
  <c r="I5" i="1" s="1"/>
  <c r="N8" i="1"/>
  <c r="O8" i="1" s="1"/>
  <c r="N12" i="1"/>
  <c r="O12" i="1" s="1"/>
  <c r="T22" i="1"/>
  <c r="N45" i="1"/>
  <c r="O45" i="1" s="1"/>
  <c r="L50" i="1"/>
  <c r="W50" i="1"/>
  <c r="N52" i="1"/>
  <c r="O52" i="1" s="1"/>
  <c r="Q63" i="1"/>
  <c r="N69" i="1"/>
  <c r="O69" i="1" s="1"/>
  <c r="N74" i="1"/>
  <c r="O74" i="1" s="1"/>
  <c r="N79" i="1"/>
  <c r="O79" i="1" s="1"/>
  <c r="N90" i="1"/>
  <c r="O90" i="1" s="1"/>
  <c r="W103" i="1"/>
  <c r="N105" i="1"/>
  <c r="O105" i="1" s="1"/>
  <c r="N109" i="1"/>
  <c r="O109" i="1" s="1"/>
  <c r="N113" i="1"/>
  <c r="O113" i="1" s="1"/>
  <c r="N136" i="1"/>
  <c r="O136" i="1" s="1"/>
  <c r="N152" i="1"/>
  <c r="O152" i="1" s="1"/>
  <c r="S153" i="1"/>
  <c r="N175" i="1"/>
  <c r="O175" i="1" s="1"/>
  <c r="N180" i="1"/>
  <c r="O180" i="1" s="1"/>
  <c r="T184" i="1"/>
  <c r="N187" i="1"/>
  <c r="O187" i="1" s="1"/>
  <c r="N191" i="1"/>
  <c r="O191" i="1" s="1"/>
  <c r="N237" i="1"/>
  <c r="O237" i="1" s="1"/>
  <c r="U433" i="1"/>
  <c r="W433" i="1" s="1"/>
  <c r="W444" i="1"/>
  <c r="L228" i="1"/>
  <c r="N228" i="1" s="1"/>
  <c r="O228" i="1" s="1"/>
  <c r="N315" i="1"/>
  <c r="O315" i="1" s="1"/>
  <c r="R311" i="1"/>
  <c r="T311" i="1" s="1"/>
  <c r="L342" i="1"/>
  <c r="M350" i="1"/>
  <c r="N437" i="1"/>
  <c r="O437" i="1" s="1"/>
  <c r="N442" i="1"/>
  <c r="O442" i="1" s="1"/>
  <c r="M444" i="1"/>
  <c r="N444" i="1" s="1"/>
  <c r="O444" i="1" s="1"/>
  <c r="N522" i="1"/>
  <c r="O522" i="1" s="1"/>
  <c r="F618" i="1"/>
  <c r="M627" i="1"/>
  <c r="L646" i="1"/>
  <c r="L649" i="1"/>
  <c r="K649" i="1"/>
  <c r="U668" i="1"/>
  <c r="N681" i="1"/>
  <c r="O681" i="1" s="1"/>
  <c r="N719" i="1"/>
  <c r="O719" i="1" s="1"/>
  <c r="N723" i="1"/>
  <c r="O723" i="1" s="1"/>
  <c r="N727" i="1"/>
  <c r="O727" i="1" s="1"/>
  <c r="N731" i="1"/>
  <c r="O731" i="1" s="1"/>
  <c r="Q910" i="1"/>
  <c r="V909" i="1"/>
  <c r="T211" i="1"/>
  <c r="Q228" i="1"/>
  <c r="N260" i="1"/>
  <c r="O260" i="1" s="1"/>
  <c r="N264" i="1"/>
  <c r="O264" i="1" s="1"/>
  <c r="N268" i="1"/>
  <c r="O268" i="1" s="1"/>
  <c r="P298" i="1"/>
  <c r="G311" i="1"/>
  <c r="N328" i="1"/>
  <c r="O328" i="1" s="1"/>
  <c r="N336" i="1"/>
  <c r="O336" i="1" s="1"/>
  <c r="P342" i="1"/>
  <c r="N351" i="1"/>
  <c r="O351" i="1" s="1"/>
  <c r="N355" i="1"/>
  <c r="O355" i="1" s="1"/>
  <c r="M368" i="1"/>
  <c r="N369" i="1"/>
  <c r="O369" i="1" s="1"/>
  <c r="Q414" i="1"/>
  <c r="W434" i="1"/>
  <c r="N446" i="1"/>
  <c r="O446" i="1" s="1"/>
  <c r="N450" i="1"/>
  <c r="O450" i="1" s="1"/>
  <c r="N454" i="1"/>
  <c r="O454" i="1" s="1"/>
  <c r="N458" i="1"/>
  <c r="O458" i="1" s="1"/>
  <c r="N462" i="1"/>
  <c r="O462" i="1" s="1"/>
  <c r="N466" i="1"/>
  <c r="O466" i="1" s="1"/>
  <c r="N470" i="1"/>
  <c r="O470" i="1" s="1"/>
  <c r="N493" i="1"/>
  <c r="O493" i="1" s="1"/>
  <c r="N497" i="1"/>
  <c r="O497" i="1" s="1"/>
  <c r="N501" i="1"/>
  <c r="O501" i="1" s="1"/>
  <c r="T518" i="1"/>
  <c r="N527" i="1"/>
  <c r="O527" i="1" s="1"/>
  <c r="N532" i="1"/>
  <c r="O532" i="1" s="1"/>
  <c r="L539" i="1"/>
  <c r="N539" i="1" s="1"/>
  <c r="O539" i="1" s="1"/>
  <c r="N629" i="1"/>
  <c r="O629" i="1" s="1"/>
  <c r="N633" i="1"/>
  <c r="O633" i="1" s="1"/>
  <c r="N645" i="1"/>
  <c r="O645" i="1" s="1"/>
  <c r="Q646" i="1"/>
  <c r="N648" i="1"/>
  <c r="O648" i="1" s="1"/>
  <c r="L650" i="1"/>
  <c r="N650" i="1" s="1"/>
  <c r="O650" i="1" s="1"/>
  <c r="L685" i="1"/>
  <c r="Q685" i="1"/>
  <c r="N687" i="1"/>
  <c r="O687" i="1" s="1"/>
  <c r="N691" i="1"/>
  <c r="O691" i="1" s="1"/>
  <c r="L695" i="1"/>
  <c r="N695" i="1" s="1"/>
  <c r="O695" i="1" s="1"/>
  <c r="N699" i="1"/>
  <c r="O699" i="1" s="1"/>
  <c r="M702" i="1"/>
  <c r="N702" i="1" s="1"/>
  <c r="O702" i="1" s="1"/>
  <c r="N708" i="1"/>
  <c r="O708" i="1" s="1"/>
  <c r="N712" i="1"/>
  <c r="O712" i="1" s="1"/>
  <c r="N716" i="1"/>
  <c r="O716" i="1" s="1"/>
  <c r="N748" i="1"/>
  <c r="O748" i="1" s="1"/>
  <c r="N751" i="1"/>
  <c r="O751" i="1" s="1"/>
  <c r="N755" i="1"/>
  <c r="O755" i="1" s="1"/>
  <c r="M756" i="1"/>
  <c r="N756" i="1" s="1"/>
  <c r="O756" i="1" s="1"/>
  <c r="G842" i="1"/>
  <c r="L843" i="1"/>
  <c r="W967" i="1"/>
  <c r="U966" i="1"/>
  <c r="N230" i="1"/>
  <c r="O230" i="1" s="1"/>
  <c r="P312" i="1"/>
  <c r="L332" i="1"/>
  <c r="N332" i="1" s="1"/>
  <c r="O332" i="1" s="1"/>
  <c r="N341" i="1"/>
  <c r="O341" i="1" s="1"/>
  <c r="Q374" i="1"/>
  <c r="N377" i="1"/>
  <c r="O377" i="1" s="1"/>
  <c r="N381" i="1"/>
  <c r="O381" i="1" s="1"/>
  <c r="N436" i="1"/>
  <c r="O436" i="1" s="1"/>
  <c r="N441" i="1"/>
  <c r="O441" i="1" s="1"/>
  <c r="K433" i="1"/>
  <c r="P518" i="1"/>
  <c r="N526" i="1"/>
  <c r="O526" i="1" s="1"/>
  <c r="N531" i="1"/>
  <c r="O531" i="1" s="1"/>
  <c r="G538" i="1"/>
  <c r="L538" i="1" s="1"/>
  <c r="P539" i="1"/>
  <c r="W558" i="1"/>
  <c r="P619" i="1"/>
  <c r="V618" i="1"/>
  <c r="U649" i="1"/>
  <c r="R649" i="1"/>
  <c r="S668" i="1"/>
  <c r="P685" i="1"/>
  <c r="H966" i="1"/>
  <c r="P967" i="1"/>
  <c r="N240" i="1"/>
  <c r="O240" i="1" s="1"/>
  <c r="T271" i="1"/>
  <c r="T298" i="1"/>
  <c r="N302" i="1"/>
  <c r="O302" i="1" s="1"/>
  <c r="N307" i="1"/>
  <c r="O307" i="1" s="1"/>
  <c r="J311" i="1"/>
  <c r="P311" i="1" s="1"/>
  <c r="N343" i="1"/>
  <c r="O343" i="1" s="1"/>
  <c r="N347" i="1"/>
  <c r="O347" i="1" s="1"/>
  <c r="M374" i="1"/>
  <c r="N374" i="1" s="1"/>
  <c r="O374" i="1" s="1"/>
  <c r="N385" i="1"/>
  <c r="O385" i="1" s="1"/>
  <c r="W385" i="1"/>
  <c r="N416" i="1"/>
  <c r="O416" i="1" s="1"/>
  <c r="N420" i="1"/>
  <c r="O420" i="1" s="1"/>
  <c r="N424" i="1"/>
  <c r="O424" i="1" s="1"/>
  <c r="N428" i="1"/>
  <c r="O428" i="1" s="1"/>
  <c r="N432" i="1"/>
  <c r="O432" i="1" s="1"/>
  <c r="N476" i="1"/>
  <c r="O476" i="1" s="1"/>
  <c r="N480" i="1"/>
  <c r="O480" i="1" s="1"/>
  <c r="N484" i="1"/>
  <c r="O484" i="1" s="1"/>
  <c r="N488" i="1"/>
  <c r="O488" i="1" s="1"/>
  <c r="N492" i="1"/>
  <c r="O492" i="1" s="1"/>
  <c r="N496" i="1"/>
  <c r="O496" i="1" s="1"/>
  <c r="N500" i="1"/>
  <c r="O500" i="1" s="1"/>
  <c r="N518" i="1"/>
  <c r="O518" i="1" s="1"/>
  <c r="Q539" i="1"/>
  <c r="N541" i="1"/>
  <c r="O541" i="1" s="1"/>
  <c r="N545" i="1"/>
  <c r="O545" i="1" s="1"/>
  <c r="N549" i="1"/>
  <c r="O549" i="1" s="1"/>
  <c r="N553" i="1"/>
  <c r="O553" i="1" s="1"/>
  <c r="N557" i="1"/>
  <c r="O557" i="1" s="1"/>
  <c r="M619" i="1"/>
  <c r="N628" i="1"/>
  <c r="O628" i="1" s="1"/>
  <c r="N632" i="1"/>
  <c r="O632" i="1" s="1"/>
  <c r="T635" i="1"/>
  <c r="S649" i="1"/>
  <c r="I649" i="1"/>
  <c r="N684" i="1"/>
  <c r="O684" i="1" s="1"/>
  <c r="N686" i="1"/>
  <c r="O686" i="1" s="1"/>
  <c r="N690" i="1"/>
  <c r="O690" i="1" s="1"/>
  <c r="N694" i="1"/>
  <c r="O694" i="1" s="1"/>
  <c r="N698" i="1"/>
  <c r="O698" i="1" s="1"/>
  <c r="T744" i="1"/>
  <c r="R743" i="1"/>
  <c r="N249" i="1"/>
  <c r="O249" i="1" s="1"/>
  <c r="P385" i="1"/>
  <c r="Q472" i="1"/>
  <c r="J618" i="1"/>
  <c r="L813" i="1"/>
  <c r="G787" i="1"/>
  <c r="L920" i="1"/>
  <c r="F909" i="1"/>
  <c r="F908" i="1" s="1"/>
  <c r="N212" i="1"/>
  <c r="O212" i="1" s="1"/>
  <c r="N233" i="1"/>
  <c r="O233" i="1" s="1"/>
  <c r="Q249" i="1"/>
  <c r="N251" i="1"/>
  <c r="O251" i="1" s="1"/>
  <c r="N255" i="1"/>
  <c r="O255" i="1" s="1"/>
  <c r="N262" i="1"/>
  <c r="O262" i="1" s="1"/>
  <c r="N266" i="1"/>
  <c r="O266" i="1" s="1"/>
  <c r="N270" i="1"/>
  <c r="O270" i="1" s="1"/>
  <c r="W271" i="1"/>
  <c r="K311" i="1"/>
  <c r="N326" i="1"/>
  <c r="O326" i="1" s="1"/>
  <c r="N346" i="1"/>
  <c r="O346" i="1" s="1"/>
  <c r="N353" i="1"/>
  <c r="O353" i="1" s="1"/>
  <c r="N372" i="1"/>
  <c r="O372" i="1" s="1"/>
  <c r="N415" i="1"/>
  <c r="O415" i="1" s="1"/>
  <c r="N419" i="1"/>
  <c r="O419" i="1" s="1"/>
  <c r="N423" i="1"/>
  <c r="O423" i="1" s="1"/>
  <c r="N427" i="1"/>
  <c r="O427" i="1" s="1"/>
  <c r="N431" i="1"/>
  <c r="O431" i="1" s="1"/>
  <c r="N439" i="1"/>
  <c r="O439" i="1" s="1"/>
  <c r="T444" i="1"/>
  <c r="N448" i="1"/>
  <c r="O448" i="1" s="1"/>
  <c r="N452" i="1"/>
  <c r="O452" i="1" s="1"/>
  <c r="N456" i="1"/>
  <c r="O456" i="1" s="1"/>
  <c r="N460" i="1"/>
  <c r="O460" i="1" s="1"/>
  <c r="N464" i="1"/>
  <c r="O464" i="1" s="1"/>
  <c r="N468" i="1"/>
  <c r="O468" i="1" s="1"/>
  <c r="L472" i="1"/>
  <c r="N475" i="1"/>
  <c r="O475" i="1" s="1"/>
  <c r="N479" i="1"/>
  <c r="O479" i="1" s="1"/>
  <c r="N483" i="1"/>
  <c r="O483" i="1" s="1"/>
  <c r="N487" i="1"/>
  <c r="O487" i="1" s="1"/>
  <c r="N491" i="1"/>
  <c r="O491" i="1" s="1"/>
  <c r="N495" i="1"/>
  <c r="O495" i="1" s="1"/>
  <c r="N499" i="1"/>
  <c r="O499" i="1" s="1"/>
  <c r="L503" i="1"/>
  <c r="N519" i="1"/>
  <c r="O519" i="1" s="1"/>
  <c r="N524" i="1"/>
  <c r="O524" i="1" s="1"/>
  <c r="N536" i="1"/>
  <c r="O536" i="1" s="1"/>
  <c r="K538" i="1"/>
  <c r="N540" i="1"/>
  <c r="O540" i="1" s="1"/>
  <c r="N544" i="1"/>
  <c r="O544" i="1" s="1"/>
  <c r="N548" i="1"/>
  <c r="O548" i="1" s="1"/>
  <c r="N552" i="1"/>
  <c r="O552" i="1" s="1"/>
  <c r="N556" i="1"/>
  <c r="O556" i="1" s="1"/>
  <c r="T623" i="1"/>
  <c r="L627" i="1"/>
  <c r="N631" i="1"/>
  <c r="O631" i="1" s="1"/>
  <c r="L635" i="1"/>
  <c r="Q669" i="1"/>
  <c r="N683" i="1"/>
  <c r="O683" i="1" s="1"/>
  <c r="N689" i="1"/>
  <c r="O689" i="1" s="1"/>
  <c r="N693" i="1"/>
  <c r="O693" i="1" s="1"/>
  <c r="Q695" i="1"/>
  <c r="N697" i="1"/>
  <c r="O697" i="1" s="1"/>
  <c r="N701" i="1"/>
  <c r="O701" i="1" s="1"/>
  <c r="N851" i="1"/>
  <c r="O851" i="1" s="1"/>
  <c r="I909" i="1"/>
  <c r="T228" i="1"/>
  <c r="N238" i="1"/>
  <c r="O238" i="1" s="1"/>
  <c r="N243" i="1"/>
  <c r="O243" i="1" s="1"/>
  <c r="N248" i="1"/>
  <c r="O248" i="1" s="1"/>
  <c r="N300" i="1"/>
  <c r="O300" i="1" s="1"/>
  <c r="N305" i="1"/>
  <c r="O305" i="1" s="1"/>
  <c r="N310" i="1"/>
  <c r="O310" i="1" s="1"/>
  <c r="N375" i="1"/>
  <c r="O375" i="1" s="1"/>
  <c r="N379" i="1"/>
  <c r="O379" i="1" s="1"/>
  <c r="N383" i="1"/>
  <c r="O383" i="1" s="1"/>
  <c r="W503" i="1"/>
  <c r="N626" i="1"/>
  <c r="O626" i="1" s="1"/>
  <c r="T638" i="1"/>
  <c r="T646" i="1"/>
  <c r="K668" i="1"/>
  <c r="T685" i="1"/>
  <c r="T843" i="1"/>
  <c r="S842" i="1"/>
  <c r="K705" i="1"/>
  <c r="N710" i="1"/>
  <c r="O710" i="1" s="1"/>
  <c r="N714" i="1"/>
  <c r="O714" i="1" s="1"/>
  <c r="L718" i="1"/>
  <c r="N718" i="1" s="1"/>
  <c r="O718" i="1" s="1"/>
  <c r="V743" i="1"/>
  <c r="N746" i="1"/>
  <c r="O746" i="1" s="1"/>
  <c r="T762" i="1"/>
  <c r="N767" i="1"/>
  <c r="O767" i="1" s="1"/>
  <c r="Q772" i="1"/>
  <c r="M788" i="1"/>
  <c r="N817" i="1"/>
  <c r="O817" i="1" s="1"/>
  <c r="L821" i="1"/>
  <c r="N821" i="1" s="1"/>
  <c r="O821" i="1" s="1"/>
  <c r="M831" i="1"/>
  <c r="N831" i="1" s="1"/>
  <c r="O831" i="1" s="1"/>
  <c r="W855" i="1"/>
  <c r="P866" i="1"/>
  <c r="N869" i="1"/>
  <c r="O869" i="1" s="1"/>
  <c r="Q897" i="1"/>
  <c r="N899" i="1"/>
  <c r="O899" i="1" s="1"/>
  <c r="N903" i="1"/>
  <c r="O903" i="1" s="1"/>
  <c r="N907" i="1"/>
  <c r="O907" i="1" s="1"/>
  <c r="N922" i="1"/>
  <c r="O922" i="1" s="1"/>
  <c r="N927" i="1"/>
  <c r="O927" i="1" s="1"/>
  <c r="N933" i="1"/>
  <c r="O933" i="1" s="1"/>
  <c r="N969" i="1"/>
  <c r="O969" i="1" s="1"/>
  <c r="N975" i="1"/>
  <c r="O975" i="1" s="1"/>
  <c r="N979" i="1"/>
  <c r="O979" i="1" s="1"/>
  <c r="N983" i="1"/>
  <c r="O983" i="1" s="1"/>
  <c r="L1007" i="1"/>
  <c r="N1009" i="1"/>
  <c r="O1009" i="1" s="1"/>
  <c r="N1015" i="1"/>
  <c r="O1015" i="1" s="1"/>
  <c r="Q1019" i="1"/>
  <c r="L1046" i="1"/>
  <c r="N768" i="1"/>
  <c r="O768" i="1" s="1"/>
  <c r="J787" i="1"/>
  <c r="Q821" i="1"/>
  <c r="Q825" i="1"/>
  <c r="H909" i="1"/>
  <c r="J929" i="1"/>
  <c r="R705" i="1"/>
  <c r="T705" i="1" s="1"/>
  <c r="N709" i="1"/>
  <c r="O709" i="1" s="1"/>
  <c r="N713" i="1"/>
  <c r="O713" i="1" s="1"/>
  <c r="N717" i="1"/>
  <c r="O717" i="1" s="1"/>
  <c r="P718" i="1"/>
  <c r="P733" i="1"/>
  <c r="N745" i="1"/>
  <c r="O745" i="1" s="1"/>
  <c r="L749" i="1"/>
  <c r="N749" i="1" s="1"/>
  <c r="O749" i="1" s="1"/>
  <c r="W762" i="1"/>
  <c r="P772" i="1"/>
  <c r="N781" i="1"/>
  <c r="O781" i="1" s="1"/>
  <c r="Q785" i="1"/>
  <c r="K787" i="1"/>
  <c r="N820" i="1"/>
  <c r="O820" i="1" s="1"/>
  <c r="W821" i="1"/>
  <c r="P825" i="1"/>
  <c r="Q851" i="1"/>
  <c r="N868" i="1"/>
  <c r="O868" i="1" s="1"/>
  <c r="G870" i="1"/>
  <c r="L870" i="1" s="1"/>
  <c r="N898" i="1"/>
  <c r="O898" i="1" s="1"/>
  <c r="N902" i="1"/>
  <c r="O902" i="1" s="1"/>
  <c r="N906" i="1"/>
  <c r="O906" i="1" s="1"/>
  <c r="M920" i="1"/>
  <c r="N937" i="1"/>
  <c r="O937" i="1" s="1"/>
  <c r="S947" i="1"/>
  <c r="S929" i="1" s="1"/>
  <c r="Q948" i="1"/>
  <c r="T978" i="1"/>
  <c r="N982" i="1"/>
  <c r="O982" i="1" s="1"/>
  <c r="N1008" i="1"/>
  <c r="O1008" i="1" s="1"/>
  <c r="N1013" i="1"/>
  <c r="O1013" i="1" s="1"/>
  <c r="F1006" i="1"/>
  <c r="T1019" i="1"/>
  <c r="N1045" i="1"/>
  <c r="O1045" i="1" s="1"/>
  <c r="M1046" i="1"/>
  <c r="N762" i="1"/>
  <c r="O762" i="1" s="1"/>
  <c r="W825" i="1"/>
  <c r="W827" i="1"/>
  <c r="P851" i="1"/>
  <c r="N855" i="1"/>
  <c r="O855" i="1" s="1"/>
  <c r="T863" i="1"/>
  <c r="H870" i="1"/>
  <c r="T892" i="1"/>
  <c r="R909" i="1"/>
  <c r="T916" i="1"/>
  <c r="U947" i="1"/>
  <c r="U929" i="1" s="1"/>
  <c r="N965" i="1"/>
  <c r="O965" i="1" s="1"/>
  <c r="F966" i="1"/>
  <c r="N1038" i="1"/>
  <c r="O1038" i="1" s="1"/>
  <c r="Q1042" i="1"/>
  <c r="J743" i="1"/>
  <c r="Q811" i="1"/>
  <c r="W851" i="1"/>
  <c r="J842" i="1"/>
  <c r="N1028" i="1"/>
  <c r="O1028" i="1" s="1"/>
  <c r="P785" i="1"/>
  <c r="S787" i="1"/>
  <c r="P827" i="1"/>
  <c r="N832" i="1"/>
  <c r="O832" i="1" s="1"/>
  <c r="N844" i="1"/>
  <c r="O844" i="1" s="1"/>
  <c r="K842" i="1"/>
  <c r="N860" i="1"/>
  <c r="O860" i="1" s="1"/>
  <c r="N889" i="1"/>
  <c r="O889" i="1" s="1"/>
  <c r="L892" i="1"/>
  <c r="N892" i="1" s="1"/>
  <c r="O892" i="1" s="1"/>
  <c r="N963" i="1"/>
  <c r="O963" i="1" s="1"/>
  <c r="P978" i="1"/>
  <c r="V966" i="1"/>
  <c r="Q966" i="1" s="1"/>
  <c r="P985" i="1"/>
  <c r="N1041" i="1"/>
  <c r="O1041" i="1" s="1"/>
  <c r="N707" i="1"/>
  <c r="O707" i="1" s="1"/>
  <c r="N711" i="1"/>
  <c r="O711" i="1" s="1"/>
  <c r="N715" i="1"/>
  <c r="O715" i="1" s="1"/>
  <c r="N747" i="1"/>
  <c r="O747" i="1" s="1"/>
  <c r="Q756" i="1"/>
  <c r="W768" i="1"/>
  <c r="N773" i="1"/>
  <c r="O773" i="1" s="1"/>
  <c r="M785" i="1"/>
  <c r="W811" i="1"/>
  <c r="W813" i="1"/>
  <c r="T821" i="1"/>
  <c r="N826" i="1"/>
  <c r="O826" i="1" s="1"/>
  <c r="M827" i="1"/>
  <c r="Q863" i="1"/>
  <c r="N900" i="1"/>
  <c r="O900" i="1" s="1"/>
  <c r="N904" i="1"/>
  <c r="O904" i="1" s="1"/>
  <c r="G909" i="1"/>
  <c r="L909" i="1" s="1"/>
  <c r="U909" i="1"/>
  <c r="Q916" i="1"/>
  <c r="N923" i="1"/>
  <c r="O923" i="1" s="1"/>
  <c r="N934" i="1"/>
  <c r="O934" i="1" s="1"/>
  <c r="N955" i="1"/>
  <c r="O955" i="1" s="1"/>
  <c r="N960" i="1"/>
  <c r="O960" i="1" s="1"/>
  <c r="T967" i="1"/>
  <c r="N971" i="1"/>
  <c r="O971" i="1" s="1"/>
  <c r="M978" i="1"/>
  <c r="N980" i="1"/>
  <c r="O980" i="1" s="1"/>
  <c r="N984" i="1"/>
  <c r="O984" i="1" s="1"/>
  <c r="W985" i="1"/>
  <c r="N1011" i="1"/>
  <c r="O1011" i="1" s="1"/>
  <c r="L1044" i="1"/>
  <c r="N1044" i="1" s="1"/>
  <c r="O1044" i="1" s="1"/>
  <c r="N10" i="1"/>
  <c r="O10" i="1" s="1"/>
  <c r="Q34" i="1"/>
  <c r="W34" i="1"/>
  <c r="P101" i="1"/>
  <c r="N116" i="1"/>
  <c r="O116" i="1" s="1"/>
  <c r="Q154" i="1"/>
  <c r="W154" i="1"/>
  <c r="V153" i="1"/>
  <c r="Q312" i="1"/>
  <c r="W312" i="1"/>
  <c r="V311" i="1"/>
  <c r="Q311" i="1" s="1"/>
  <c r="T319" i="1"/>
  <c r="W930" i="1"/>
  <c r="N9" i="1"/>
  <c r="O9" i="1" s="1"/>
  <c r="M22" i="1"/>
  <c r="Q22" i="1"/>
  <c r="V6" i="1"/>
  <c r="N24" i="1"/>
  <c r="O24" i="1" s="1"/>
  <c r="N28" i="1"/>
  <c r="O28" i="1" s="1"/>
  <c r="N32" i="1"/>
  <c r="O32" i="1" s="1"/>
  <c r="M93" i="1"/>
  <c r="N93" i="1" s="1"/>
  <c r="O93" i="1" s="1"/>
  <c r="I62" i="1"/>
  <c r="V102" i="1"/>
  <c r="Q103" i="1"/>
  <c r="M131" i="1"/>
  <c r="N131" i="1" s="1"/>
  <c r="O131" i="1" s="1"/>
  <c r="P131" i="1"/>
  <c r="Q139" i="1"/>
  <c r="V126" i="1"/>
  <c r="Q126" i="1" s="1"/>
  <c r="M184" i="1"/>
  <c r="N184" i="1" s="1"/>
  <c r="O184" i="1" s="1"/>
  <c r="P184" i="1"/>
  <c r="G5" i="1"/>
  <c r="N29" i="1"/>
  <c r="O29" i="1" s="1"/>
  <c r="R5" i="1"/>
  <c r="Q259" i="1"/>
  <c r="W259" i="1"/>
  <c r="P6" i="1"/>
  <c r="H5" i="1"/>
  <c r="N25" i="1"/>
  <c r="O25" i="1" s="1"/>
  <c r="U6" i="1"/>
  <c r="M7" i="1"/>
  <c r="N7" i="1" s="1"/>
  <c r="O7" i="1" s="1"/>
  <c r="N23" i="1"/>
  <c r="O23" i="1" s="1"/>
  <c r="N27" i="1"/>
  <c r="O27" i="1" s="1"/>
  <c r="N31" i="1"/>
  <c r="O31" i="1" s="1"/>
  <c r="M102" i="1"/>
  <c r="N11" i="1"/>
  <c r="O11" i="1" s="1"/>
  <c r="P7" i="1"/>
  <c r="N14" i="1"/>
  <c r="O14" i="1" s="1"/>
  <c r="T368" i="1"/>
  <c r="R367" i="1"/>
  <c r="T367" i="1" s="1"/>
  <c r="Q7" i="1"/>
  <c r="S6" i="1"/>
  <c r="S5" i="1" s="1"/>
  <c r="L22" i="1"/>
  <c r="N33" i="1"/>
  <c r="O33" i="1" s="1"/>
  <c r="T7" i="1"/>
  <c r="N13" i="1"/>
  <c r="O13" i="1" s="1"/>
  <c r="N26" i="1"/>
  <c r="O26" i="1" s="1"/>
  <c r="N30" i="1"/>
  <c r="O30" i="1" s="1"/>
  <c r="V62" i="1"/>
  <c r="N99" i="1"/>
  <c r="O99" i="1" s="1"/>
  <c r="U102" i="1"/>
  <c r="M103" i="1"/>
  <c r="N117" i="1"/>
  <c r="O117" i="1" s="1"/>
  <c r="N125" i="1"/>
  <c r="O125" i="1" s="1"/>
  <c r="Q131" i="1"/>
  <c r="N147" i="1"/>
  <c r="O147" i="1" s="1"/>
  <c r="P156" i="1"/>
  <c r="P174" i="1"/>
  <c r="N186" i="1"/>
  <c r="O186" i="1" s="1"/>
  <c r="N190" i="1"/>
  <c r="O190" i="1" s="1"/>
  <c r="N194" i="1"/>
  <c r="O194" i="1" s="1"/>
  <c r="N253" i="1"/>
  <c r="O253" i="1" s="1"/>
  <c r="N257" i="1"/>
  <c r="O257" i="1" s="1"/>
  <c r="N298" i="1"/>
  <c r="O298" i="1" s="1"/>
  <c r="P319" i="1"/>
  <c r="T434" i="1"/>
  <c r="S433" i="1"/>
  <c r="T433" i="1" s="1"/>
  <c r="U705" i="1"/>
  <c r="W705" i="1" s="1"/>
  <c r="W718" i="1"/>
  <c r="H62" i="1"/>
  <c r="N97" i="1"/>
  <c r="O97" i="1" s="1"/>
  <c r="F102" i="1"/>
  <c r="N123" i="1"/>
  <c r="O123" i="1" s="1"/>
  <c r="N185" i="1"/>
  <c r="O185" i="1" s="1"/>
  <c r="N189" i="1"/>
  <c r="O189" i="1" s="1"/>
  <c r="N193" i="1"/>
  <c r="O193" i="1" s="1"/>
  <c r="L211" i="1"/>
  <c r="F210" i="1"/>
  <c r="L210" i="1" s="1"/>
  <c r="N252" i="1"/>
  <c r="O252" i="1" s="1"/>
  <c r="N256" i="1"/>
  <c r="O256" i="1" s="1"/>
  <c r="U743" i="1"/>
  <c r="W749" i="1"/>
  <c r="N96" i="1"/>
  <c r="O96" i="1" s="1"/>
  <c r="L103" i="1"/>
  <c r="P103" i="1"/>
  <c r="N122" i="1"/>
  <c r="O122" i="1" s="1"/>
  <c r="R126" i="1"/>
  <c r="T126" i="1" s="1"/>
  <c r="R153" i="1"/>
  <c r="W249" i="1"/>
  <c r="G367" i="1"/>
  <c r="L368" i="1"/>
  <c r="L414" i="1"/>
  <c r="W414" i="1"/>
  <c r="N94" i="1"/>
  <c r="O94" i="1" s="1"/>
  <c r="G102" i="1"/>
  <c r="S102" i="1"/>
  <c r="W116" i="1"/>
  <c r="N120" i="1"/>
  <c r="O120" i="1" s="1"/>
  <c r="T131" i="1"/>
  <c r="M210" i="1"/>
  <c r="V210" i="1"/>
  <c r="Q211" i="1"/>
  <c r="N213" i="1"/>
  <c r="O213" i="1" s="1"/>
  <c r="Q332" i="1"/>
  <c r="W332" i="1"/>
  <c r="R102" i="1"/>
  <c r="J126" i="1"/>
  <c r="W127" i="1"/>
  <c r="U126" i="1"/>
  <c r="W139" i="1"/>
  <c r="H153" i="1"/>
  <c r="L311" i="1"/>
  <c r="N342" i="1"/>
  <c r="O342" i="1" s="1"/>
  <c r="M638" i="1"/>
  <c r="N638" i="1" s="1"/>
  <c r="O638" i="1" s="1"/>
  <c r="P638" i="1"/>
  <c r="W211" i="1"/>
  <c r="N327" i="1"/>
  <c r="O327" i="1" s="1"/>
  <c r="H367" i="1"/>
  <c r="M367" i="1" s="1"/>
  <c r="F367" i="1"/>
  <c r="Q368" i="1"/>
  <c r="Q385" i="1"/>
  <c r="I153" i="1"/>
  <c r="N325" i="1"/>
  <c r="O325" i="1" s="1"/>
  <c r="H705" i="1"/>
  <c r="P705" i="1" s="1"/>
  <c r="P706" i="1"/>
  <c r="H126" i="1"/>
  <c r="N323" i="1"/>
  <c r="O323" i="1" s="1"/>
  <c r="L350" i="1"/>
  <c r="U367" i="1"/>
  <c r="I433" i="1"/>
  <c r="M434" i="1"/>
  <c r="T503" i="1"/>
  <c r="S538" i="1"/>
  <c r="Q538" i="1" s="1"/>
  <c r="T558" i="1"/>
  <c r="N646" i="1"/>
  <c r="O646" i="1" s="1"/>
  <c r="V787" i="1"/>
  <c r="Q788" i="1"/>
  <c r="P811" i="1"/>
  <c r="M811" i="1"/>
  <c r="N811" i="1" s="1"/>
  <c r="O811" i="1" s="1"/>
  <c r="H787" i="1"/>
  <c r="P787" i="1" s="1"/>
  <c r="P332" i="1"/>
  <c r="J367" i="1"/>
  <c r="G618" i="1"/>
  <c r="L618" i="1" s="1"/>
  <c r="L619" i="1"/>
  <c r="L623" i="1"/>
  <c r="F743" i="1"/>
  <c r="N321" i="1"/>
  <c r="O321" i="1" s="1"/>
  <c r="N330" i="1"/>
  <c r="O330" i="1" s="1"/>
  <c r="W368" i="1"/>
  <c r="T385" i="1"/>
  <c r="H618" i="1"/>
  <c r="P618" i="1" s="1"/>
  <c r="P623" i="1"/>
  <c r="Q664" i="1"/>
  <c r="V649" i="1"/>
  <c r="W664" i="1"/>
  <c r="W350" i="1"/>
  <c r="H743" i="1"/>
  <c r="P743" i="1" s="1"/>
  <c r="P744" i="1"/>
  <c r="H538" i="1"/>
  <c r="P538" i="1" s="1"/>
  <c r="R618" i="1"/>
  <c r="J668" i="1"/>
  <c r="M706" i="1"/>
  <c r="G743" i="1"/>
  <c r="L744" i="1"/>
  <c r="S743" i="1"/>
  <c r="T743" i="1" s="1"/>
  <c r="V842" i="1"/>
  <c r="Q845" i="1"/>
  <c r="M623" i="1"/>
  <c r="M685" i="1"/>
  <c r="N685" i="1" s="1"/>
  <c r="O685" i="1" s="1"/>
  <c r="M744" i="1"/>
  <c r="N778" i="1"/>
  <c r="O778" i="1" s="1"/>
  <c r="N630" i="1"/>
  <c r="O630" i="1" s="1"/>
  <c r="N634" i="1"/>
  <c r="O634" i="1" s="1"/>
  <c r="W646" i="1"/>
  <c r="H649" i="1"/>
  <c r="V668" i="1"/>
  <c r="I743" i="1"/>
  <c r="Q768" i="1"/>
  <c r="H433" i="1"/>
  <c r="P433" i="1" s="1"/>
  <c r="Q623" i="1"/>
  <c r="W627" i="1"/>
  <c r="T664" i="1"/>
  <c r="R668" i="1"/>
  <c r="T668" i="1" s="1"/>
  <c r="P677" i="1"/>
  <c r="K743" i="1"/>
  <c r="L833" i="1"/>
  <c r="N833" i="1" s="1"/>
  <c r="O833" i="1" s="1"/>
  <c r="H842" i="1"/>
  <c r="P843" i="1"/>
  <c r="Q635" i="1"/>
  <c r="P650" i="1"/>
  <c r="G668" i="1"/>
  <c r="L668" i="1" s="1"/>
  <c r="M677" i="1"/>
  <c r="I668" i="1"/>
  <c r="W695" i="1"/>
  <c r="P762" i="1"/>
  <c r="T813" i="1"/>
  <c r="W621" i="1"/>
  <c r="G705" i="1"/>
  <c r="L705" i="1" s="1"/>
  <c r="L706" i="1"/>
  <c r="Q706" i="1"/>
  <c r="Q744" i="1"/>
  <c r="N777" i="1"/>
  <c r="O777" i="1" s="1"/>
  <c r="L785" i="1"/>
  <c r="I787" i="1"/>
  <c r="M787" i="1" s="1"/>
  <c r="N818" i="1"/>
  <c r="O818" i="1" s="1"/>
  <c r="Q827" i="1"/>
  <c r="I842" i="1"/>
  <c r="M843" i="1"/>
  <c r="T855" i="1"/>
  <c r="L863" i="1"/>
  <c r="N863" i="1" s="1"/>
  <c r="O863" i="1" s="1"/>
  <c r="P870" i="1"/>
  <c r="T920" i="1"/>
  <c r="Q920" i="1"/>
  <c r="N968" i="1"/>
  <c r="O968" i="1" s="1"/>
  <c r="H668" i="1"/>
  <c r="T785" i="1"/>
  <c r="Q813" i="1"/>
  <c r="I870" i="1"/>
  <c r="M871" i="1"/>
  <c r="N871" i="1" s="1"/>
  <c r="O871" i="1" s="1"/>
  <c r="U1006" i="1"/>
  <c r="W1028" i="1"/>
  <c r="F787" i="1"/>
  <c r="F842" i="1"/>
  <c r="L1019" i="1"/>
  <c r="G1006" i="1"/>
  <c r="N774" i="1"/>
  <c r="O774" i="1" s="1"/>
  <c r="N782" i="1"/>
  <c r="O782" i="1" s="1"/>
  <c r="L788" i="1"/>
  <c r="N788" i="1" s="1"/>
  <c r="O788" i="1" s="1"/>
  <c r="R787" i="1"/>
  <c r="T788" i="1"/>
  <c r="N813" i="1"/>
  <c r="O813" i="1" s="1"/>
  <c r="N825" i="1"/>
  <c r="O825" i="1" s="1"/>
  <c r="W833" i="1"/>
  <c r="R842" i="1"/>
  <c r="L845" i="1"/>
  <c r="N845" i="1" s="1"/>
  <c r="O845" i="1" s="1"/>
  <c r="Q855" i="1"/>
  <c r="N910" i="1"/>
  <c r="O910" i="1" s="1"/>
  <c r="V929" i="1"/>
  <c r="V908" i="1" s="1"/>
  <c r="N950" i="1"/>
  <c r="O950" i="1" s="1"/>
  <c r="P788" i="1"/>
  <c r="P855" i="1"/>
  <c r="T870" i="1"/>
  <c r="U870" i="1"/>
  <c r="I947" i="1"/>
  <c r="M948" i="1"/>
  <c r="N948" i="1" s="1"/>
  <c r="O948" i="1" s="1"/>
  <c r="Q1007" i="1"/>
  <c r="S1006" i="1"/>
  <c r="P768" i="1"/>
  <c r="T768" i="1"/>
  <c r="W788" i="1"/>
  <c r="T827" i="1"/>
  <c r="U842" i="1"/>
  <c r="V870" i="1"/>
  <c r="Q870" i="1" s="1"/>
  <c r="Q892" i="1"/>
  <c r="N924" i="1"/>
  <c r="O924" i="1" s="1"/>
  <c r="N949" i="1"/>
  <c r="O949" i="1" s="1"/>
  <c r="N957" i="1"/>
  <c r="O957" i="1" s="1"/>
  <c r="T1042" i="1"/>
  <c r="P948" i="1"/>
  <c r="W966" i="1"/>
  <c r="I1006" i="1"/>
  <c r="M1007" i="1"/>
  <c r="S909" i="1"/>
  <c r="Q909" i="1" s="1"/>
  <c r="N921" i="1"/>
  <c r="O921" i="1" s="1"/>
  <c r="N954" i="1"/>
  <c r="O954" i="1" s="1"/>
  <c r="T1044" i="1"/>
  <c r="J909" i="1"/>
  <c r="P920" i="1"/>
  <c r="N928" i="1"/>
  <c r="O928" i="1" s="1"/>
  <c r="H929" i="1"/>
  <c r="N953" i="1"/>
  <c r="O953" i="1" s="1"/>
  <c r="L961" i="1"/>
  <c r="N961" i="1" s="1"/>
  <c r="O961" i="1" s="1"/>
  <c r="G947" i="1"/>
  <c r="P916" i="1"/>
  <c r="P947" i="1"/>
  <c r="I966" i="1"/>
  <c r="M966" i="1" s="1"/>
  <c r="M967" i="1"/>
  <c r="N967" i="1" s="1"/>
  <c r="O967" i="1" s="1"/>
  <c r="L978" i="1"/>
  <c r="G966" i="1"/>
  <c r="T1007" i="1"/>
  <c r="P930" i="1"/>
  <c r="H1006" i="1"/>
  <c r="P1006" i="1" s="1"/>
  <c r="T787" i="1" l="1"/>
  <c r="P966" i="1"/>
  <c r="M870" i="1"/>
  <c r="N870" i="1" s="1"/>
  <c r="O870" i="1" s="1"/>
  <c r="N744" i="1"/>
  <c r="O744" i="1" s="1"/>
  <c r="N920" i="1"/>
  <c r="O920" i="1" s="1"/>
  <c r="W909" i="1"/>
  <c r="T929" i="1"/>
  <c r="L787" i="1"/>
  <c r="N897" i="1"/>
  <c r="O897" i="1" s="1"/>
  <c r="N434" i="1"/>
  <c r="O434" i="1" s="1"/>
  <c r="N368" i="1"/>
  <c r="O368" i="1" s="1"/>
  <c r="M5" i="1"/>
  <c r="W538" i="1"/>
  <c r="N677" i="1"/>
  <c r="O677" i="1" s="1"/>
  <c r="N619" i="1"/>
  <c r="O619" i="1" s="1"/>
  <c r="N312" i="1"/>
  <c r="O312" i="1" s="1"/>
  <c r="N664" i="1"/>
  <c r="O664" i="1" s="1"/>
  <c r="N816" i="1"/>
  <c r="O816" i="1" s="1"/>
  <c r="W1006" i="1"/>
  <c r="N259" i="1"/>
  <c r="O259" i="1" s="1"/>
  <c r="N414" i="1"/>
  <c r="O414" i="1" s="1"/>
  <c r="L966" i="1"/>
  <c r="W367" i="1"/>
  <c r="N669" i="1"/>
  <c r="O669" i="1" s="1"/>
  <c r="W210" i="1"/>
  <c r="L126" i="1"/>
  <c r="T210" i="1"/>
  <c r="T947" i="1"/>
  <c r="N1007" i="1"/>
  <c r="O1007" i="1" s="1"/>
  <c r="Q1006" i="1"/>
  <c r="P649" i="1"/>
  <c r="M909" i="1"/>
  <c r="N909" i="1" s="1"/>
  <c r="O909" i="1" s="1"/>
  <c r="N843" i="1"/>
  <c r="O843" i="1" s="1"/>
  <c r="M668" i="1"/>
  <c r="N668" i="1" s="1"/>
  <c r="O668" i="1" s="1"/>
  <c r="M153" i="1"/>
  <c r="T6" i="1"/>
  <c r="N785" i="1"/>
  <c r="O785" i="1" s="1"/>
  <c r="U908" i="1"/>
  <c r="N1019" i="1"/>
  <c r="O1019" i="1" s="1"/>
  <c r="T966" i="1"/>
  <c r="Q787" i="1"/>
  <c r="N827" i="1"/>
  <c r="O827" i="1" s="1"/>
  <c r="N472" i="1"/>
  <c r="O472" i="1" s="1"/>
  <c r="N174" i="1"/>
  <c r="O174" i="1" s="1"/>
  <c r="L743" i="1"/>
  <c r="G413" i="1"/>
  <c r="G412" i="1" s="1"/>
  <c r="N978" i="1"/>
  <c r="O978" i="1" s="1"/>
  <c r="L153" i="1"/>
  <c r="Q947" i="1"/>
  <c r="S413" i="1"/>
  <c r="T413" i="1" s="1"/>
  <c r="P126" i="1"/>
  <c r="P153" i="1"/>
  <c r="Q153" i="1"/>
  <c r="V412" i="1"/>
  <c r="W908" i="1"/>
  <c r="Q649" i="1"/>
  <c r="F412" i="1"/>
  <c r="W126" i="1"/>
  <c r="Q210" i="1"/>
  <c r="F61" i="1"/>
  <c r="F60" i="1" s="1"/>
  <c r="L433" i="1"/>
  <c r="N623" i="1"/>
  <c r="O623" i="1" s="1"/>
  <c r="T618" i="1"/>
  <c r="J61" i="1"/>
  <c r="J60" i="1" s="1"/>
  <c r="N1046" i="1"/>
  <c r="Q618" i="1"/>
  <c r="K413" i="1"/>
  <c r="K412" i="1" s="1"/>
  <c r="K908" i="1"/>
  <c r="K841" i="1" s="1"/>
  <c r="L1006" i="1"/>
  <c r="Q433" i="1"/>
  <c r="N211" i="1"/>
  <c r="O211" i="1" s="1"/>
  <c r="M618" i="1"/>
  <c r="N618" i="1" s="1"/>
  <c r="O618" i="1" s="1"/>
  <c r="K61" i="1"/>
  <c r="K60" i="1" s="1"/>
  <c r="L6" i="1"/>
  <c r="N350" i="1"/>
  <c r="O350" i="1" s="1"/>
  <c r="W947" i="1"/>
  <c r="Q929" i="1"/>
  <c r="Q668" i="1"/>
  <c r="J412" i="1"/>
  <c r="S61" i="1"/>
  <c r="S60" i="1" s="1"/>
  <c r="N635" i="1"/>
  <c r="O635" i="1" s="1"/>
  <c r="R908" i="1"/>
  <c r="R841" i="1" s="1"/>
  <c r="J908" i="1"/>
  <c r="J841" i="1" s="1"/>
  <c r="F841" i="1"/>
  <c r="W649" i="1"/>
  <c r="W618" i="1"/>
  <c r="N103" i="1"/>
  <c r="O103" i="1" s="1"/>
  <c r="T649" i="1"/>
  <c r="N627" i="1"/>
  <c r="O627" i="1" s="1"/>
  <c r="R412" i="1"/>
  <c r="W743" i="1"/>
  <c r="W102" i="1"/>
  <c r="W153" i="1"/>
  <c r="M6" i="1"/>
  <c r="W787" i="1"/>
  <c r="Q743" i="1"/>
  <c r="U413" i="1"/>
  <c r="U412" i="1" s="1"/>
  <c r="W412" i="1" s="1"/>
  <c r="T153" i="1"/>
  <c r="N503" i="1"/>
  <c r="O503" i="1" s="1"/>
  <c r="N50" i="1"/>
  <c r="O50" i="1" s="1"/>
  <c r="P842" i="1"/>
  <c r="M433" i="1"/>
  <c r="I413" i="1"/>
  <c r="L5" i="1"/>
  <c r="N5" i="1" s="1"/>
  <c r="O5" i="1" s="1"/>
  <c r="L947" i="1"/>
  <c r="G929" i="1"/>
  <c r="T1006" i="1"/>
  <c r="W842" i="1"/>
  <c r="U841" i="1"/>
  <c r="W668" i="1"/>
  <c r="N706" i="1"/>
  <c r="O706" i="1" s="1"/>
  <c r="M649" i="1"/>
  <c r="N649" i="1" s="1"/>
  <c r="O649" i="1" s="1"/>
  <c r="P367" i="1"/>
  <c r="N311" i="1"/>
  <c r="O311" i="1" s="1"/>
  <c r="V61" i="1"/>
  <c r="Q62" i="1"/>
  <c r="T538" i="1"/>
  <c r="Q102" i="1"/>
  <c r="N22" i="1"/>
  <c r="O22" i="1" s="1"/>
  <c r="N787" i="1"/>
  <c r="O787" i="1" s="1"/>
  <c r="I929" i="1"/>
  <c r="M947" i="1"/>
  <c r="L842" i="1"/>
  <c r="L102" i="1"/>
  <c r="N102" i="1" s="1"/>
  <c r="O102" i="1" s="1"/>
  <c r="G61" i="1"/>
  <c r="L367" i="1"/>
  <c r="N367" i="1" s="1"/>
  <c r="O367" i="1" s="1"/>
  <c r="P929" i="1"/>
  <c r="H908" i="1"/>
  <c r="M1006" i="1"/>
  <c r="N1006" i="1" s="1"/>
  <c r="O1006" i="1" s="1"/>
  <c r="W870" i="1"/>
  <c r="P668" i="1"/>
  <c r="W311" i="1"/>
  <c r="U61" i="1"/>
  <c r="U5" i="1"/>
  <c r="W6" i="1"/>
  <c r="W929" i="1"/>
  <c r="N966" i="1"/>
  <c r="O966" i="1" s="1"/>
  <c r="T909" i="1"/>
  <c r="S908" i="1"/>
  <c r="S841" i="1" s="1"/>
  <c r="Q842" i="1"/>
  <c r="V841" i="1"/>
  <c r="H413" i="1"/>
  <c r="M705" i="1"/>
  <c r="N705" i="1" s="1"/>
  <c r="O705" i="1" s="1"/>
  <c r="M538" i="1"/>
  <c r="N538" i="1" s="1"/>
  <c r="O538" i="1" s="1"/>
  <c r="T5" i="1"/>
  <c r="W62" i="1"/>
  <c r="P62" i="1"/>
  <c r="H61" i="1"/>
  <c r="P909" i="1"/>
  <c r="M743" i="1"/>
  <c r="N210" i="1"/>
  <c r="O210" i="1" s="1"/>
  <c r="R61" i="1"/>
  <c r="M62" i="1"/>
  <c r="N62" i="1" s="1"/>
  <c r="O62" i="1" s="1"/>
  <c r="I61" i="1"/>
  <c r="T842" i="1"/>
  <c r="M842" i="1"/>
  <c r="T102" i="1"/>
  <c r="P5" i="1"/>
  <c r="M126" i="1"/>
  <c r="N126" i="1" s="1"/>
  <c r="O126" i="1" s="1"/>
  <c r="V5" i="1"/>
  <c r="Q6" i="1"/>
  <c r="N153" i="1" l="1"/>
  <c r="O153" i="1" s="1"/>
  <c r="T841" i="1"/>
  <c r="F4" i="1"/>
  <c r="Q413" i="1"/>
  <c r="N743" i="1"/>
  <c r="O743" i="1" s="1"/>
  <c r="L412" i="1"/>
  <c r="N6" i="1"/>
  <c r="O6" i="1" s="1"/>
  <c r="K4" i="1"/>
  <c r="L413" i="1"/>
  <c r="T908" i="1"/>
  <c r="Q841" i="1"/>
  <c r="J4" i="1"/>
  <c r="S412" i="1"/>
  <c r="T412" i="1" s="1"/>
  <c r="N433" i="1"/>
  <c r="O433" i="1" s="1"/>
  <c r="N947" i="1"/>
  <c r="O947" i="1" s="1"/>
  <c r="P908" i="1"/>
  <c r="W413" i="1"/>
  <c r="Q908" i="1"/>
  <c r="W841" i="1"/>
  <c r="G60" i="1"/>
  <c r="L61" i="1"/>
  <c r="V60" i="1"/>
  <c r="Q60" i="1" s="1"/>
  <c r="Q61" i="1"/>
  <c r="M413" i="1"/>
  <c r="I412" i="1"/>
  <c r="H60" i="1"/>
  <c r="P61" i="1"/>
  <c r="M929" i="1"/>
  <c r="I908" i="1"/>
  <c r="N842" i="1"/>
  <c r="O842" i="1" s="1"/>
  <c r="U60" i="1"/>
  <c r="U4" i="1" s="1"/>
  <c r="W61" i="1"/>
  <c r="H841" i="1"/>
  <c r="P841" i="1" s="1"/>
  <c r="T61" i="1"/>
  <c r="R60" i="1"/>
  <c r="H412" i="1"/>
  <c r="P412" i="1" s="1"/>
  <c r="P413" i="1"/>
  <c r="M61" i="1"/>
  <c r="I60" i="1"/>
  <c r="W5" i="1"/>
  <c r="L929" i="1"/>
  <c r="G908" i="1"/>
  <c r="Q5" i="1"/>
  <c r="Q412" i="1" l="1"/>
  <c r="N413" i="1"/>
  <c r="O413" i="1" s="1"/>
  <c r="S4" i="1"/>
  <c r="V4" i="1"/>
  <c r="M412" i="1"/>
  <c r="N412" i="1" s="1"/>
  <c r="O412" i="1" s="1"/>
  <c r="W60" i="1"/>
  <c r="T60" i="1"/>
  <c r="R4" i="1"/>
  <c r="P60" i="1"/>
  <c r="H4" i="1"/>
  <c r="P4" i="1" s="1"/>
  <c r="N61" i="1"/>
  <c r="O61" i="1" s="1"/>
  <c r="M60" i="1"/>
  <c r="M908" i="1"/>
  <c r="I841" i="1"/>
  <c r="M841" i="1" s="1"/>
  <c r="L908" i="1"/>
  <c r="G841" i="1"/>
  <c r="L841" i="1" s="1"/>
  <c r="N929" i="1"/>
  <c r="O929" i="1" s="1"/>
  <c r="L60" i="1"/>
  <c r="N60" i="1" l="1"/>
  <c r="O60" i="1" s="1"/>
  <c r="Q4" i="1"/>
  <c r="G4" i="1"/>
  <c r="L4" i="1" s="1"/>
  <c r="T4" i="1"/>
  <c r="I4" i="1"/>
  <c r="M4" i="1" s="1"/>
  <c r="W4" i="1"/>
  <c r="N908" i="1"/>
  <c r="O908" i="1" s="1"/>
  <c r="N841" i="1"/>
  <c r="O841" i="1" s="1"/>
  <c r="N4" i="1" l="1"/>
  <c r="O4" i="1" s="1"/>
</calcChain>
</file>

<file path=xl/sharedStrings.xml><?xml version="1.0" encoding="utf-8"?>
<sst xmlns="http://schemas.openxmlformats.org/spreadsheetml/2006/main" count="1083" uniqueCount="1064">
  <si>
    <t>Loonverschil in % tav man, %  vrouwen VTE en werknemer, jobtime, alle NACE-codes en subtotalen - 31/12/2024</t>
  </si>
  <si>
    <t>Man</t>
  </si>
  <si>
    <t>Vrouw</t>
  </si>
  <si>
    <t>Totaal</t>
  </si>
  <si>
    <t>Maand</t>
  </si>
  <si>
    <t>Verschil</t>
  </si>
  <si>
    <t>% Verchil</t>
  </si>
  <si>
    <t xml:space="preserve">% vrouw </t>
  </si>
  <si>
    <t>% vrouw</t>
  </si>
  <si>
    <t>ID</t>
  </si>
  <si>
    <t>Sor</t>
  </si>
  <si>
    <t>Sie</t>
  </si>
  <si>
    <t>NACE</t>
  </si>
  <si>
    <t>Omschrijving</t>
  </si>
  <si>
    <t>VTE</t>
  </si>
  <si>
    <t>Lonen</t>
  </si>
  <si>
    <t>maand</t>
  </si>
  <si>
    <t>maad</t>
  </si>
  <si>
    <t>werkn.</t>
  </si>
  <si>
    <t>Werkn.</t>
  </si>
  <si>
    <t>jobtime</t>
  </si>
  <si>
    <t>Werkn</t>
  </si>
  <si>
    <t>RSZ- Werknemers België</t>
  </si>
  <si>
    <t xml:space="preserve">      1. Primaire sector</t>
  </si>
  <si>
    <t>A - Landbouw, bosbouw en visserij</t>
  </si>
  <si>
    <t xml:space="preserve">     1. Landbouw</t>
  </si>
  <si>
    <t>Teelt granen (m.u.v rijst), peulgewassen en oliehoudenzaden</t>
  </si>
  <si>
    <t>Teelt groenten, meloenen en wortel- en knolgewassen</t>
  </si>
  <si>
    <t>Teelt vezelgewassen</t>
  </si>
  <si>
    <t>Teelt bloemen</t>
  </si>
  <si>
    <t>Teelt andere eenjarige gewassen, n.e.g.</t>
  </si>
  <si>
    <t>Teelt druiven</t>
  </si>
  <si>
    <t>Teelt van citrusvruchten.</t>
  </si>
  <si>
    <t>Teelt pit- en steenvruchten</t>
  </si>
  <si>
    <t>Teelt andere boomvruchten, kleinfruit en noten</t>
  </si>
  <si>
    <t>Teelt van gewassen bestemd voor de vervaardiging van dranken</t>
  </si>
  <si>
    <t>Teelt van specerijgewassen en van aromatische en medicinale gewassen</t>
  </si>
  <si>
    <t>Teelt andere meerjarige gewassen</t>
  </si>
  <si>
    <t>Boomkwekerijen, m.u.v. bosboomkwekerijen</t>
  </si>
  <si>
    <t>Overige plantenvermeerdering</t>
  </si>
  <si>
    <t xml:space="preserve">     2. Veeteelt</t>
  </si>
  <si>
    <t>Fokken melkvee</t>
  </si>
  <si>
    <t>Fokken andere runderen en buffels</t>
  </si>
  <si>
    <t>Fokken paarden en andere paardachtigen</t>
  </si>
  <si>
    <t>Het fokken van kamelen en andere kameelachtigen</t>
  </si>
  <si>
    <t>Fokken schapen en geiten</t>
  </si>
  <si>
    <t>Fokvarkenshouderijen</t>
  </si>
  <si>
    <t>Varkensvetmesterijen</t>
  </si>
  <si>
    <t>Kippenkwekerijen</t>
  </si>
  <si>
    <t>Productie eieren pluimvee</t>
  </si>
  <si>
    <t>Overige pluimveehouderijen, m.u.v. kippenkwekerijen</t>
  </si>
  <si>
    <t>Fokken andere dieren</t>
  </si>
  <si>
    <t xml:space="preserve">     3. Gemengd bedrijf en andere</t>
  </si>
  <si>
    <t>Gemengd bedrijf</t>
  </si>
  <si>
    <t>Ondersteunenactiviteiten in verband met teelt gewassen</t>
  </si>
  <si>
    <t>Ondersteunenactiviteiten in verband met veeteelt</t>
  </si>
  <si>
    <t>Activiteiten met betrekking tot gewassen na oogst</t>
  </si>
  <si>
    <t>Zaadbewerking met het oog op vermeerdering</t>
  </si>
  <si>
    <t>Jacht, zetten vallen en diensten in dit verband</t>
  </si>
  <si>
    <t xml:space="preserve">     4. Bosbouw</t>
  </si>
  <si>
    <t xml:space="preserve">Bosbouw </t>
  </si>
  <si>
    <t>Exploitatie bossen</t>
  </si>
  <si>
    <t>Verzamelen in het wild groeienproducten zonder hout</t>
  </si>
  <si>
    <t xml:space="preserve">Ondersteunendiensten in verband met bosbouw </t>
  </si>
  <si>
    <t xml:space="preserve">     5. Visserij</t>
  </si>
  <si>
    <t>Zeevisserij</t>
  </si>
  <si>
    <t>Mariene aquacultuur</t>
  </si>
  <si>
    <t>Aquacultuur in zoet water</t>
  </si>
  <si>
    <t>B - Winning van delfstoffen</t>
  </si>
  <si>
    <t>Winning andere non-ferrometaalertsen</t>
  </si>
  <si>
    <t>Winning bouw- en siersteen</t>
  </si>
  <si>
    <t>Winning kalksteen, gips, krijt en leisteen</t>
  </si>
  <si>
    <t>Winning grind</t>
  </si>
  <si>
    <t>Winning zand</t>
  </si>
  <si>
    <t>Winning klei en kaolien</t>
  </si>
  <si>
    <t>Winning mineralen chemische en kunstmestindustrie</t>
  </si>
  <si>
    <t>Overige winning delfstoffen, n.e.g.</t>
  </si>
  <si>
    <t>Ondersteunenact. Ivm overige winning delfstoffen</t>
  </si>
  <si>
    <t xml:space="preserve">      2. Secundaire sector</t>
  </si>
  <si>
    <t>C - Industrie</t>
  </si>
  <si>
    <t xml:space="preserve">     1. Voeding, drank, tabak</t>
  </si>
  <si>
    <t xml:space="preserve">            Voedings- en genotmiddelen</t>
  </si>
  <si>
    <t>Verwerking, conservering vlees, exclusief vlees gevogelte</t>
  </si>
  <si>
    <t>Verwerking en conservering gevogelte</t>
  </si>
  <si>
    <t>Vervaard. producten vlees of vlees gevogelte</t>
  </si>
  <si>
    <t>Verwerking en conservering vis en schaal- en weekdieren</t>
  </si>
  <si>
    <t>Verwerking en conservering aardappelen, zonder diepvries</t>
  </si>
  <si>
    <t>Productie diepgevroren aardappelbereidingen</t>
  </si>
  <si>
    <t>Vervaard. groente- en fruitsappen</t>
  </si>
  <si>
    <t>Verwerking en conservering groenten,zonder diepvries</t>
  </si>
  <si>
    <t>Verwerking en conservering fruit, zonder diepvries</t>
  </si>
  <si>
    <t>Productie diepgevroren groenten en fruit</t>
  </si>
  <si>
    <t>Vervaard. oliën en vetten</t>
  </si>
  <si>
    <t>Vervaard. margarine en andere spijsvetten</t>
  </si>
  <si>
    <t>Zuivelfabrieken en kaasmakerijen</t>
  </si>
  <si>
    <t>Vervaard. consumptie-ijs</t>
  </si>
  <si>
    <t>Vervaard. maalderijproducten</t>
  </si>
  <si>
    <t xml:space="preserve">Vervaard. zetmeel en zetmeelproducten </t>
  </si>
  <si>
    <t>Industriële Vervaard. brood en vers banketbakkerswerk</t>
  </si>
  <si>
    <t>Ambachtelijke Vervaard. brood, vers banketbakkerswerk</t>
  </si>
  <si>
    <t>Vervaard. beschuitbiscuit, houdbaar banketbakkerswerk</t>
  </si>
  <si>
    <t>Vervaard. macaroni, noedels, koeskoes en dergelijke</t>
  </si>
  <si>
    <t>Vervaard. suiker</t>
  </si>
  <si>
    <t>Vervaard. cacao, chocolaen suikerwerk</t>
  </si>
  <si>
    <t>Verwerking thee en koffie</t>
  </si>
  <si>
    <t>Vervaard. specerijen, sauzen en kruiderijen</t>
  </si>
  <si>
    <t>Vervaard. bereimaaltijden en schotels</t>
  </si>
  <si>
    <t>Vervaard. gehomogeniseervoedingsprep. dieetvoeding</t>
  </si>
  <si>
    <t xml:space="preserve">Vervaard. andere voedingsmiddelen, n.e.g. </t>
  </si>
  <si>
    <t xml:space="preserve">Vervaard. veevoeders </t>
  </si>
  <si>
    <t>Vervaard. voeders huisdieren</t>
  </si>
  <si>
    <t xml:space="preserve">            Gedistilleerde alcoholische dranken</t>
  </si>
  <si>
    <t>Gedistilleerdranken dr distilleren, rectificeren en mengen</t>
  </si>
  <si>
    <t>Vervaard. wijn uit druiven</t>
  </si>
  <si>
    <t>Vervaard. cider en andere vruchtenwijnen</t>
  </si>
  <si>
    <r>
      <t>Vervaardiging van andere niet-gedistilleerde gegiste dranken</t>
    </r>
    <r>
      <rPr>
        <sz val="9"/>
        <color theme="1"/>
        <rFont val="Arial"/>
        <family val="2"/>
      </rPr>
      <t>.</t>
    </r>
  </si>
  <si>
    <t>Vervaard. bier</t>
  </si>
  <si>
    <t>Vervaard. mout</t>
  </si>
  <si>
    <t>Vervaard. frisdranken, mineraalwater, ander gebott. water</t>
  </si>
  <si>
    <t xml:space="preserve">            Tabaksprodukten</t>
  </si>
  <si>
    <t xml:space="preserve">     2. Textiel</t>
  </si>
  <si>
    <t xml:space="preserve">             Weefsels</t>
  </si>
  <si>
    <t>Vervaard. tabaksproducten</t>
  </si>
  <si>
    <t>Bewerken en spinnen textielvezels</t>
  </si>
  <si>
    <t>Weven textiel</t>
  </si>
  <si>
    <t>Textielveredeling</t>
  </si>
  <si>
    <t>Vervaard. gebreien gehaakte stoffen</t>
  </si>
  <si>
    <t>Vervaard. beddengoed, tafellinnen en textielwaren huish.</t>
  </si>
  <si>
    <t>Vervaard. overige geconfect. textiel, m.u.v. kleding</t>
  </si>
  <si>
    <t>Vervaard. vloerkleden en tapijt</t>
  </si>
  <si>
    <t>Vervaard. koord, bindgaren, touw en netten</t>
  </si>
  <si>
    <t>Vervaard. gebonden textielvlies, exclusief kleding</t>
  </si>
  <si>
    <t>Vervaard. ander technisch en industrieel textiel</t>
  </si>
  <si>
    <t>Vervaard. andere textielproducten, n.e.g.</t>
  </si>
  <si>
    <t xml:space="preserve">            Textiel en kleding</t>
  </si>
  <si>
    <t>Vervaard. kleding leer</t>
  </si>
  <si>
    <t>Vervaard. werkkleding</t>
  </si>
  <si>
    <t>Vervaard. andere bovenkleding</t>
  </si>
  <si>
    <t>Vervaard. onderkleding</t>
  </si>
  <si>
    <t>Vervaard. hoeden en petten</t>
  </si>
  <si>
    <t>Vervaard. andere kleding en toebehoren, n.e.g.</t>
  </si>
  <si>
    <t>Vervaard. artikelen bont</t>
  </si>
  <si>
    <t>Vervaard. gebreien gehaakte kousen en sokken</t>
  </si>
  <si>
    <t>Vervaard. andere gebreien gehaakte kleding</t>
  </si>
  <si>
    <t xml:space="preserve">     3.  Leer, hout, papier</t>
  </si>
  <si>
    <t xml:space="preserve">               Leernijverheid/schoeisel</t>
  </si>
  <si>
    <t>Looien en bereiden leer; bereiden en verven bont</t>
  </si>
  <si>
    <t>Vervaard. koffers, tassened en zadel- en tuigmakerswerk</t>
  </si>
  <si>
    <t>Vervaard. schoeisel</t>
  </si>
  <si>
    <t xml:space="preserve">               Houtindustrie/artikelen van hout</t>
  </si>
  <si>
    <t>Zagen en schaven hout</t>
  </si>
  <si>
    <t xml:space="preserve">Vervaard. fineer en panelen op basis hout </t>
  </si>
  <si>
    <t>Vervaard. geassembleerparketvloeren</t>
  </si>
  <si>
    <t>Vervaard. ander schrijn- en timmerwerk</t>
  </si>
  <si>
    <t>Vervaard. houten emballage</t>
  </si>
  <si>
    <t xml:space="preserve">Vervaard. andere artikelen hout </t>
  </si>
  <si>
    <t xml:space="preserve">Vervaard. artikelen kurk, riet of vlechtwerk </t>
  </si>
  <si>
    <t xml:space="preserve">               Papier- en kartonnijverheid</t>
  </si>
  <si>
    <t>Bewerken en spinnen katoen- of katoenachtige vezels</t>
  </si>
  <si>
    <t>Vervaard. papier en karton</t>
  </si>
  <si>
    <t>Vervaard. gegolfd papier en golfkarton en verpakkingsm.</t>
  </si>
  <si>
    <t>Vervaard. huishoudelijke en sanitaire papierwaren</t>
  </si>
  <si>
    <t>Vervaard. kantoorbenodigdheden papier</t>
  </si>
  <si>
    <t>Vervaard. behangpapier</t>
  </si>
  <si>
    <t>Vervaard. andere artikelen papier of karton</t>
  </si>
  <si>
    <t xml:space="preserve">               Uitgeverijen en drukkerijen</t>
  </si>
  <si>
    <t>Krantendrukkerijen</t>
  </si>
  <si>
    <t>Overige drukkerijen</t>
  </si>
  <si>
    <t>Prepress- en premediadiensten</t>
  </si>
  <si>
    <t>Binderijen en aanverwante diensten</t>
  </si>
  <si>
    <t>Reproductie opgenomen media</t>
  </si>
  <si>
    <t xml:space="preserve">     4. Chemie, niet-metaal</t>
  </si>
  <si>
    <t xml:space="preserve">           Cokes, raffinage, splijten</t>
  </si>
  <si>
    <t>Vervaard. geraffineeraardolieproducten</t>
  </si>
  <si>
    <t xml:space="preserve">           Chemische nijverheid</t>
  </si>
  <si>
    <t>Vervaard. industriële gassen</t>
  </si>
  <si>
    <t>Vervaard. kleurstoffen en pigmenten</t>
  </si>
  <si>
    <t>Vervaard. and. anorganische chemische basisproducten</t>
  </si>
  <si>
    <t>Vervaard. andere organische chemische basisproducten</t>
  </si>
  <si>
    <t>Vervaard. kunstmeststoffen en stikstofverbindingen</t>
  </si>
  <si>
    <t>Vervaard. kunststoffen in primaire vormen</t>
  </si>
  <si>
    <t>Vervaard. synthetische rubber in primaire vormen</t>
  </si>
  <si>
    <t>Verdelgingsmiddelen ea chemische producten  landbouw</t>
  </si>
  <si>
    <t>Vervaard. verf, vernis e.d., drukinkt en mastiek</t>
  </si>
  <si>
    <t>Vervaard. zeep en wasmiddelen</t>
  </si>
  <si>
    <t>Vervaard. poets- en reinigingsmiddelen</t>
  </si>
  <si>
    <t>Vervaard. parfums en toiletartikelen</t>
  </si>
  <si>
    <t>Vervaard. kruit en springstoffen</t>
  </si>
  <si>
    <t>Vervaard. lijm</t>
  </si>
  <si>
    <t>Vervaard. etherische oliën</t>
  </si>
  <si>
    <t>Vervaard. andere chemische producten, n.e.g.</t>
  </si>
  <si>
    <t>Vervaard. synthetische en kunstmatige vezels</t>
  </si>
  <si>
    <t xml:space="preserve">           Chemische producten</t>
  </si>
  <si>
    <t>Vervaard. farmaceutische grondstoffen</t>
  </si>
  <si>
    <t>Vervaard. geneesmiddelen</t>
  </si>
  <si>
    <t>Vervaard. overige farmaceutische producten</t>
  </si>
  <si>
    <t>Vervaardig. binnen- en buitenbanden rubber; loopvlakvern.</t>
  </si>
  <si>
    <t>Vervaard. andere producten rubber</t>
  </si>
  <si>
    <t>Vervaard. platen, vellen, buizen en profielen kunststof</t>
  </si>
  <si>
    <t>Vervaard. verpakkingsmateriaal kunststof</t>
  </si>
  <si>
    <t>Vervaard. kunststofartikelen bouw</t>
  </si>
  <si>
    <t>Vervaard. andere producten kunststof</t>
  </si>
  <si>
    <t xml:space="preserve">           Overige niet-metaalhoudende minerale producten</t>
  </si>
  <si>
    <t>Vervaard. vlakglas</t>
  </si>
  <si>
    <t>Vormen en bewerken vlakglas</t>
  </si>
  <si>
    <t>Vervaard. holglas</t>
  </si>
  <si>
    <t>Vervaard. glasvezels</t>
  </si>
  <si>
    <t>Vervaard. en bewerking ander glas</t>
  </si>
  <si>
    <t>Vervaard. vuurvaste producten</t>
  </si>
  <si>
    <t>Vervaard. keramische tegels en plavuizen</t>
  </si>
  <si>
    <t>Vervaard. bakstenen</t>
  </si>
  <si>
    <t>Vervaard. dakpannen, tegels ea gebakken klei</t>
  </si>
  <si>
    <t>Vervaard. huishoudelijk en sieraardewerk</t>
  </si>
  <si>
    <t>Vervaard. sanitair aardewerk</t>
  </si>
  <si>
    <t>Vervaard. isolatoren en isolatiemateriaal, keram. stoffen</t>
  </si>
  <si>
    <t>Vervaard. ander technisch aardewerk</t>
  </si>
  <si>
    <t>Vervaard. andere keramische producten</t>
  </si>
  <si>
    <t>Vervaard. cement</t>
  </si>
  <si>
    <t>Vervaard. kalk en gips</t>
  </si>
  <si>
    <t>Vervaard. artikelen beton bouw</t>
  </si>
  <si>
    <t>Vervaard. artikelen gips bouw</t>
  </si>
  <si>
    <t>Vervaard. stortklare beton</t>
  </si>
  <si>
    <t>Vervaard. mortel</t>
  </si>
  <si>
    <t>Vervaard. producten vezelcement</t>
  </si>
  <si>
    <t>Vervaard. andere artikelen beton, gips en cement</t>
  </si>
  <si>
    <t>Houwen, bewerken en afwerken natuursteen</t>
  </si>
  <si>
    <t>Vervaard. schuur-, slijp- en polijstmiddelen</t>
  </si>
  <si>
    <t>Vervaard. andere niet-metaalhoudenminerale producten</t>
  </si>
  <si>
    <t xml:space="preserve">     5. Metaal</t>
  </si>
  <si>
    <t xml:space="preserve">          Metallurgie, producten van metaal</t>
  </si>
  <si>
    <t>Vervaard. ijzer en staal en ferrolegeringen</t>
  </si>
  <si>
    <t>Vervaard. buizen, pijpen, holle profielen en fittings, staal</t>
  </si>
  <si>
    <t xml:space="preserve">Koudtrekken staven </t>
  </si>
  <si>
    <t>Koudwalsen bandstaal</t>
  </si>
  <si>
    <t xml:space="preserve">Koudvervormen en koudfelsen </t>
  </si>
  <si>
    <t>Koudtrekken draad</t>
  </si>
  <si>
    <t>Productie edelmetalen</t>
  </si>
  <si>
    <t>Productie aluminium</t>
  </si>
  <si>
    <t>Productie lood, zink en tin</t>
  </si>
  <si>
    <t>Productie koper</t>
  </si>
  <si>
    <t>Productie andere non-ferrometalen</t>
  </si>
  <si>
    <t>Bewerking splijt- en kweekstoffen</t>
  </si>
  <si>
    <t>Gieten ijzer</t>
  </si>
  <si>
    <t>Gieten staal</t>
  </si>
  <si>
    <t>Gieten lichte metalen</t>
  </si>
  <si>
    <t>Gieten andere non-ferrometalen</t>
  </si>
  <si>
    <t xml:space="preserve">          Vervaardiging van machines, apparaten en werktuigen</t>
  </si>
  <si>
    <t>Vervaard. metalen constructiewerken en delen daarvan</t>
  </si>
  <si>
    <t>Vervaard. metalen deuren en vensters</t>
  </si>
  <si>
    <t>Vervaard. radiatoren en ketels centrale verwarming</t>
  </si>
  <si>
    <t>Vervaard. andere tanks, reservoirs en bergingsmidd., metaal</t>
  </si>
  <si>
    <t>Vervaard. stoomketels, excl. Warmwaterketels CV</t>
  </si>
  <si>
    <t>Vervaard. wapens en munitie</t>
  </si>
  <si>
    <t>Smeden metaal</t>
  </si>
  <si>
    <t>Persen, stampen en profielwalsen metaal; poedermetallurgie</t>
  </si>
  <si>
    <t>Oppervlaktebehandeling metalen</t>
  </si>
  <si>
    <t>Verspanend bewerken metalen</t>
  </si>
  <si>
    <t>Vervaard. scharen, messen, bestekken, enz.</t>
  </si>
  <si>
    <t>Vervaard. hang- en sluitwerk</t>
  </si>
  <si>
    <t>Vervaard. vormkasten en gietvormen</t>
  </si>
  <si>
    <t>Vervaard. gereedschap, m.u.v. vormkasten en gietvormen</t>
  </si>
  <si>
    <t>Vervaard. stalen vaten en dergelijke</t>
  </si>
  <si>
    <t>Vervaard. verpakkingsmiddelen licht metaal</t>
  </si>
  <si>
    <t>Vervaard. artikelen draad en kettingen en veren</t>
  </si>
  <si>
    <t>Vervaard. bouten, schroeven en moeren</t>
  </si>
  <si>
    <t>Vervaard. huishoudelijke en sanitaire artikelen metaal</t>
  </si>
  <si>
    <t>Vervaard. overige artikelen metaal, n.e.g.</t>
  </si>
  <si>
    <t xml:space="preserve">          Elektronische apparaten, instrumenten</t>
  </si>
  <si>
    <t>Vervaard. elektronische onderdelen</t>
  </si>
  <si>
    <t>Vervaard. elektronische printplaten</t>
  </si>
  <si>
    <t>Vervaard. computers en randapparatuur</t>
  </si>
  <si>
    <t>Vervaard. communicatieapparatuur</t>
  </si>
  <si>
    <t>Vervaard. consumentenelektronica</t>
  </si>
  <si>
    <t>Vervaard. meet-, controle-, en navigatie-instr., -apparatuur</t>
  </si>
  <si>
    <t>Vervaard. uurwerken</t>
  </si>
  <si>
    <t>Vervaard. Bestralingsapp. en elektromedische apparatuur</t>
  </si>
  <si>
    <t>Vervaard. optische instrumenten en foto- en filmapparatuur</t>
  </si>
  <si>
    <t xml:space="preserve">          Elektrische apparaten, instrumenten</t>
  </si>
  <si>
    <t>Vervaard. elektromotoren en elektr. generatoren en transform.</t>
  </si>
  <si>
    <t>Vervaard. schakel- en verdeelinrichtingen</t>
  </si>
  <si>
    <t xml:space="preserve">Vervaard.  batterijen en accumulatoren </t>
  </si>
  <si>
    <t>Vervaard. kabels optische vezels</t>
  </si>
  <si>
    <t xml:space="preserve">Vervaard. andere elektrische en elektronische kabels </t>
  </si>
  <si>
    <t>Vervaard. schakelaars, stekkers, stopcontacten e.d.</t>
  </si>
  <si>
    <t>Vervaard. lampen</t>
  </si>
  <si>
    <t>Vervaard. verlichtingsapparaten</t>
  </si>
  <si>
    <t>Vervaard. elektrische huishoudapparaten</t>
  </si>
  <si>
    <t>Vervaard. niet-elektrische huishoudapparaten</t>
  </si>
  <si>
    <t xml:space="preserve">Vervaard. andere elektrische apparatuur </t>
  </si>
  <si>
    <t xml:space="preserve">          Machines, apparaten en werktuigen</t>
  </si>
  <si>
    <t>Vervaard. motoren en turbines, zondervieltuig, motor/bromfiets</t>
  </si>
  <si>
    <t>Vervaard. hydraulische apparatuur</t>
  </si>
  <si>
    <t>Vervaard. andere pompen en compressoren</t>
  </si>
  <si>
    <t>Vervaard. andere kranen en dergelijke artikelen</t>
  </si>
  <si>
    <t>Vervaard. tandwielen, lagers en andere drijfwerkelementen</t>
  </si>
  <si>
    <t xml:space="preserve">Vervaard. ovens en branders </t>
  </si>
  <si>
    <t>Vervaard. hijs-, hef- en transportwerktuigen</t>
  </si>
  <si>
    <t>Vervaard. kantoormach. en -uitrusting exclusief PC en rand</t>
  </si>
  <si>
    <t>Vervaard. elektrisch handgereedschap</t>
  </si>
  <si>
    <t>Vervaard. mach. koeltechniek en klimaat niet-huish.</t>
  </si>
  <si>
    <t>Vervaard. verpakkingsmach.</t>
  </si>
  <si>
    <t>Vervaard. weegtoestellen</t>
  </si>
  <si>
    <t>Vervaard. toestellen het spuiten vloeistoffen of poeder</t>
  </si>
  <si>
    <t>Vervaard. verkoopautomaten</t>
  </si>
  <si>
    <t>Vervaard. filtreertoestellen</t>
  </si>
  <si>
    <t>Vervaard. hogedrukreinigers, zandstraal ed reinigingsmater.</t>
  </si>
  <si>
    <t>Vervaard. And. mach. en apparaten algemeen gebruik</t>
  </si>
  <si>
    <t>Vervaard. mach., werktuigen landbouw en bosbouw</t>
  </si>
  <si>
    <t>Vervaard. mach. metaalbewerking</t>
  </si>
  <si>
    <t>Vervaard. andere gereedschapswerktuigen</t>
  </si>
  <si>
    <t>Vervaard. mach. metallurgie</t>
  </si>
  <si>
    <t>Vervaard. mach. winning delfstoffen en bouw</t>
  </si>
  <si>
    <t>Vervaard. mach. productie voedings- en genotmiddelen</t>
  </si>
  <si>
    <t>Vervaard. mach. productie textiel, kleding en leer</t>
  </si>
  <si>
    <t>Vervaard. mach. kunststof- en rubberindustrie</t>
  </si>
  <si>
    <t>Vervaard. andere mach., app. en werktuigen spec. doeleinden</t>
  </si>
  <si>
    <t xml:space="preserve">     6. Transportmiddelen</t>
  </si>
  <si>
    <t>Vervaard. en assemblage motorvoertuigen</t>
  </si>
  <si>
    <t>Vervaard. carrosserieën motorvoertuigen</t>
  </si>
  <si>
    <t>Vervaard. aanhangwagens, caravans en opleggers</t>
  </si>
  <si>
    <t>Vervaard. elektrische en elektronische benod. motorvoertuigen</t>
  </si>
  <si>
    <t>Vervaard. andere delen en toebehoren motorvoertuigen</t>
  </si>
  <si>
    <t>Bouw schepen en drijvend materieel</t>
  </si>
  <si>
    <t>Bouw plezier- en sportvaartuigen</t>
  </si>
  <si>
    <t>Vervaard. rollend materieel spoorwegen</t>
  </si>
  <si>
    <t>Vervaard. lucht- en ruimtevaartuigen ea</t>
  </si>
  <si>
    <t>Vervaard. motorfietsen</t>
  </si>
  <si>
    <t>Vervaard. fietsen en invalidenwagens</t>
  </si>
  <si>
    <t>Vervaard. andere transportmiddelen, n.e.g.</t>
  </si>
  <si>
    <t xml:space="preserve">     7. Overige industrie</t>
  </si>
  <si>
    <t xml:space="preserve">          Overige industrie - Meubelen</t>
  </si>
  <si>
    <t>Vervaard. kantoor- en winkelmeubelen</t>
  </si>
  <si>
    <t>Vervaard. keukenmeubelen</t>
  </si>
  <si>
    <t>Vervaard. matrassen</t>
  </si>
  <si>
    <t>Vervaard. eetkamer-, zitkamer-, slaapk.- en badkamermeub.</t>
  </si>
  <si>
    <t>Vervaard. tuin- en terrasmeubelen</t>
  </si>
  <si>
    <t>Vervaard. andere meubelen, n.e.g.</t>
  </si>
  <si>
    <t xml:space="preserve">          Overige industrie - Andere</t>
  </si>
  <si>
    <t>Slaan munten</t>
  </si>
  <si>
    <t>Bewerken diamant</t>
  </si>
  <si>
    <t>Vervaard. sieraden</t>
  </si>
  <si>
    <t>Vervaard. edelsmeedwerk</t>
  </si>
  <si>
    <t>Vervaardiging van overige artikelen van edele metalen</t>
  </si>
  <si>
    <t>Vervaard. imitatiesieraden en dergelijke artikelen</t>
  </si>
  <si>
    <t>Vervaard. muziekinstrumenten</t>
  </si>
  <si>
    <t>Vervaard. sportartikelen</t>
  </si>
  <si>
    <t>Vervaard. spellen en speelgoed</t>
  </si>
  <si>
    <t xml:space="preserve">Vervaard. medische en tandheelk. Instr. en benodigdheden </t>
  </si>
  <si>
    <t>Vervaard. borstelwaren</t>
  </si>
  <si>
    <t>Overige industrie, n.e.g.</t>
  </si>
  <si>
    <t xml:space="preserve">     8. Reparatie en installatie</t>
  </si>
  <si>
    <t>Reparatie producten metaal</t>
  </si>
  <si>
    <t>Reparatie mach.</t>
  </si>
  <si>
    <t>Reparatie elektronische en optische apparatuur</t>
  </si>
  <si>
    <t>Reparatie elektrische apparatuur</t>
  </si>
  <si>
    <t>Reparatie en onderhoud schepen</t>
  </si>
  <si>
    <t>Reparatie en onderhoud lucht- en ruimtevaartuigen</t>
  </si>
  <si>
    <t>Reparatie en onderhoud andere transportmiddelen</t>
  </si>
  <si>
    <t>Reparatie andere apparatuur</t>
  </si>
  <si>
    <t>Installatie industriële mach., toestellen en werktuigen</t>
  </si>
  <si>
    <t>D - Productie en distributie van elektriciteit, gas, stoom en gekoelde lucht</t>
  </si>
  <si>
    <t>Productie elektriciteit</t>
  </si>
  <si>
    <t>Transmissie elektriciteit</t>
  </si>
  <si>
    <t>Distributie Electriciteit</t>
  </si>
  <si>
    <t>Handel in elektriciteit</t>
  </si>
  <si>
    <t>Productie gas</t>
  </si>
  <si>
    <t>Distributie gasvormige brandstoffen via leidingen</t>
  </si>
  <si>
    <t>Handel in gas via leidingen</t>
  </si>
  <si>
    <t>E - Distributie van water; afval- en afvalwaterbeheer en sanering</t>
  </si>
  <si>
    <t>Productie en distributie stoom en gekoellucht</t>
  </si>
  <si>
    <t>Winning, behandeling en distributie water</t>
  </si>
  <si>
    <t>Afvalwaterafvoer</t>
  </si>
  <si>
    <t>Inzameling ongevaarlijk afval</t>
  </si>
  <si>
    <t>Inzameling gevaarlijk afval</t>
  </si>
  <si>
    <t>Fysicochemische verwerking slib en vloeibare afvalstoffen</t>
  </si>
  <si>
    <t>Behand. en verwijd. ongevaarlijk afval, m.u.v. slib en vloeibaar</t>
  </si>
  <si>
    <t>Overige verwerking en verwijdering ongevaarlijk afval</t>
  </si>
  <si>
    <t>Voorbehandeling gevaarlijk afval met het oog op verwijdering</t>
  </si>
  <si>
    <t>Behandeling en verwijdering gevaarlijk afval</t>
  </si>
  <si>
    <t>Sloop wrakken</t>
  </si>
  <si>
    <t>Terugwinning metaalafval</t>
  </si>
  <si>
    <t>Terugwinning inerte afvalstoffen</t>
  </si>
  <si>
    <t>Terugwinning overig gesorteerd afval</t>
  </si>
  <si>
    <t>Sanering en ander afvalbeheer</t>
  </si>
  <si>
    <t>F - Bouwnijverheid</t>
  </si>
  <si>
    <t xml:space="preserve">     1. Bouwprojecten</t>
  </si>
  <si>
    <t>Ontwikkeling residentiële bouwprojecten</t>
  </si>
  <si>
    <t>Ontwikkeling niet-residentiële bouwprojecten</t>
  </si>
  <si>
    <t xml:space="preserve">Algemene bouw residentiële gebouwen </t>
  </si>
  <si>
    <t>Algemene bouw kantoorgebouwen</t>
  </si>
  <si>
    <t xml:space="preserve">Algemene bouw andere niet-residentiële gebouwen </t>
  </si>
  <si>
    <t xml:space="preserve">     2. Openbare werken</t>
  </si>
  <si>
    <t>Bouw autowegen en andere wegen</t>
  </si>
  <si>
    <t>Bouw boven- en ondergrondse spoorwegen</t>
  </si>
  <si>
    <t>Bouw bruggen en tunnels</t>
  </si>
  <si>
    <t>Bouw water- en gasdistributienetten</t>
  </si>
  <si>
    <t>Bouw rioleringen</t>
  </si>
  <si>
    <t>Bouw civieltechnische werken vloeistoffen, n.e.g.</t>
  </si>
  <si>
    <t>Bouw civieltechnische werken elektriciteit, telecommunicatie</t>
  </si>
  <si>
    <t>Baggerwerken</t>
  </si>
  <si>
    <t>Waterbouw, m.u.v. baggerwerken</t>
  </si>
  <si>
    <t>Bouw andere civieltechnische werken, n.e.g.</t>
  </si>
  <si>
    <t xml:space="preserve">     3. Vakwerk</t>
  </si>
  <si>
    <t>Slopen</t>
  </si>
  <si>
    <t>Bouwrijp maken terreinen</t>
  </si>
  <si>
    <t xml:space="preserve">Proefboren en boren </t>
  </si>
  <si>
    <t>Elektrotechnische installatiewerken aan gebouwen</t>
  </si>
  <si>
    <t>Elektrotechn. installatiewerken, uitgezonderd aan gebouwen</t>
  </si>
  <si>
    <t>Loodgieterswerk</t>
  </si>
  <si>
    <t>Installatie verwarming, klimaatregeling en ventilatie</t>
  </si>
  <si>
    <t>Isolatiewerkzaamheden</t>
  </si>
  <si>
    <t>Overige bouwinstallatie, n.e.g.</t>
  </si>
  <si>
    <t>Stukadoorswerk</t>
  </si>
  <si>
    <t>Schrijnwerk</t>
  </si>
  <si>
    <t>Plaatsen vloer- en wandtegels</t>
  </si>
  <si>
    <t>Plaatsen vloerbedekking en wandbekleding hout</t>
  </si>
  <si>
    <t>Plaatsen behang, vloerbedekking, wandbekleding en andere</t>
  </si>
  <si>
    <t>Schilderen gebouwen</t>
  </si>
  <si>
    <t>Schilderen civieltechnische werken</t>
  </si>
  <si>
    <t>Glaszetten</t>
  </si>
  <si>
    <t>Overige werkzaamheden in verband met afwerking gebouwen</t>
  </si>
  <si>
    <t>Dakwezrkzaamheden</t>
  </si>
  <si>
    <t>Waterdichtingswerken muren</t>
  </si>
  <si>
    <t>Gevelreinining</t>
  </si>
  <si>
    <t>Bouw sierschouwen en open haarden</t>
  </si>
  <si>
    <t>Uitvoeren metsel- en voegwerken</t>
  </si>
  <si>
    <t>Restaureren bouwwerken</t>
  </si>
  <si>
    <t>Chapewerken</t>
  </si>
  <si>
    <t>Overige gesp. bouwwerkzaamheden</t>
  </si>
  <si>
    <t xml:space="preserve">      3. Tertiaire sector</t>
  </si>
  <si>
    <t>G - Groot- en detailhandel</t>
  </si>
  <si>
    <t xml:space="preserve">       1. Gemotoriseerd vervoer/reparatie</t>
  </si>
  <si>
    <t>Groothandel in auto's en lichte bestelwagens (&lt; 3,5 ton)</t>
  </si>
  <si>
    <t>Handelsbemid. in auto's, lichte bestelwagens (&lt; 3,5 ton)</t>
  </si>
  <si>
    <t>Detailh. in auto's en lichte bestelwagens (&lt; 3,5 ton)</t>
  </si>
  <si>
    <t>Groothandel in andere motorvoertuigen (&gt; 3,5 ton)</t>
  </si>
  <si>
    <t>Handelsbemid. in andere motorvoertuigen (&gt; 3,5 ton)</t>
  </si>
  <si>
    <t>Detailh. in andere motorvoertuigen (&gt; 3,5 ton)</t>
  </si>
  <si>
    <t>Handel in aanhangwagens, opleggers en caravans</t>
  </si>
  <si>
    <t>Onderhoud en repa. auto's en lichte bestelwagens (&lt; 3,5 ton)</t>
  </si>
  <si>
    <t>Onderhoud en reparatie overige motorvoertuigen (&gt; 3,5 ton)</t>
  </si>
  <si>
    <t>Reparatie en montage specifieke auto-onderdelen</t>
  </si>
  <si>
    <t>Carrosserieherstelling</t>
  </si>
  <si>
    <t>Bandenservicebedrijven</t>
  </si>
  <si>
    <t>Wassen en poetsen motorvoertuigen</t>
  </si>
  <si>
    <t>Onderhoud en reparatie motorvoertuigen, n.e.g.</t>
  </si>
  <si>
    <t>Handelsbemid., groothandel, onderdelen, access. Motorvoert.</t>
  </si>
  <si>
    <t>Detailh. in onderdelen en accessoires motorvoertuigen</t>
  </si>
  <si>
    <t>Handelsbemid.deling en groothandel motorfietsen en delen</t>
  </si>
  <si>
    <t xml:space="preserve">Detailh. in en onderhoud en reparatie motorfietsen en delen </t>
  </si>
  <si>
    <t xml:space="preserve">       2. Groothandel </t>
  </si>
  <si>
    <t xml:space="preserve">               Handelsbemiddeling</t>
  </si>
  <si>
    <t>Handelsbemid. in landbouwprod., textielgrondst. en halffabrik.</t>
  </si>
  <si>
    <t>Handelsbemid. brandstoffen, ertsen, metalen en chem. prod.</t>
  </si>
  <si>
    <t>Handelsbemid. in hout en bouwmaterialen</t>
  </si>
  <si>
    <t>Handel in mach., apparaten industrie, schepen, luchtvaart.</t>
  </si>
  <si>
    <t>Handelsbemid. meubelen, huishoud. artikelen en ijzerwaren</t>
  </si>
  <si>
    <t>Handelsbemid. textiel, kleding, bont, schoeisel en lederwaren</t>
  </si>
  <si>
    <t>Handelsbemid. in voedings- en genotmiddelen</t>
  </si>
  <si>
    <t>Handelsbemid. gesp. d in andere goederen</t>
  </si>
  <si>
    <t>Handelsbemid. in goederen, algemeen assortiment</t>
  </si>
  <si>
    <t xml:space="preserve">               Groothandel voeding</t>
  </si>
  <si>
    <t>Groothandel in granen en zaden</t>
  </si>
  <si>
    <t>Groothandel in veevoeders</t>
  </si>
  <si>
    <t>Groothandel in ruwe plantaardige en dierlijke oliën en vetten</t>
  </si>
  <si>
    <t>Groothandel in andere akkerbouwproducten</t>
  </si>
  <si>
    <t>Groothandel in ruwe tabak</t>
  </si>
  <si>
    <t>Groothandel in akkerbouwprod., veevoeders, alg. assortiment</t>
  </si>
  <si>
    <t>Groothandel in bloemen en planten</t>
  </si>
  <si>
    <t>Groothandel in levend vee</t>
  </si>
  <si>
    <t>Groothandel in levendieren, m.u.v. levend vee</t>
  </si>
  <si>
    <t>Groothandel in huiden, vellen en leer</t>
  </si>
  <si>
    <t>Groothandel in consumptieaardappelen</t>
  </si>
  <si>
    <t>Groothandel groenten en fruit, m.u.v. consumptieaardappelen</t>
  </si>
  <si>
    <t>Groothandel vlees, vleesproducten, zonder wild en gevogelte</t>
  </si>
  <si>
    <t>Groothandel in vlees wild en gevogelte</t>
  </si>
  <si>
    <t>Groothandel in zuivelproducten en eieren</t>
  </si>
  <si>
    <t>Groothandel in spijsoliën en -vetten</t>
  </si>
  <si>
    <t>Groothandel in wijnen en geestrijke dranken</t>
  </si>
  <si>
    <t>Groothandel in dranken, algemeen assortiment</t>
  </si>
  <si>
    <t>Groothandel in tabaksproducten</t>
  </si>
  <si>
    <t>Groothandel in suiker, chocolaen suikerwerk</t>
  </si>
  <si>
    <t>Groothandel in koffie, thee, cacao en specerijen</t>
  </si>
  <si>
    <t>Groothandel in vis en schaal- en weekdieren</t>
  </si>
  <si>
    <t>Groothandel in aardappelproducten</t>
  </si>
  <si>
    <t>Groothandel in voedsel huisdieren</t>
  </si>
  <si>
    <t>Groothandel in andere voedingsmiddelen, n.e.g.</t>
  </si>
  <si>
    <t>Niet-gesp. de groothandel diepgevroren voedingsm.</t>
  </si>
  <si>
    <t>Niet-gesp. Grooth. niet-diepgevr. voeding, dranken, genotmid.</t>
  </si>
  <si>
    <t xml:space="preserve">               Groothandel gebruiksvoorwerpen</t>
  </si>
  <si>
    <t>Groothandel in weefsels, stoffen en fournituren</t>
  </si>
  <si>
    <t>Groothandel in huishoudtextiel en beddengoed</t>
  </si>
  <si>
    <t>Groothandel in overig textiel</t>
  </si>
  <si>
    <t>Groothandel in werkkleding</t>
  </si>
  <si>
    <t>Groothandel in onderkleding</t>
  </si>
  <si>
    <t>Groothandel in kleding, muv werk- en onderkleding</t>
  </si>
  <si>
    <t>Groothandel in kledingaccessoires</t>
  </si>
  <si>
    <t>Groothandel in schoeisel</t>
  </si>
  <si>
    <t>Groothandel elektrische huish. app., audio- en videoapp.</t>
  </si>
  <si>
    <t>Groothandel in opgenomen beeld- en geluidsdragers</t>
  </si>
  <si>
    <t>Groothandel in foto- en filmapp.en andere optische artikelen</t>
  </si>
  <si>
    <t>Groothandel in porselein en glaswerk</t>
  </si>
  <si>
    <t>Groothandel in reinigingsmiddelen</t>
  </si>
  <si>
    <t>Groothandel in parfumerieën en cosmetica</t>
  </si>
  <si>
    <t xml:space="preserve">Groothandel in farmaceutische producten </t>
  </si>
  <si>
    <t>Groothandel in huismeubilair</t>
  </si>
  <si>
    <t>Groothandel in tapijten</t>
  </si>
  <si>
    <t>Groothandel in verlichtingsapparatuur</t>
  </si>
  <si>
    <t>Groothandel in uurwerken en sieraden</t>
  </si>
  <si>
    <t>Groothandel in kranten, boeken en tijdschriften</t>
  </si>
  <si>
    <t>Groothandel in kantoor- en schoolbenodigdheden</t>
  </si>
  <si>
    <t>Groothandel in papier- en kartonwaren</t>
  </si>
  <si>
    <t>Groothandel in niet-elektrische huishoudelijke artikelen</t>
  </si>
  <si>
    <t>Groothandel in fietsen</t>
  </si>
  <si>
    <t>Groothandel in sport- en kampeerartikelen, zonder fietsen</t>
  </si>
  <si>
    <t>Groothandel in spellen en speelgoed</t>
  </si>
  <si>
    <t>Groothandel in lederwaren en reisartikelen</t>
  </si>
  <si>
    <t>Groothandel in andere consumentenartikelen, n.e.g.</t>
  </si>
  <si>
    <t>Groothandel in computers, randapparatuur en software</t>
  </si>
  <si>
    <t>Groothandel elektronische, telecommunicatieapp. en delen</t>
  </si>
  <si>
    <t xml:space="preserve">               Groothandel machines</t>
  </si>
  <si>
    <t>Groothandel in mach., werktuigen en toebehoren landbouw</t>
  </si>
  <si>
    <t>Groothandel in gereedschapswerktuigen</t>
  </si>
  <si>
    <t>Groothandel in mach. mijnbouw, bouwnijverh., weg- en water</t>
  </si>
  <si>
    <t>Groothandel in mach. textielindustrie en in naai- en breimach.</t>
  </si>
  <si>
    <t>Groothandel in kantoormeubelen</t>
  </si>
  <si>
    <t>Groothandel in andere kantoormach. zonder comp., randapp.</t>
  </si>
  <si>
    <t>Groothandel in mach. productie voedings- en genotmiddelen</t>
  </si>
  <si>
    <t>Groothandel in verpakkingsmach. en weegtoestellen</t>
  </si>
  <si>
    <t>Groothandel in elektrisch materiaal, inclusief installatiemat.</t>
  </si>
  <si>
    <t>Groothandel in hijs-, hef- en transportwerktuigen</t>
  </si>
  <si>
    <t>Groothandel in pompen en compressoren</t>
  </si>
  <si>
    <t>Groothandel in meet-, controle- en navigatieinstrumenten</t>
  </si>
  <si>
    <t>Groothandel in mach. en app. warmte-, koel- en vries industrie</t>
  </si>
  <si>
    <t>Groothandel in andere mach. en werktuigen, n.e.g.</t>
  </si>
  <si>
    <t xml:space="preserve">               Groothandel bouw en andere</t>
  </si>
  <si>
    <t>Groothandel in vaste, vloeibare en gasv. brandst. en aanverw.</t>
  </si>
  <si>
    <t>Groothandel in metalen en metaalertsen</t>
  </si>
  <si>
    <t>Groothandel in bouwmaterialen, algemeen assortiment</t>
  </si>
  <si>
    <t>Groothandel in hout</t>
  </si>
  <si>
    <t>Groothandel in behang, verf en woningtextiel</t>
  </si>
  <si>
    <t>Groothandel in vlakglas</t>
  </si>
  <si>
    <t>Groothandel in vloer- en wandtegels</t>
  </si>
  <si>
    <t>Groothandel in sanitair</t>
  </si>
  <si>
    <t>Groothandel in overige bouwmaterialen</t>
  </si>
  <si>
    <t>Groothandel in ijzerwaren</t>
  </si>
  <si>
    <t>Groothandel in installatiemat. loodgieterswerk en verwarming</t>
  </si>
  <si>
    <t>Groothandel in chemische producten industrieel gebruik</t>
  </si>
  <si>
    <t>Groothandel in kunstmeststoffen ea agrochemische prod.</t>
  </si>
  <si>
    <t>Groothandel in diamant en andere edelstenen</t>
  </si>
  <si>
    <t>Groothandel in andere intermediaire producten, n.e.g.</t>
  </si>
  <si>
    <t>Groothandel in autosloopmateriaal</t>
  </si>
  <si>
    <t>Groothandel in ijzer- en staalschroot en in ounon-ferrometalen</t>
  </si>
  <si>
    <t>Groothandel in afval en schroot, n.e.g.</t>
  </si>
  <si>
    <t>Niet-gesp. groothandel</t>
  </si>
  <si>
    <t xml:space="preserve">       3. Detailhandel</t>
  </si>
  <si>
    <t xml:space="preserve">           Voeding</t>
  </si>
  <si>
    <t>Detailh. in niet-gesp. winkels in diepvriesproducten</t>
  </si>
  <si>
    <t>Detailh. in niet-gesp. Winkels (voeding-, genot)+, opp.&lt; 100 m²</t>
  </si>
  <si>
    <t>Detailh. in niet-gesp. Winkels (voeding-, genot)+, 100-400 m²</t>
  </si>
  <si>
    <t>Detailh. in niet-gesp. Winkels (voeding-, genot)+, 400-2500 m²</t>
  </si>
  <si>
    <t>Detailh. in niet-gesp. Winkels (voeding-, genot)+, 2500 &gt; m²</t>
  </si>
  <si>
    <t>Detailh. in niet-gesp. Winkels (voeding-, genot)-, &lt;2500 m²</t>
  </si>
  <si>
    <t>Detailh. in niet-gesp. Winkels (voeding-, genot)-, 2500&gt; m²</t>
  </si>
  <si>
    <t>Detailh. in groenten en fruit in gesp. winkels</t>
  </si>
  <si>
    <t>Detailh. in vlees en vleesproducten zonder vlees wild en gevogelte</t>
  </si>
  <si>
    <t>Detailh. in vlees wild en gevogelte in gesp. winkels</t>
  </si>
  <si>
    <t>Detailh. in vis en schaal- en weekdieren in gesp. winkels</t>
  </si>
  <si>
    <t>Detailh. in brood en banketbakkerswerk in gesp. winkels)</t>
  </si>
  <si>
    <t>Detailh. in chocolaen suikerwerk in gesp. winkels</t>
  </si>
  <si>
    <t>Detailh. in wijnen en geestrijke dranken in gesp. winkels</t>
  </si>
  <si>
    <t>Detailh. in dranken in gesp. winkels, algemeen assortiment</t>
  </si>
  <si>
    <t>Detailh. in tabaksproducten in gesp. winkels</t>
  </si>
  <si>
    <t>Detailh. in zuivelproducten en eieren in gesp. winkels</t>
  </si>
  <si>
    <t>Overige Detailh. in voedingsmiddelen in gesp. winkels, n.e.g.</t>
  </si>
  <si>
    <t xml:space="preserve">           Andere Detailhandel</t>
  </si>
  <si>
    <t>Detailh. in motorbrandstoffen in gesp. winkels</t>
  </si>
  <si>
    <t xml:space="preserve">Detailh. in computers, randapparatuur en software </t>
  </si>
  <si>
    <t>Detailh. in telecommunicatieapparatuur in gesp. winkels</t>
  </si>
  <si>
    <t>Detailh. in audio- en videoapparatuur in gesp. winkels</t>
  </si>
  <si>
    <t>Detailh. in kledingstoffen in gesp. winkels</t>
  </si>
  <si>
    <t>Detailh. in huishoudtextiel en beddengoed in gesp. winkels</t>
  </si>
  <si>
    <t>Detailh. in breigarens, handwerken en fournituren</t>
  </si>
  <si>
    <t>Detailh. in overig textiel in gesp. winkels</t>
  </si>
  <si>
    <t>Bouwmarkten en andere doe-het-zelfzaken in bouwmaterialen</t>
  </si>
  <si>
    <t>Detailh. in houten bouw- en tuinmaterialen in gesp. winkels</t>
  </si>
  <si>
    <t>Detailh. in wand- en vloertegels in gesp. winkels</t>
  </si>
  <si>
    <t>Detailh. in parket-, laminaat- en kurkvloeren in gesp. winkels</t>
  </si>
  <si>
    <t>Detailh. in ijzerwaren en gereedschappen in gesp. winkels</t>
  </si>
  <si>
    <t>Detailh. in verf en verfwaren in gesp. winkels</t>
  </si>
  <si>
    <t xml:space="preserve">Detailh. in sanitaire artikelen en sanitair installatiemateriaal </t>
  </si>
  <si>
    <t>Detailh. in overige bouwmaterialen in gesp. winkels</t>
  </si>
  <si>
    <t xml:space="preserve">Detailh. Tapijten, andere vloerbedekking en wandbekl. </t>
  </si>
  <si>
    <t>Detailh. in elektrische huishoudapparaten in gesp. winkels</t>
  </si>
  <si>
    <t>Detailh. in huismeubilair in gesp. winkels</t>
  </si>
  <si>
    <t>Detailh. in verlichtingsartikelen in gesp. winkels</t>
  </si>
  <si>
    <t>Detailh. glas-, porselein-, aardewerk, niet-elektr. Huishoud. art.</t>
  </si>
  <si>
    <t>Detailh. in muziekinstrumenten in gesp. winkels</t>
  </si>
  <si>
    <t>Detailh. in andere huishoudelijke artikelen in gesp. Winkels</t>
  </si>
  <si>
    <t>Detailh. in boeken in gesp. winkels</t>
  </si>
  <si>
    <t>Detailh. in kranten en kantoorbehoeften in gesp. winkels</t>
  </si>
  <si>
    <t>Detailh. in audio- en video-opnamen in gesp. winkels</t>
  </si>
  <si>
    <t>Detailh. in sport- en kampeerartikelen in gesp. winkels</t>
  </si>
  <si>
    <t>Detailh. in spellen en speelgoed in gesp. winkels</t>
  </si>
  <si>
    <t>Detailh. in damesbovenkleding in gesp. winkels</t>
  </si>
  <si>
    <t>Detailh. in herenbovenkleding in gesp. winkels</t>
  </si>
  <si>
    <t>Detailh. in baby- en kinderbovenkleding in gesp. winkels</t>
  </si>
  <si>
    <t>Detailh. in onderkl., lingerie, strand-, badkl. in gesp. winkels</t>
  </si>
  <si>
    <t>Detailh. in kledingaccessoires in gesp. winkels</t>
  </si>
  <si>
    <t>Detailh. in dames-, heren-, baby- en kinderkl. en kledingacc.</t>
  </si>
  <si>
    <t>Detailh. in schoeisel in gesp. winkels</t>
  </si>
  <si>
    <t>Detailh. in lederwaren en reisartikelen in gesp. winkels</t>
  </si>
  <si>
    <t>Apotheken</t>
  </si>
  <si>
    <t>Detailh. in medische en orthopedische art. in gespec. winkels</t>
  </si>
  <si>
    <t>Detailh. in cosmetica en toiletart. in gesp. winkels</t>
  </si>
  <si>
    <t>Detailh. bloemen, planten, zaden, kunstmest. in gesp. winkels</t>
  </si>
  <si>
    <t>Detailh. huisdieren, voedsel huisdieren, benod. gesp. winkels</t>
  </si>
  <si>
    <t>Detailh. in uurwerken en sieraden in gesp. winkels</t>
  </si>
  <si>
    <t>Detailh. in vaste, vloeibare en gasv. brandstoffen gesp. winkels</t>
  </si>
  <si>
    <t xml:space="preserve">Detailh. Fotografische, optische artikelen en precisieinstr. </t>
  </si>
  <si>
    <t>Detailh. in wapens en munitie in gesp. winkels</t>
  </si>
  <si>
    <t>Detailh. in drogisterijart. en onderhoudsprod. in gesp. winkels</t>
  </si>
  <si>
    <t>Detailh. in fietsen in gesp. winkels</t>
  </si>
  <si>
    <t>Detailh. souvenirs, religieuze art. gespecialis. winkels</t>
  </si>
  <si>
    <t>Detailh. in nieuwe kunstvoorw. gesp. winkels</t>
  </si>
  <si>
    <t>Detailh. in babyartikelen (algemeen assortiment)</t>
  </si>
  <si>
    <t>Overige Detailh. nieuwe art. gesp. winkels</t>
  </si>
  <si>
    <t>Detailh. in antiquiteiten in winkels</t>
  </si>
  <si>
    <t>Detailh. in tweedehandskleding in winkels</t>
  </si>
  <si>
    <t>Detailh. andere tweedehandsgoederen in winkels</t>
  </si>
  <si>
    <t>Markt- en straathandel in voedings- en genotmiddelen</t>
  </si>
  <si>
    <t>Markt- en straathandel in textiel, kleding en schoeisel</t>
  </si>
  <si>
    <t>Markt- en straathandel in andere artikelen</t>
  </si>
  <si>
    <t>Detailh. via postorderbedrijven of via internet</t>
  </si>
  <si>
    <t>Overige Detailh., niet winkels en zonder markt-, straat</t>
  </si>
  <si>
    <t>H - Vervoer, opslag, post</t>
  </si>
  <si>
    <t xml:space="preserve">       1 . Reizigersvervoer spoor</t>
  </si>
  <si>
    <t>Personenvervoer per spoor, zonder steden of voorsteden</t>
  </si>
  <si>
    <t xml:space="preserve">       2. Goederenvervoer spoor spoor</t>
  </si>
  <si>
    <t>Goederenvervoer per spoor</t>
  </si>
  <si>
    <t xml:space="preserve">       3. Personenvervoer op de weg</t>
  </si>
  <si>
    <t>Personenvervoer te land binnen steden of voorsteden</t>
  </si>
  <si>
    <t>Exploitatie taxi's</t>
  </si>
  <si>
    <t>Overig personenvervoer te land, n.e.g.</t>
  </si>
  <si>
    <t xml:space="preserve">       4. Goederenvervoer weg en water</t>
  </si>
  <si>
    <t>Goederenvervoer over weg, m.u.v. verhuisbedrijven</t>
  </si>
  <si>
    <t>Verhuisbedrijven</t>
  </si>
  <si>
    <t>Vervoer via pijpleidingen</t>
  </si>
  <si>
    <t>Personenvervoer over zee- en kustwateren</t>
  </si>
  <si>
    <t>Goederenvervoer over zee- en kustwateren</t>
  </si>
  <si>
    <t>Personenvervoer over binnenwateren</t>
  </si>
  <si>
    <t>Goederenvervoer over binnenwateren</t>
  </si>
  <si>
    <t xml:space="preserve">       5. Personenvervoer door de lucht, ea</t>
  </si>
  <si>
    <t>Personenvervoer door lucht</t>
  </si>
  <si>
    <t>Goederenvervoer door lucht</t>
  </si>
  <si>
    <t xml:space="preserve">       6. Opslag</t>
  </si>
  <si>
    <t>Opslag in koelpakhuizen en overige opslag</t>
  </si>
  <si>
    <t>Diensten in verband met vervoer te land</t>
  </si>
  <si>
    <t>Diensten in verband met vervoer over water</t>
  </si>
  <si>
    <t>Diensten in verband met luchtvaart</t>
  </si>
  <si>
    <t>Vrachtbehandeling in zeehavens</t>
  </si>
  <si>
    <t>Overige vrachtbehandeling, exclusief in zeehavens</t>
  </si>
  <si>
    <t xml:space="preserve">Overige vervoerondersteunenactiviteiten </t>
  </si>
  <si>
    <t xml:space="preserve">       7. Post</t>
  </si>
  <si>
    <t>Postdiensten in het kader universele dienstverplichting</t>
  </si>
  <si>
    <t>Overige posterijen en koeriers</t>
  </si>
  <si>
    <t>I - Verschaffen van accommodatie en maaltijden</t>
  </si>
  <si>
    <t xml:space="preserve">       1. Hotels, verblijfstoerisme</t>
  </si>
  <si>
    <t>Hotels en dergelijke accommodatie</t>
  </si>
  <si>
    <t>Jeugdherbergen en jeugdverblijfcentra</t>
  </si>
  <si>
    <t>Vakantieparken</t>
  </si>
  <si>
    <t>Gites, vakantiewoningen en -appartementen</t>
  </si>
  <si>
    <t>Gastenkamers</t>
  </si>
  <si>
    <t>Vakantieverblijven en andere accommodatie kort verblijf</t>
  </si>
  <si>
    <t>Kampeerterreinen en kampeerauto- en caravanterreinen</t>
  </si>
  <si>
    <t>Overige accommodatie</t>
  </si>
  <si>
    <t xml:space="preserve">       2. Eetgelegenheden</t>
  </si>
  <si>
    <t>Eetgelegenheden met volledige bediening</t>
  </si>
  <si>
    <t>Eetgelegenheden met beperkte bediening</t>
  </si>
  <si>
    <t>Catering</t>
  </si>
  <si>
    <t>Overige eetgelegenheden</t>
  </si>
  <si>
    <t xml:space="preserve">       3. Café, bars, dancings</t>
  </si>
  <si>
    <t>Cafés en bars</t>
  </si>
  <si>
    <t>Discotheken, dancings en dergelijke</t>
  </si>
  <si>
    <t>Andere drinkgelegenheden</t>
  </si>
  <si>
    <t>J - Informatie et communicatie</t>
  </si>
  <si>
    <t xml:space="preserve">       1. Papieren dragers</t>
  </si>
  <si>
    <t>Uitgeverijen boeken</t>
  </si>
  <si>
    <t>Uitgeverijen adresboeken en mailinglijsten</t>
  </si>
  <si>
    <t>Uitgeverijen kranten</t>
  </si>
  <si>
    <t xml:space="preserve">Uitgeverijen tijdschriften </t>
  </si>
  <si>
    <t>Overige uitgeverijen</t>
  </si>
  <si>
    <t>Uitgeverijen computerspellen</t>
  </si>
  <si>
    <t xml:space="preserve">Overige uitgeverijen software </t>
  </si>
  <si>
    <t xml:space="preserve">       2. Film, televisie, video</t>
  </si>
  <si>
    <t>Productie bioscoopfilms</t>
  </si>
  <si>
    <t>Productie televisiefilms</t>
  </si>
  <si>
    <t>Productie films, m.u.v. bioscoop- en televisiefilms</t>
  </si>
  <si>
    <t>Productie televisieprogramma's</t>
  </si>
  <si>
    <t>Activiteiten films en video-,televisieprogramma's na productie</t>
  </si>
  <si>
    <t>Distributie films en video- en televisieprogramma's</t>
  </si>
  <si>
    <t xml:space="preserve">Vertoning films </t>
  </si>
  <si>
    <t xml:space="preserve">       3. Geluid, telecommunicatie</t>
  </si>
  <si>
    <t>Maken geluidsopnamen</t>
  </si>
  <si>
    <t>Geluidsopnamestudio's</t>
  </si>
  <si>
    <t>Uitgeverijen muziekopnamen</t>
  </si>
  <si>
    <t>Uitzenden radioprogramma's</t>
  </si>
  <si>
    <t>Programmeren en uitzenden televisieprogramma's</t>
  </si>
  <si>
    <t xml:space="preserve">Draadloze telecommunicatie </t>
  </si>
  <si>
    <t>Telecommunicatie via satelliet</t>
  </si>
  <si>
    <t>Overige telecommunicatie</t>
  </si>
  <si>
    <t xml:space="preserve">       4. Computer, internet</t>
  </si>
  <si>
    <t>Ontwerpen en programmeren computerprogramma's</t>
  </si>
  <si>
    <t>Computerconsultancy-activiteiten</t>
  </si>
  <si>
    <t>Beheer computerfaciliteiten</t>
  </si>
  <si>
    <t>Overige diensten informatietechnologie en computer</t>
  </si>
  <si>
    <t>Gegevensverwerking, webhosting en aanverwante activiteiten</t>
  </si>
  <si>
    <t>Webportalen</t>
  </si>
  <si>
    <t xml:space="preserve">       5. Persagentschappen</t>
  </si>
  <si>
    <t>Persagentschappen</t>
  </si>
  <si>
    <t>Overige dienstverlenenactiviteiten op het gebied informatie</t>
  </si>
  <si>
    <t>K - Financiële activiteiten en verzekeringen</t>
  </si>
  <si>
    <t xml:space="preserve">       1. Financiële activiteiten</t>
  </si>
  <si>
    <t>Centrale banken</t>
  </si>
  <si>
    <t>Overige geldscheppenfinanciële instellingen</t>
  </si>
  <si>
    <t>Holdings</t>
  </si>
  <si>
    <t>Bellegingstrusts en -fondsen + vergelijkbare financiële instell.</t>
  </si>
  <si>
    <t>Financiële lease</t>
  </si>
  <si>
    <t>Verstrekken verbruikskrediet</t>
  </si>
  <si>
    <t>Verstrekken hypothecair krediet</t>
  </si>
  <si>
    <t>Overige kredietverstrekking</t>
  </si>
  <si>
    <t>Factoring</t>
  </si>
  <si>
    <t>Activiteiten beursvennootschappen</t>
  </si>
  <si>
    <t>Overige financiële dienstverlening</t>
  </si>
  <si>
    <t xml:space="preserve">       2. Verzekeringen</t>
  </si>
  <si>
    <t>Rechtstreekse verzekeringsverrichtingen leven</t>
  </si>
  <si>
    <t>Activiteiten gemengverzekeringsondern., overwegend leven</t>
  </si>
  <si>
    <t>Rechtstreekse verzekeringsverrichtingen niet-leven</t>
  </si>
  <si>
    <t>Gemengverzekeringsondern., overwegend niet-leven</t>
  </si>
  <si>
    <t>Herverzekeringen</t>
  </si>
  <si>
    <t>Pensioenfondsen</t>
  </si>
  <si>
    <t>Beheer financiële markten</t>
  </si>
  <si>
    <t>Effecten- en goederenhandel</t>
  </si>
  <si>
    <t>Agenten en makelaars in bankdiensten</t>
  </si>
  <si>
    <t>Onderst.financiële diensten, zonder verzek., pensioenfondsen</t>
  </si>
  <si>
    <t>Risicoanalysten en schadetaxateurs</t>
  </si>
  <si>
    <t>Verzekeringsagenten en -makelaars</t>
  </si>
  <si>
    <t>Ondersteuning act. verzekeringen en pensioenfondsen</t>
  </si>
  <si>
    <t>Vermogensbeheer</t>
  </si>
  <si>
    <t>L - Exploitatie van en handel in onroerend goed</t>
  </si>
  <si>
    <t>Handel in eigen onroerend goed</t>
  </si>
  <si>
    <t>Verhuur en exploit. onroerend goed, zonder sociale woningen</t>
  </si>
  <si>
    <t>Verhuur en exploitatie sociale woningen</t>
  </si>
  <si>
    <t>Verhuur, exploitatie niet-resident. onr. goed, zonderf terreinen</t>
  </si>
  <si>
    <t>Verhuur en exploitatie terreinen</t>
  </si>
  <si>
    <t>Bemidd. aan-, verkoop, verhuur onr. goed vast bedrag of contr.</t>
  </si>
  <si>
    <t>Schatten en evalueren onroerend goed vast bedrag of contract</t>
  </si>
  <si>
    <t>Beheer residentieel onroerend goed vast bedrag of contract</t>
  </si>
  <si>
    <t>Beheer niet-residentieel onroerend goed vast bedrag of contr.</t>
  </si>
  <si>
    <t>M - Vrije beroepen en wetenschappelijke en technische activiteiten</t>
  </si>
  <si>
    <t xml:space="preserve">       1. Rechtskundige beroepen</t>
  </si>
  <si>
    <t>Activiteiten advocaten</t>
  </si>
  <si>
    <t>Activiteiten notarissen</t>
  </si>
  <si>
    <t>Activiteiten deurwaarders</t>
  </si>
  <si>
    <t>Overige rechtskundige dienstverlening</t>
  </si>
  <si>
    <t xml:space="preserve">       2. Boekhouding, financiële activiteiten</t>
  </si>
  <si>
    <t>Accountants en belastingconsulenten</t>
  </si>
  <si>
    <t>Boekhouders en boekhouders-fiscalisten</t>
  </si>
  <si>
    <t>Bedrijfsrevisoren</t>
  </si>
  <si>
    <t>Activiteiten hoofdkantoren</t>
  </si>
  <si>
    <t>Adviesbureaus public relations en communicatie</t>
  </si>
  <si>
    <t>Overige adviesbureaus bedrijfsbeheer, bedrijfsvoering</t>
  </si>
  <si>
    <t xml:space="preserve">       3. Bouwkundig</t>
  </si>
  <si>
    <t>Bouwarchitecten</t>
  </si>
  <si>
    <t>Interieurarchitecten</t>
  </si>
  <si>
    <t>Stedebouwkundige en tuin- en landschapsarchitecten</t>
  </si>
  <si>
    <t>Ingenieurs ea technische adviseurs, exclusief landmeters</t>
  </si>
  <si>
    <t>Landmeters</t>
  </si>
  <si>
    <t xml:space="preserve">       4. Controle, opsporing, ontwikkeling</t>
  </si>
  <si>
    <t>Technische controle motorvoertuigen</t>
  </si>
  <si>
    <t>Overige technische testen en toetsen</t>
  </si>
  <si>
    <t>Speur- en ontwikkelingswerk op biotechnologisch gebied</t>
  </si>
  <si>
    <t>Overig speur- en ontwikkelingswerk op natuurwet. gebied</t>
  </si>
  <si>
    <t>Speur- en ontwikkelingswerk maatschappij- en geesteswet.</t>
  </si>
  <si>
    <t xml:space="preserve">       5. Reclame-, marktopnderzoek</t>
  </si>
  <si>
    <t>Reclamebureaus</t>
  </si>
  <si>
    <t>Mediarepresentatie</t>
  </si>
  <si>
    <t>Markt- en opinieonderzoekbureaus</t>
  </si>
  <si>
    <t xml:space="preserve">       6. Creaties, artistiek</t>
  </si>
  <si>
    <t>Ontwerpen textielpatr., kleding, juwelen, meubels en decoratie</t>
  </si>
  <si>
    <t>Activiteiten industriële designers</t>
  </si>
  <si>
    <t>Activiteiten grafische designers</t>
  </si>
  <si>
    <t>Activiteiten interieurdecorateurs</t>
  </si>
  <si>
    <t>Activiteiten decorateur-etalagisten</t>
  </si>
  <si>
    <t>Overige activiteiten gesp. designers</t>
  </si>
  <si>
    <t>Activiteiten fotografen, met uitzondering persfotografen</t>
  </si>
  <si>
    <t>Activiteiten van persfotografen</t>
  </si>
  <si>
    <t>Overige fotografische activiteiten</t>
  </si>
  <si>
    <t>Vertalers en tolken</t>
  </si>
  <si>
    <t>Activiteiten managers artiesten, sportlui, overige personalit.</t>
  </si>
  <si>
    <t>Overige gespec. wetenschappelijke en technische activiteiten</t>
  </si>
  <si>
    <t xml:space="preserve">       7. Veterinaire diensten</t>
  </si>
  <si>
    <t>Veterinaire diensten</t>
  </si>
  <si>
    <t>N - Administratieve en ondersteunende diensten</t>
  </si>
  <si>
    <t xml:space="preserve">       1. Verhuur en leasing</t>
  </si>
  <si>
    <t>Verhuur, lease personenauto's, lichte bestelwagens,&lt; 3,5 ton</t>
  </si>
  <si>
    <t>Verhuur,lease vrachtwagens en overige motorvoert.,&gt;3,5 ton</t>
  </si>
  <si>
    <t>Verhuur en lease sport- en recreatieartikelen</t>
  </si>
  <si>
    <t>Verhuur videobanden,dvd's en cd's</t>
  </si>
  <si>
    <t>Verhuur en lease mach., app., gereedshc. doe-het-zelvers</t>
  </si>
  <si>
    <t>Verhuur en lease televisietoestellen ea audio- en videoapp.</t>
  </si>
  <si>
    <t>Verhuur, lease vaat-, glas, keuken-,tafelgerei, elektr.huishapp.</t>
  </si>
  <si>
    <t>Verhuur en lease textiel, kleding, sieraden en schoeisel</t>
  </si>
  <si>
    <t>Verhuur en lease medisch en paramedisch materieel</t>
  </si>
  <si>
    <t>Verhuur en lease bloemen en planten</t>
  </si>
  <si>
    <t>Verhuur en lease andere consumentenartikelen, n.e.g.</t>
  </si>
  <si>
    <t>Verhuur en lease landbouwmach. en -werktuigen</t>
  </si>
  <si>
    <t>Verhuur, lease mach., instal. bouw, weg- en waterbouw</t>
  </si>
  <si>
    <t>Verhuur en lease kantoormach., inclusief computers</t>
  </si>
  <si>
    <t>Verhuur en lease schepen</t>
  </si>
  <si>
    <t>Verhuur en lease luchtvaartuigen</t>
  </si>
  <si>
    <t>Verhuur en lease speel-, amusement-, en verkoopautomaten</t>
  </si>
  <si>
    <t>Verhuur en lease tenten</t>
  </si>
  <si>
    <t>Verhuur en lease caravans en motorhomes</t>
  </si>
  <si>
    <t>Verhuur, lease woon- en bureelcontainers en dergelijke acc.</t>
  </si>
  <si>
    <t>Verhuur en lease andere mach., werktuigen, goederen</t>
  </si>
  <si>
    <t>Lease intell. eigendom en vergel. prod. zonder auteursrecht</t>
  </si>
  <si>
    <t xml:space="preserve">       2. Arbeidsbemiddeling</t>
  </si>
  <si>
    <t>Arbeidsbemiddeling</t>
  </si>
  <si>
    <t xml:space="preserve">       3. Uitzendbureaus</t>
  </si>
  <si>
    <t>Uitzendbureaus</t>
  </si>
  <si>
    <t>Andere vormen arbeidsbemiddeling</t>
  </si>
  <si>
    <t xml:space="preserve">       4. Reissector</t>
  </si>
  <si>
    <t>Reisbureaus</t>
  </si>
  <si>
    <t>Reisorganisatoren</t>
  </si>
  <si>
    <t>Toerististische informatiediensten</t>
  </si>
  <si>
    <t>Overige reserveringsactiviteiten</t>
  </si>
  <si>
    <t xml:space="preserve">       5. Beveiliging</t>
  </si>
  <si>
    <t>Particuliere beveiliging</t>
  </si>
  <si>
    <t>Diensten in verband met beveiligingssystemen</t>
  </si>
  <si>
    <t>Opsporingsdiensten</t>
  </si>
  <si>
    <t xml:space="preserve">       6. Ondersteuning voorzieningen</t>
  </si>
  <si>
    <t>Diverse ondersteunenactiviteiten tbv voorzieningen</t>
  </si>
  <si>
    <t xml:space="preserve">       7. Reiniging gebouwen</t>
  </si>
  <si>
    <t>Algemene reiniging gebouwen</t>
  </si>
  <si>
    <t>Overige reiniging gebouwen; industriële reiniging</t>
  </si>
  <si>
    <t>Andere reinigingsactiviteiten</t>
  </si>
  <si>
    <t xml:space="preserve">       8. Landschapsverzorging</t>
  </si>
  <si>
    <t>Landschapsverzorging</t>
  </si>
  <si>
    <t xml:space="preserve">       9. Andere ondersteuning en diensten</t>
  </si>
  <si>
    <t>Diverse administratieve activiteiten ten behoeve kantoren</t>
  </si>
  <si>
    <t>Fotokopiëren, documentvoorber. en andere steun kantoren</t>
  </si>
  <si>
    <t>Callcenters</t>
  </si>
  <si>
    <t>Organisatie congressen en beurzen</t>
  </si>
  <si>
    <t>Incasso- en kredietbureaus</t>
  </si>
  <si>
    <t>Verpakkingsbedrijven</t>
  </si>
  <si>
    <t>Overige zakelijke dienstverlening, n.e.g.</t>
  </si>
  <si>
    <t xml:space="preserve">      4. Quartaire sector</t>
  </si>
  <si>
    <t>O - Openbaar bestuur en defensie; verplichte sociale verzekeringen</t>
  </si>
  <si>
    <t xml:space="preserve">      1. Federale overheid (+Politie 00-04, + Strafinr. 97-04)</t>
  </si>
  <si>
    <t>Federale overheid</t>
  </si>
  <si>
    <t xml:space="preserve">      2. Niet-Federale overheden </t>
  </si>
  <si>
    <t>Overheden gemeenschappen en gewesten</t>
  </si>
  <si>
    <t>Provinciale overheid</t>
  </si>
  <si>
    <t>Gemeentelijke overheid, met uitzondering het O.C.M.W.</t>
  </si>
  <si>
    <t>Openbare Centra Maatschappelijk Welzijn (O.C.M.W.)</t>
  </si>
  <si>
    <t>Overig algemeen overheidsbestuur</t>
  </si>
  <si>
    <t xml:space="preserve">      3. Buit. Zaken, bedrijven, maatschappelijk leven</t>
  </si>
  <si>
    <t>Openbaar bestuur tdv gezondheidszorg, onderwijs, cultuur</t>
  </si>
  <si>
    <t>Openbaar bestuur ivm het bedrijfsleven en stimuleren ervan</t>
  </si>
  <si>
    <t>Buitenlandse zaken</t>
  </si>
  <si>
    <t xml:space="preserve">      4. Justitiële omgeving (Strafinricht. 2000-2004 Fed. Ov.)</t>
  </si>
  <si>
    <t>Defensie</t>
  </si>
  <si>
    <t>Rechtbanken</t>
  </si>
  <si>
    <t>Strafinrichtingen</t>
  </si>
  <si>
    <t>Overige activiteiten met betrekking tot justitie</t>
  </si>
  <si>
    <t xml:space="preserve">      5. Federale en lokale politie</t>
  </si>
  <si>
    <t>Federale Politie (2000-2004 bij fed. overh.)</t>
  </si>
  <si>
    <t>Lokale Politie</t>
  </si>
  <si>
    <t xml:space="preserve">      6.Overige ceiligheid</t>
  </si>
  <si>
    <t>Overige openbare orde en civiele veiligheid</t>
  </si>
  <si>
    <t>Brandweer</t>
  </si>
  <si>
    <t xml:space="preserve">      7. Verplichte sociale verzekeringen, SZ</t>
  </si>
  <si>
    <t>Verplichte sociale verzekeringen, zonder ziekenfondsen</t>
  </si>
  <si>
    <t>Ziekenfondsen en zorgkassen</t>
  </si>
  <si>
    <t>Overige instellingen sociale zekerheid</t>
  </si>
  <si>
    <t>P - Onderwijs</t>
  </si>
  <si>
    <t xml:space="preserve">      1. Kleuter, lager en secundair onderwijs</t>
  </si>
  <si>
    <t>Vrij gesubsidieerd gewoon kleuteronderwijs</t>
  </si>
  <si>
    <t>Buitengewoon officieel kleuteronderwijs</t>
  </si>
  <si>
    <t>Gewoon kleuteronderwijs, n.e.g.</t>
  </si>
  <si>
    <t>Gewoon lager onderwijs ingericht door Gemeenschappen</t>
  </si>
  <si>
    <t>Gemeentelijk gesubsidieerd gewoon lager onderwijs</t>
  </si>
  <si>
    <t>Vrij gesubsidieerd gewoon lager onderwijs</t>
  </si>
  <si>
    <t>Buitengewoon officieel lager onderwijs</t>
  </si>
  <si>
    <t>Vrij gesubsidieerd buitengewoon lager onderwijs</t>
  </si>
  <si>
    <t>Alfabetiseringsprogramma's ten behoeve volwassenen</t>
  </si>
  <si>
    <t>Gewoon lager onderwijs, n.e.g.</t>
  </si>
  <si>
    <t>Gewoon algemeen secundair onderwijs  Gemeenschappen</t>
  </si>
  <si>
    <t>Gemeentelijk gesubsidieerd gewoon alg. secundair onderwijs</t>
  </si>
  <si>
    <t>Vrij gesubsidieerd gewoon algemeen secundair onderwijs</t>
  </si>
  <si>
    <t>Gewoon algemeen secundair onderwijs, n.e.g.</t>
  </si>
  <si>
    <t>Gewoon technisch en beroepssec. Ond. Gemeenschappen</t>
  </si>
  <si>
    <t>Provinciaal gesubs. gewoon technisch en beroepssec. Ond.</t>
  </si>
  <si>
    <t>Vrij gesubsidieerd gewoon technisch en beroepssec. onderwijs</t>
  </si>
  <si>
    <t>Buitengewoon officieel secundair onderwijs</t>
  </si>
  <si>
    <t xml:space="preserve">Vrij gesubsidieerd buitengewoon secundair onderwijs </t>
  </si>
  <si>
    <t>Technisch, beroeps- en buitengewoon secundair onderwijs</t>
  </si>
  <si>
    <t xml:space="preserve">      2. Hoger onderwijs</t>
  </si>
  <si>
    <t>Post-secundair niet-hoger onderwijs</t>
  </si>
  <si>
    <t>Officieel hoger onderwijs</t>
  </si>
  <si>
    <t>Vrij gesubsidieerd hoger onderwijs</t>
  </si>
  <si>
    <t xml:space="preserve">Hoger onderwijs, n.e.g.  </t>
  </si>
  <si>
    <t xml:space="preserve">      3. Ander onderwijs</t>
  </si>
  <si>
    <t>Sport- en recreatieonderwijs</t>
  </si>
  <si>
    <t>Cultureel onderwijs</t>
  </si>
  <si>
    <t>Autorijscholen</t>
  </si>
  <si>
    <t>Vlieg- en vaaronderricht</t>
  </si>
  <si>
    <t>Onderwijs sociale promotie</t>
  </si>
  <si>
    <t>Beroepsopleiding</t>
  </si>
  <si>
    <t>Sociaal-cultureel vormingswerk</t>
  </si>
  <si>
    <t>Overige vormen onderwijs</t>
  </si>
  <si>
    <t>Centra Leerling Begeleiding</t>
  </si>
  <si>
    <t>Overige onderwijsondersteunendienstverlening</t>
  </si>
  <si>
    <t>Q - Menselijke gezondheidszorg en maatschappelijke dienstverlening</t>
  </si>
  <si>
    <t xml:space="preserve">     1. Gezondheidszorg</t>
  </si>
  <si>
    <t xml:space="preserve">             Ziekenhuizen</t>
  </si>
  <si>
    <t>Algem. ziekenhuizen, zonder geriatrische en gesp. de</t>
  </si>
  <si>
    <t>Geriatrische ziekenhuizen</t>
  </si>
  <si>
    <t>gesp. ziekenhuizen</t>
  </si>
  <si>
    <t>Psychiatrische ziekenhuizen</t>
  </si>
  <si>
    <t>Overige hospitalisatiediensten</t>
  </si>
  <si>
    <t xml:space="preserve">             Geneesheren</t>
  </si>
  <si>
    <t>Huisartspraktijken</t>
  </si>
  <si>
    <t>Praktijken specialisten</t>
  </si>
  <si>
    <t>Tandartspraktijken</t>
  </si>
  <si>
    <t xml:space="preserve">             Paramedisch</t>
  </si>
  <si>
    <t>Activiteiten medische laboratoria</t>
  </si>
  <si>
    <t xml:space="preserve">Activiteiten bloedtransfusiecentra, bloed- en organenbanken </t>
  </si>
  <si>
    <t>Ziekenvervoer</t>
  </si>
  <si>
    <t>Geestelijke gezondheidszorg, zonder psych., ziekenh, homes</t>
  </si>
  <si>
    <t>Ambulante revalidatieactiviteiten</t>
  </si>
  <si>
    <t>Verpleegkundige activiteiten</t>
  </si>
  <si>
    <t>Activiteiten vroedvrouwen</t>
  </si>
  <si>
    <t>Overige menselijke gezondheidszorg, n.e.g.</t>
  </si>
  <si>
    <t xml:space="preserve">     2. Maatschappelijke dienstverlening</t>
  </si>
  <si>
    <t xml:space="preserve">            Residentiële hulpverlening</t>
  </si>
  <si>
    <t>Rust- en verzorgstehuizen (R.V.T.)</t>
  </si>
  <si>
    <t>Overige verpleeginstellingen met huisvesting</t>
  </si>
  <si>
    <t>Huisvesting minderjarigen met een mentale handicap</t>
  </si>
  <si>
    <t>Huisvesting volwassenen met een mentale handicap</t>
  </si>
  <si>
    <t>Huisvesting personen met psychiatrische problemen</t>
  </si>
  <si>
    <t>Instellingen met huisvest. drugs- en alcoholverslaafden</t>
  </si>
  <si>
    <t>Beschut wonen personen met psychiatrische problemen</t>
  </si>
  <si>
    <t>And. Instell. mentale handicap, psychiatr., drugs-, alcoholversl.</t>
  </si>
  <si>
    <t>Rusthuizen bejaarden (ROB)</t>
  </si>
  <si>
    <t>Serviceflats ouderen</t>
  </si>
  <si>
    <t>Huisvesting minderjarigen met een lichamelijke handicap</t>
  </si>
  <si>
    <t xml:space="preserve">Huisvesting volwassenen met een lichamelijke handicap </t>
  </si>
  <si>
    <t>Huisvesting ouderen en personen lichamelijke handicap</t>
  </si>
  <si>
    <t>Integrale jeugdhulp met huisvesting</t>
  </si>
  <si>
    <t xml:space="preserve">Algemeen welzijnswerk met huisvesting </t>
  </si>
  <si>
    <t>Overige maatschapp. dienstverlening met huisvesting, n.e.g.</t>
  </si>
  <si>
    <t xml:space="preserve">            Niet-residentiële hulpverlening</t>
  </si>
  <si>
    <t xml:space="preserve">                Tav bejaarden, gehandicapten, ouderen,  kindern</t>
  </si>
  <si>
    <t>Gezins- en bejaardenzorg aan huis, zonder verpleging</t>
  </si>
  <si>
    <t>Activiteiten dag- en dienstencentra ouderen</t>
  </si>
  <si>
    <t>Dagcentra + ambulant minderjarigen licham. handicap</t>
  </si>
  <si>
    <t>Dagcentra + ambulant volwassenen lichamelijke handicap</t>
  </si>
  <si>
    <t>Overige zonder huisvest. ouderen en licham. gehandicapten</t>
  </si>
  <si>
    <t xml:space="preserve">Kinderdagverblijven en crèches </t>
  </si>
  <si>
    <t>Kinderopvang door onthaalmoeders</t>
  </si>
  <si>
    <t>Overige kinderopvang</t>
  </si>
  <si>
    <t>Dagcentra + ambulant minderj. met een mentale handicap</t>
  </si>
  <si>
    <t>Dagcentra + ambulant volwass. met een mentale handicap</t>
  </si>
  <si>
    <t>Ambulante hulpverlening aan drugs- en alcoholverslaafden</t>
  </si>
  <si>
    <t>Integrale jeugdhulp zonder huisvesting</t>
  </si>
  <si>
    <t xml:space="preserve">                Beschutte en sociale tewerkstelling</t>
  </si>
  <si>
    <t xml:space="preserve">Beschutte en sociale werkplaatsen </t>
  </si>
  <si>
    <t xml:space="preserve">                Andere niet-residentiële activiteiten</t>
  </si>
  <si>
    <t>Algemeen welzijnswerk zonder huisvesting</t>
  </si>
  <si>
    <t>Andere maatschappelijke dienstverlening zonder huisvesting</t>
  </si>
  <si>
    <t>R - Kunst, amusement en recreatie</t>
  </si>
  <si>
    <t xml:space="preserve">    1. Kunst en cultuur</t>
  </si>
  <si>
    <t xml:space="preserve">Uitvoerenkunsten zelfstandig werkenartiesten </t>
  </si>
  <si>
    <t>Uitvoerenkunsten door artistieke ensembles</t>
  </si>
  <si>
    <t xml:space="preserve">Promotie en organisatie uitvoerenkunstevenementen </t>
  </si>
  <si>
    <t>Ontwerp en bouw podia</t>
  </si>
  <si>
    <t>gesp. beeld-, verlichtings- en geluidstechnieken</t>
  </si>
  <si>
    <t>Overige onderst. activiteiten uitvoerenkunsten</t>
  </si>
  <si>
    <t>Scheppenkunsten, m.u.v. ondersteunendiensten</t>
  </si>
  <si>
    <t>Ondersteunenactiviteiten scheppenkunsten</t>
  </si>
  <si>
    <t>Exploitatie schouwburgen, concertzalen en dergelijke</t>
  </si>
  <si>
    <t>Exploitatie culturele centra, multifunctionele zalen cultuur</t>
  </si>
  <si>
    <t xml:space="preserve">    2. Bibliotheek, musea, natuur</t>
  </si>
  <si>
    <t>Bibliotheken, mediatheken en ludotheken</t>
  </si>
  <si>
    <t>Openbare archieven</t>
  </si>
  <si>
    <t>Musea</t>
  </si>
  <si>
    <t>Exploitatie monumenten en dergelijke toeristenattracties</t>
  </si>
  <si>
    <t>Botanische tuinen en dierentuinen</t>
  </si>
  <si>
    <t>Beheer en instandhouding natuurgebieden</t>
  </si>
  <si>
    <t xml:space="preserve">    3. Sport, recreatie, ontspanning</t>
  </si>
  <si>
    <t xml:space="preserve">Loterijen en kansspelen </t>
  </si>
  <si>
    <t>Exploitatie sportaccommodaties</t>
  </si>
  <si>
    <t>Activiteiten voetbalclubs</t>
  </si>
  <si>
    <t>Activiteiten tennisclubs</t>
  </si>
  <si>
    <t>Activiteiten overige balsportclubs</t>
  </si>
  <si>
    <t>Activiteiten wielerclubs</t>
  </si>
  <si>
    <t>Activiteiten vechtsportclubs</t>
  </si>
  <si>
    <t>Activiteiten watersportclubs</t>
  </si>
  <si>
    <t>Activiteiten paardensportclubs</t>
  </si>
  <si>
    <t>Activiteiten atletiekclubs</t>
  </si>
  <si>
    <t>Activiteiten overige sportclubs</t>
  </si>
  <si>
    <t>Fitnesscentra</t>
  </si>
  <si>
    <t>Activiteiten sportbonden en -federaties</t>
  </si>
  <si>
    <t>Zelfstandig werkensportbeoefenaars</t>
  </si>
  <si>
    <t>Overige sportactiviteiten, n.e.g.</t>
  </si>
  <si>
    <t>Exploitatie kermisattracties</t>
  </si>
  <si>
    <t>Exploitatie pret- en themaparken</t>
  </si>
  <si>
    <t>Exploitatie snooker- en biljartenzalen</t>
  </si>
  <si>
    <t>Exploitatie recreatiedomeinen</t>
  </si>
  <si>
    <t>Overige recreatie- en ontspanningsactiviteiten, n.e.g.</t>
  </si>
  <si>
    <t>S - Overige diensten</t>
  </si>
  <si>
    <t xml:space="preserve">    1. Verenigingen</t>
  </si>
  <si>
    <t>Bedrijfs- en werkgeversorganisaties</t>
  </si>
  <si>
    <t>Beroepsorganisaties</t>
  </si>
  <si>
    <t>Vakverenigingen</t>
  </si>
  <si>
    <t xml:space="preserve">Religieuze organisaties  </t>
  </si>
  <si>
    <t>Politieke organisaties</t>
  </si>
  <si>
    <t>Verenigingen op het vlak jeugdwerk</t>
  </si>
  <si>
    <t>Verenigingen en bewegingen volwassenen</t>
  </si>
  <si>
    <t>Verenigingen ziektepreventie en gezondheidsbevordering</t>
  </si>
  <si>
    <t>Verenigingen op het vlak milieu en mobiliteit</t>
  </si>
  <si>
    <t>Verenigingen op het vlak ontwikkelingssamenwerking</t>
  </si>
  <si>
    <t xml:space="preserve">Overige verenigingen, n.e.g. </t>
  </si>
  <si>
    <t xml:space="preserve">    2. Reparaties gebruiksvoorwerpen</t>
  </si>
  <si>
    <t>Reparatie computers en randapparatuur</t>
  </si>
  <si>
    <t>Reparatie communicatieapparatuur</t>
  </si>
  <si>
    <t>Reparatie consumentenelektronica</t>
  </si>
  <si>
    <t>Reparatie huishoudapparaten werktuigen huis en tuin</t>
  </si>
  <si>
    <t xml:space="preserve">Reparatie schoeisel en lederwaren </t>
  </si>
  <si>
    <t>Reparatie meubelen en stoffering</t>
  </si>
  <si>
    <t xml:space="preserve">Reparatie uurwerken en sieraden </t>
  </si>
  <si>
    <t>Reparatie andere consumentenartikelen</t>
  </si>
  <si>
    <t xml:space="preserve">    3. Persoonlijke dienstverlening</t>
  </si>
  <si>
    <t>Activiteiten industriële wasserijen</t>
  </si>
  <si>
    <t>Wasserettes en wassalons ten behoeve particulieren</t>
  </si>
  <si>
    <t>Haarverzorging</t>
  </si>
  <si>
    <t>Schoonheidsverzorging</t>
  </si>
  <si>
    <t>Uitvaartverzorging</t>
  </si>
  <si>
    <t>Beheer kerkhoven en activiteiten crematoria</t>
  </si>
  <si>
    <t>Sauna's, solaria, baden enz.</t>
  </si>
  <si>
    <t>Contactbemiddelingsbureaus en dergelijke</t>
  </si>
  <si>
    <t>Plaatsen tatouages en piercings</t>
  </si>
  <si>
    <t>Verzorging huisdieren, m.u.v. veterinaire diensten</t>
  </si>
  <si>
    <t>Africhten van huisdieren</t>
  </si>
  <si>
    <t>Pensions huisdieren</t>
  </si>
  <si>
    <t>Overige persoonlijke diensten</t>
  </si>
  <si>
    <t>T - Huishouden, werkgever van huishoudelijk personeel</t>
  </si>
  <si>
    <t>Huishoudens als werkgever huishoudelijk personeel</t>
  </si>
  <si>
    <t>U - Extraterritoriale organisaties en lichamen</t>
  </si>
  <si>
    <t>Extraterritoriale organisaties en lichamen</t>
  </si>
  <si>
    <t>X -Arbeiders die andere sociale prestaties genieten</t>
  </si>
  <si>
    <t>Arbeiders die andere sociale prestaties genieten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</si>
</sst>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4" fillId="0" borderId="2" xfId="0" applyFont="1" applyBorder="1"/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3" xfId="0" applyNumberFormat="1" applyFont="1" applyBorder="1"/>
    <xf numFmtId="3" fontId="2" fillId="0" borderId="2" xfId="0" applyNumberFormat="1" applyFont="1" applyBorder="1"/>
    <xf numFmtId="9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1" fontId="5" fillId="2" borderId="7" xfId="0" applyNumberFormat="1" applyFont="1" applyFill="1" applyBorder="1" applyAlignment="1">
      <alignment horizontal="left"/>
    </xf>
    <xf numFmtId="0" fontId="4" fillId="0" borderId="7" xfId="0" applyFont="1" applyBorder="1"/>
    <xf numFmtId="3" fontId="3" fillId="0" borderId="8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/>
    <xf numFmtId="3" fontId="2" fillId="0" borderId="7" xfId="0" applyNumberFormat="1" applyFont="1" applyBorder="1"/>
    <xf numFmtId="9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3" borderId="5" xfId="0" applyNumberFormat="1" applyFont="1" applyFill="1" applyBorder="1"/>
    <xf numFmtId="3" fontId="5" fillId="3" borderId="0" xfId="0" applyNumberFormat="1" applyFont="1" applyFill="1"/>
    <xf numFmtId="3" fontId="4" fillId="3" borderId="0" xfId="0" applyNumberFormat="1" applyFont="1" applyFill="1" applyAlignment="1">
      <alignment horizontal="right"/>
    </xf>
    <xf numFmtId="3" fontId="5" fillId="4" borderId="3" xfId="0" applyNumberFormat="1" applyFont="1" applyFill="1" applyBorder="1"/>
    <xf numFmtId="3" fontId="5" fillId="4" borderId="2" xfId="0" applyNumberFormat="1" applyFont="1" applyFill="1" applyBorder="1"/>
    <xf numFmtId="9" fontId="3" fillId="0" borderId="8" xfId="0" applyNumberFormat="1" applyFont="1" applyBorder="1"/>
    <xf numFmtId="3" fontId="5" fillId="4" borderId="7" xfId="0" applyNumberFormat="1" applyFont="1" applyFill="1" applyBorder="1"/>
    <xf numFmtId="2" fontId="3" fillId="0" borderId="8" xfId="0" applyNumberFormat="1" applyFont="1" applyBorder="1"/>
    <xf numFmtId="3" fontId="5" fillId="4" borderId="0" xfId="0" applyNumberFormat="1" applyFont="1" applyFill="1"/>
    <xf numFmtId="3" fontId="5" fillId="2" borderId="9" xfId="0" applyNumberFormat="1" applyFont="1" applyFill="1" applyBorder="1"/>
    <xf numFmtId="3" fontId="5" fillId="2" borderId="10" xfId="0" applyNumberFormat="1" applyFont="1" applyFill="1" applyBorder="1"/>
    <xf numFmtId="3" fontId="4" fillId="2" borderId="10" xfId="0" applyNumberFormat="1" applyFont="1" applyFill="1" applyBorder="1" applyAlignment="1">
      <alignment horizontal="right"/>
    </xf>
    <xf numFmtId="3" fontId="5" fillId="2" borderId="4" xfId="0" applyNumberFormat="1" applyFont="1" applyFill="1" applyBorder="1"/>
    <xf numFmtId="3" fontId="2" fillId="0" borderId="4" xfId="0" applyNumberFormat="1" applyFont="1" applyBorder="1"/>
    <xf numFmtId="3" fontId="2" fillId="0" borderId="10" xfId="0" applyNumberFormat="1" applyFont="1" applyBorder="1"/>
    <xf numFmtId="9" fontId="3" fillId="0" borderId="4" xfId="0" applyNumberFormat="1" applyFont="1" applyBorder="1"/>
    <xf numFmtId="2" fontId="3" fillId="0" borderId="4" xfId="0" applyNumberFormat="1" applyFont="1" applyBorder="1"/>
    <xf numFmtId="3" fontId="5" fillId="2" borderId="0" xfId="0" applyNumberFormat="1" applyFont="1" applyFill="1"/>
    <xf numFmtId="3" fontId="4" fillId="2" borderId="1" xfId="0" applyNumberFormat="1" applyFont="1" applyFill="1" applyBorder="1"/>
    <xf numFmtId="3" fontId="5" fillId="2" borderId="2" xfId="0" applyNumberFormat="1" applyFont="1" applyFill="1" applyBorder="1" applyProtection="1">
      <protection locked="0"/>
    </xf>
    <xf numFmtId="3" fontId="4" fillId="2" borderId="2" xfId="0" applyNumberFormat="1" applyFont="1" applyFill="1" applyBorder="1" applyAlignment="1">
      <alignment horizontal="right"/>
    </xf>
    <xf numFmtId="3" fontId="5" fillId="2" borderId="3" xfId="0" applyNumberFormat="1" applyFont="1" applyFill="1" applyBorder="1"/>
    <xf numFmtId="3" fontId="5" fillId="2" borderId="2" xfId="0" applyNumberFormat="1" applyFont="1" applyFill="1" applyBorder="1"/>
    <xf numFmtId="9" fontId="3" fillId="0" borderId="3" xfId="0" applyNumberFormat="1" applyFont="1" applyBorder="1"/>
    <xf numFmtId="2" fontId="3" fillId="0" borderId="3" xfId="0" applyNumberFormat="1" applyFont="1" applyBorder="1"/>
    <xf numFmtId="3" fontId="4" fillId="2" borderId="5" xfId="0" applyNumberFormat="1" applyFont="1" applyFill="1" applyBorder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2" fillId="3" borderId="0" xfId="0" applyFont="1" applyFill="1"/>
    <xf numFmtId="3" fontId="2" fillId="0" borderId="11" xfId="0" applyNumberFormat="1" applyFont="1" applyBorder="1"/>
    <xf numFmtId="3" fontId="2" fillId="0" borderId="0" xfId="0" applyNumberFormat="1" applyFont="1"/>
    <xf numFmtId="9" fontId="3" fillId="0" borderId="11" xfId="0" applyNumberFormat="1" applyFont="1" applyBorder="1"/>
    <xf numFmtId="3" fontId="3" fillId="0" borderId="0" xfId="0" applyNumberFormat="1" applyFont="1"/>
    <xf numFmtId="2" fontId="3" fillId="0" borderId="11" xfId="0" applyNumberFormat="1" applyFont="1" applyBorder="1"/>
    <xf numFmtId="3" fontId="4" fillId="3" borderId="2" xfId="0" applyNumberFormat="1" applyFont="1" applyFill="1" applyBorder="1" applyAlignment="1">
      <alignment horizontal="right"/>
    </xf>
    <xf numFmtId="3" fontId="4" fillId="2" borderId="5" xfId="0" applyNumberFormat="1" applyFont="1" applyFill="1" applyBorder="1"/>
    <xf numFmtId="3" fontId="5" fillId="2" borderId="0" xfId="0" applyNumberFormat="1" applyFont="1" applyFill="1" applyProtection="1">
      <protection locked="0"/>
    </xf>
    <xf numFmtId="3" fontId="5" fillId="2" borderId="11" xfId="0" applyNumberFormat="1" applyFont="1" applyFill="1" applyBorder="1"/>
    <xf numFmtId="3" fontId="4" fillId="2" borderId="10" xfId="1" applyNumberFormat="1" applyFont="1" applyFill="1" applyBorder="1" applyAlignment="1">
      <alignment vertical="center"/>
    </xf>
    <xf numFmtId="3" fontId="4" fillId="2" borderId="10" xfId="2" applyNumberFormat="1" applyFont="1" applyFill="1" applyBorder="1" applyAlignment="1">
      <alignment horizontal="right" vertical="center"/>
    </xf>
    <xf numFmtId="3" fontId="3" fillId="0" borderId="4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5" fillId="2" borderId="1" xfId="0" applyNumberFormat="1" applyFont="1" applyFill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5" fillId="2" borderId="5" xfId="0" applyNumberFormat="1" applyFont="1" applyFill="1" applyBorder="1"/>
    <xf numFmtId="3" fontId="5" fillId="2" borderId="0" xfId="0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3" fontId="3" fillId="0" borderId="11" xfId="0" applyNumberFormat="1" applyFont="1" applyBorder="1"/>
    <xf numFmtId="0" fontId="3" fillId="0" borderId="0" xfId="0" applyFont="1"/>
    <xf numFmtId="3" fontId="5" fillId="2" borderId="2" xfId="2" applyNumberFormat="1" applyFont="1" applyFill="1" applyBorder="1" applyAlignment="1">
      <alignment horizontal="left" vertical="center"/>
    </xf>
    <xf numFmtId="3" fontId="5" fillId="2" borderId="2" xfId="2" applyNumberFormat="1" applyFont="1" applyFill="1" applyBorder="1" applyAlignment="1">
      <alignment vertical="center"/>
    </xf>
    <xf numFmtId="0" fontId="8" fillId="0" borderId="0" xfId="0" applyFont="1"/>
    <xf numFmtId="3" fontId="5" fillId="2" borderId="2" xfId="0" applyNumberFormat="1" applyFont="1" applyFill="1" applyBorder="1" applyAlignment="1" applyProtection="1">
      <alignment horizontal="left"/>
      <protection locked="0"/>
    </xf>
    <xf numFmtId="3" fontId="5" fillId="2" borderId="0" xfId="2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 applyProtection="1">
      <alignment horizontal="left"/>
      <protection locked="0"/>
    </xf>
    <xf numFmtId="3" fontId="4" fillId="2" borderId="2" xfId="0" applyNumberFormat="1" applyFont="1" applyFill="1" applyBorder="1" applyAlignment="1" applyProtection="1">
      <alignment horizontal="left"/>
      <protection locked="0"/>
    </xf>
    <xf numFmtId="9" fontId="2" fillId="0" borderId="3" xfId="0" applyNumberFormat="1" applyFont="1" applyBorder="1"/>
    <xf numFmtId="2" fontId="2" fillId="0" borderId="3" xfId="0" applyNumberFormat="1" applyFont="1" applyBorder="1"/>
    <xf numFmtId="3" fontId="4" fillId="2" borderId="1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2" fillId="0" borderId="2" xfId="0" applyFont="1" applyBorder="1"/>
    <xf numFmtId="3" fontId="3" fillId="0" borderId="5" xfId="0" applyNumberFormat="1" applyFont="1" applyBorder="1"/>
    <xf numFmtId="3" fontId="3" fillId="0" borderId="12" xfId="0" applyNumberFormat="1" applyFont="1" applyBorder="1"/>
    <xf numFmtId="3" fontId="2" fillId="0" borderId="5" xfId="0" applyNumberFormat="1" applyFont="1" applyBorder="1"/>
    <xf numFmtId="0" fontId="2" fillId="0" borderId="11" xfId="0" applyFont="1" applyBorder="1"/>
    <xf numFmtId="3" fontId="3" fillId="0" borderId="1" xfId="0" applyNumberFormat="1" applyFont="1" applyBorder="1"/>
    <xf numFmtId="3" fontId="3" fillId="0" borderId="13" xfId="0" applyNumberFormat="1" applyFont="1" applyBorder="1"/>
    <xf numFmtId="3" fontId="5" fillId="2" borderId="2" xfId="0" applyNumberFormat="1" applyFont="1" applyFill="1" applyBorder="1" applyAlignment="1">
      <alignment horizontal="left"/>
    </xf>
    <xf numFmtId="3" fontId="4" fillId="2" borderId="9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0" fontId="2" fillId="0" borderId="10" xfId="0" applyFont="1" applyBorder="1"/>
    <xf numFmtId="3" fontId="2" fillId="0" borderId="9" xfId="0" applyNumberFormat="1" applyFont="1" applyBorder="1"/>
    <xf numFmtId="3" fontId="3" fillId="0" borderId="14" xfId="0" applyNumberFormat="1" applyFont="1" applyBorder="1"/>
    <xf numFmtId="0" fontId="2" fillId="0" borderId="4" xfId="0" applyFont="1" applyBorder="1"/>
    <xf numFmtId="3" fontId="4" fillId="2" borderId="6" xfId="0" applyNumberFormat="1" applyFont="1" applyFill="1" applyBorder="1"/>
    <xf numFmtId="3" fontId="5" fillId="2" borderId="7" xfId="0" applyNumberFormat="1" applyFont="1" applyFill="1" applyBorder="1" applyProtection="1">
      <protection locked="0"/>
    </xf>
    <xf numFmtId="3" fontId="4" fillId="2" borderId="7" xfId="0" applyNumberFormat="1" applyFont="1" applyFill="1" applyBorder="1" applyAlignment="1">
      <alignment horizontal="right"/>
    </xf>
    <xf numFmtId="3" fontId="3" fillId="0" borderId="8" xfId="0" applyNumberFormat="1" applyFont="1" applyBorder="1"/>
    <xf numFmtId="3" fontId="3" fillId="0" borderId="6" xfId="0" applyNumberFormat="1" applyFont="1" applyBorder="1"/>
    <xf numFmtId="3" fontId="3" fillId="0" borderId="15" xfId="0" applyNumberFormat="1" applyFont="1" applyBorder="1"/>
    <xf numFmtId="0" fontId="2" fillId="0" borderId="6" xfId="0" applyFont="1" applyBorder="1"/>
    <xf numFmtId="3" fontId="5" fillId="2" borderId="2" xfId="1" applyNumberFormat="1" applyFont="1" applyFill="1" applyBorder="1" applyAlignment="1">
      <alignment vertical="center"/>
    </xf>
    <xf numFmtId="9" fontId="2" fillId="0" borderId="4" xfId="0" applyNumberFormat="1" applyFont="1" applyBorder="1"/>
    <xf numFmtId="9" fontId="2" fillId="0" borderId="9" xfId="0" applyNumberFormat="1" applyFont="1" applyBorder="1"/>
    <xf numFmtId="3" fontId="2" fillId="0" borderId="14" xfId="0" applyNumberFormat="1" applyFont="1" applyBorder="1"/>
    <xf numFmtId="2" fontId="2" fillId="0" borderId="10" xfId="0" applyNumberFormat="1" applyFont="1" applyBorder="1"/>
    <xf numFmtId="2" fontId="2" fillId="0" borderId="4" xfId="0" applyNumberFormat="1" applyFont="1" applyBorder="1"/>
    <xf numFmtId="3" fontId="4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/>
    <xf numFmtId="9" fontId="2" fillId="0" borderId="8" xfId="0" applyNumberFormat="1" applyFont="1" applyBorder="1"/>
    <xf numFmtId="9" fontId="2" fillId="0" borderId="6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0" fontId="3" fillId="0" borderId="2" xfId="0" applyFont="1" applyBorder="1"/>
    <xf numFmtId="9" fontId="2" fillId="0" borderId="2" xfId="0" applyNumberFormat="1" applyFont="1" applyBorder="1"/>
    <xf numFmtId="9" fontId="3" fillId="0" borderId="2" xfId="0" applyNumberFormat="1" applyFont="1" applyBorder="1"/>
    <xf numFmtId="2" fontId="2" fillId="0" borderId="2" xfId="0" applyNumberFormat="1" applyFont="1" applyBorder="1"/>
    <xf numFmtId="2" fontId="2" fillId="0" borderId="13" xfId="0" applyNumberFormat="1" applyFont="1" applyBorder="1"/>
    <xf numFmtId="9" fontId="2" fillId="0" borderId="0" xfId="0" applyNumberFormat="1" applyFont="1"/>
    <xf numFmtId="9" fontId="3" fillId="0" borderId="0" xfId="0" applyNumberFormat="1" applyFont="1"/>
    <xf numFmtId="3" fontId="5" fillId="4" borderId="11" xfId="0" applyNumberFormat="1" applyFont="1" applyFill="1" applyBorder="1"/>
    <xf numFmtId="3" fontId="4" fillId="2" borderId="2" xfId="0" applyNumberFormat="1" applyFont="1" applyFill="1" applyBorder="1"/>
  </cellXfs>
  <cellStyles count="3">
    <cellStyle name="Standaard" xfId="0" builtinId="0"/>
    <cellStyle name="Standaard_2008 Nederlands" xfId="2" xr:uid="{A7D7EF92-4DE6-4F41-8FCD-46D55A19A2B8}"/>
    <cellStyle name="Standaard_RSZ" xfId="1" xr:uid="{68D88803-B5C7-4430-9808-AFE97F322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9F80-0209-4364-A7FC-19559B9AFE53}">
  <dimension ref="A1:W1964"/>
  <sheetViews>
    <sheetView tabSelected="1" workbookViewId="0">
      <selection activeCell="E1051" sqref="E1051"/>
    </sheetView>
  </sheetViews>
  <sheetFormatPr defaultRowHeight="11.4" outlineLevelRow="5" outlineLevelCol="1" x14ac:dyDescent="0.2"/>
  <cols>
    <col min="1" max="1" width="4.21875" style="1" customWidth="1"/>
    <col min="2" max="2" width="4.88671875" style="1" customWidth="1"/>
    <col min="3" max="3" width="8.44140625" style="1" customWidth="1"/>
    <col min="4" max="4" width="5.5546875" style="1" customWidth="1"/>
    <col min="5" max="5" width="47.77734375" style="1" customWidth="1"/>
    <col min="6" max="6" width="12.21875" style="57" hidden="1" customWidth="1" outlineLevel="1"/>
    <col min="7" max="7" width="10.33203125" style="57" hidden="1" customWidth="1" outlineLevel="1"/>
    <col min="8" max="8" width="9.33203125" style="57" hidden="1" customWidth="1" outlineLevel="1"/>
    <col min="9" max="9" width="10.33203125" style="57" hidden="1" customWidth="1" outlineLevel="1"/>
    <col min="10" max="10" width="9.33203125" style="57" hidden="1" customWidth="1" outlineLevel="1"/>
    <col min="11" max="11" width="10.33203125" style="57" hidden="1" customWidth="1" outlineLevel="1"/>
    <col min="12" max="12" width="8.33203125" style="57" hidden="1" customWidth="1" outlineLevel="1"/>
    <col min="13" max="13" width="7.21875" style="57" hidden="1" customWidth="1" outlineLevel="1"/>
    <col min="14" max="14" width="6.44140625" style="57" hidden="1" customWidth="1" outlineLevel="1"/>
    <col min="15" max="15" width="8.77734375" style="129" customWidth="1" collapsed="1"/>
    <col min="16" max="16" width="8.21875" style="1" customWidth="1"/>
    <col min="17" max="17" width="8.109375" style="1" customWidth="1"/>
    <col min="18" max="18" width="9.77734375" style="57" hidden="1" customWidth="1" outlineLevel="1"/>
    <col min="19" max="19" width="9.21875" style="57" hidden="1" customWidth="1" outlineLevel="1"/>
    <col min="20" max="20" width="7" style="1" hidden="1" customWidth="1" outlineLevel="1"/>
    <col min="21" max="21" width="9.33203125" style="57" hidden="1" customWidth="1" outlineLevel="1"/>
    <col min="22" max="22" width="8.88671875" style="1" hidden="1" customWidth="1" outlineLevel="1"/>
    <col min="23" max="23" width="6.5546875" style="1" customWidth="1" collapsed="1"/>
    <col min="24" max="16384" width="8.88671875" style="1"/>
  </cols>
  <sheetData>
    <row r="1" spans="1:23" ht="14.4" x14ac:dyDescent="0.3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</row>
    <row r="2" spans="1:23" ht="12" x14ac:dyDescent="0.25">
      <c r="A2" s="5"/>
      <c r="B2" s="6"/>
      <c r="C2" s="6"/>
      <c r="D2" s="6"/>
      <c r="E2" s="6"/>
      <c r="F2" s="7" t="s">
        <v>1</v>
      </c>
      <c r="G2" s="8"/>
      <c r="H2" s="7" t="s">
        <v>2</v>
      </c>
      <c r="I2" s="8"/>
      <c r="J2" s="7" t="s">
        <v>3</v>
      </c>
      <c r="K2" s="8"/>
      <c r="L2" s="9" t="s">
        <v>4</v>
      </c>
      <c r="M2" s="10" t="s">
        <v>4</v>
      </c>
      <c r="N2" s="10" t="s">
        <v>5</v>
      </c>
      <c r="O2" s="11" t="s">
        <v>6</v>
      </c>
      <c r="P2" s="12" t="s">
        <v>7</v>
      </c>
      <c r="Q2" s="12" t="s">
        <v>8</v>
      </c>
      <c r="R2" s="13" t="s">
        <v>3</v>
      </c>
      <c r="S2" s="14" t="s">
        <v>3</v>
      </c>
      <c r="T2" s="13" t="s">
        <v>3</v>
      </c>
      <c r="U2" s="1" t="s">
        <v>2</v>
      </c>
      <c r="V2" s="1" t="s">
        <v>2</v>
      </c>
      <c r="W2" s="15" t="s">
        <v>2</v>
      </c>
    </row>
    <row r="3" spans="1:23" ht="12" x14ac:dyDescent="0.25">
      <c r="A3" s="16" t="s">
        <v>9</v>
      </c>
      <c r="B3" s="17" t="s">
        <v>10</v>
      </c>
      <c r="C3" s="18" t="s">
        <v>11</v>
      </c>
      <c r="D3" s="19" t="s">
        <v>12</v>
      </c>
      <c r="E3" s="20" t="s">
        <v>13</v>
      </c>
      <c r="F3" s="21" t="s">
        <v>14</v>
      </c>
      <c r="G3" s="22" t="s">
        <v>15</v>
      </c>
      <c r="H3" s="22" t="s">
        <v>14</v>
      </c>
      <c r="I3" s="22" t="s">
        <v>15</v>
      </c>
      <c r="J3" s="22" t="s">
        <v>14</v>
      </c>
      <c r="K3" s="22" t="s">
        <v>15</v>
      </c>
      <c r="L3" s="23" t="s">
        <v>1</v>
      </c>
      <c r="M3" s="24" t="s">
        <v>2</v>
      </c>
      <c r="N3" s="22" t="s">
        <v>16</v>
      </c>
      <c r="O3" s="25" t="s">
        <v>17</v>
      </c>
      <c r="P3" s="26" t="s">
        <v>14</v>
      </c>
      <c r="Q3" s="26" t="s">
        <v>18</v>
      </c>
      <c r="R3" s="14" t="s">
        <v>14</v>
      </c>
      <c r="S3" s="14" t="s">
        <v>19</v>
      </c>
      <c r="T3" s="13" t="s">
        <v>20</v>
      </c>
      <c r="U3" s="27" t="s">
        <v>14</v>
      </c>
      <c r="V3" s="1" t="s">
        <v>21</v>
      </c>
      <c r="W3" s="26" t="s">
        <v>20</v>
      </c>
    </row>
    <row r="4" spans="1:23" ht="12" x14ac:dyDescent="0.25">
      <c r="A4" s="16">
        <v>1</v>
      </c>
      <c r="B4" s="28" t="s">
        <v>22</v>
      </c>
      <c r="C4" s="29"/>
      <c r="D4" s="30"/>
      <c r="E4" s="29"/>
      <c r="F4" s="31">
        <f>F5+F60+F412+F841</f>
        <v>1852643.9799999997</v>
      </c>
      <c r="G4" s="32">
        <f>G5+G60+G412+G841</f>
        <v>28894380.89491</v>
      </c>
      <c r="H4" s="32">
        <f>H5+H60+H412+H841</f>
        <v>1600881.37</v>
      </c>
      <c r="I4" s="32">
        <f>I5+I60+I412+I841</f>
        <v>23207368.288330004</v>
      </c>
      <c r="J4" s="32">
        <f>J5+J60+J412+J841</f>
        <v>3453525.3499999996</v>
      </c>
      <c r="K4" s="32">
        <f>K5+K60+K412+K841</f>
        <v>52101749.183239996</v>
      </c>
      <c r="L4" s="9">
        <f>G4*1000/3/F4</f>
        <v>5198.7647936023495</v>
      </c>
      <c r="M4" s="10">
        <f>I4*1000/3/H4</f>
        <v>4832.2065422270061</v>
      </c>
      <c r="N4" s="10">
        <f>M4-L4</f>
        <v>-366.55825137534339</v>
      </c>
      <c r="O4" s="33">
        <f>N4/L4</f>
        <v>-7.0508720037966238E-2</v>
      </c>
      <c r="P4" s="33">
        <f>H4/J4</f>
        <v>0.46354991139705992</v>
      </c>
      <c r="Q4" s="33">
        <f>V4/S4</f>
        <v>0.49736310473927192</v>
      </c>
      <c r="R4" s="34">
        <f>R5+R60+R412+R841</f>
        <v>3453511.9899999998</v>
      </c>
      <c r="S4" s="34">
        <f>S5+S60+S412+S841</f>
        <v>4117911</v>
      </c>
      <c r="T4" s="35">
        <f>R4/S4</f>
        <v>0.8386562968456579</v>
      </c>
      <c r="U4" s="34">
        <f>U5+U60+U412+U841</f>
        <v>1600881.37</v>
      </c>
      <c r="V4" s="36">
        <f>V5+V60+V412+V841</f>
        <v>2048097</v>
      </c>
      <c r="W4" s="35">
        <f>U4/V4</f>
        <v>0.78164333525218777</v>
      </c>
    </row>
    <row r="5" spans="1:23" ht="12" x14ac:dyDescent="0.25">
      <c r="A5" s="16">
        <v>2</v>
      </c>
      <c r="B5" s="37" t="s">
        <v>23</v>
      </c>
      <c r="C5" s="38"/>
      <c r="D5" s="39"/>
      <c r="E5" s="38"/>
      <c r="F5" s="40">
        <f>F6+F50</f>
        <v>16287.01</v>
      </c>
      <c r="G5" s="38">
        <f>G6+G50</f>
        <v>116527.23527999996</v>
      </c>
      <c r="H5" s="38">
        <f>H6+H50</f>
        <v>7843.9</v>
      </c>
      <c r="I5" s="38">
        <f>I6+I50</f>
        <v>45354.674959999989</v>
      </c>
      <c r="J5" s="38">
        <f>J6+J50</f>
        <v>24130.91</v>
      </c>
      <c r="K5" s="38">
        <f>K6+K50</f>
        <v>161881.91024</v>
      </c>
      <c r="L5" s="41">
        <f>G5*1000/3/F5</f>
        <v>2384.8706275737532</v>
      </c>
      <c r="M5" s="42">
        <f>I5*1000/3/H5</f>
        <v>1927.3862474874313</v>
      </c>
      <c r="N5" s="42">
        <f>M5-L5</f>
        <v>-457.48438008632183</v>
      </c>
      <c r="O5" s="43">
        <f>N5/L5</f>
        <v>-0.19182775568490409</v>
      </c>
      <c r="P5" s="43">
        <f>H5/J5</f>
        <v>0.32505612096684294</v>
      </c>
      <c r="Q5" s="43">
        <f t="shared" ref="Q5:Q68" si="0">V5/S5</f>
        <v>0.31435464414957781</v>
      </c>
      <c r="R5" s="38">
        <f>R6+R50</f>
        <v>24130.16</v>
      </c>
      <c r="S5" s="38">
        <f>S6+S50</f>
        <v>20725</v>
      </c>
      <c r="T5" s="44">
        <f>R5/S5</f>
        <v>1.1643020506634498</v>
      </c>
      <c r="U5" s="38">
        <f>U6+U50</f>
        <v>7843.9</v>
      </c>
      <c r="V5" s="45">
        <f>V6+V50</f>
        <v>6515</v>
      </c>
      <c r="W5" s="44">
        <f>U5/V5</f>
        <v>1.2039754412893322</v>
      </c>
    </row>
    <row r="6" spans="1:23" ht="12" hidden="1" outlineLevel="1" x14ac:dyDescent="0.25">
      <c r="A6" s="16">
        <v>3</v>
      </c>
      <c r="B6" s="46"/>
      <c r="C6" s="47" t="s">
        <v>24</v>
      </c>
      <c r="D6" s="48"/>
      <c r="E6" s="47"/>
      <c r="F6" s="49">
        <f>F7+F22+F34+F41+F46</f>
        <v>14773.92</v>
      </c>
      <c r="G6" s="50">
        <f>G7+G22+G34+G41+G46</f>
        <v>90608.061049999975</v>
      </c>
      <c r="H6" s="50">
        <f>H7+H22+H34+H41+H46</f>
        <v>7631.16</v>
      </c>
      <c r="I6" s="50">
        <f>I7+I22+I34+I41+I46</f>
        <v>39819.250939999991</v>
      </c>
      <c r="J6" s="50">
        <f>J7+J22+J34+J41+J46</f>
        <v>22405.08</v>
      </c>
      <c r="K6" s="50">
        <f>K7+K22+K34+K41+K46</f>
        <v>130427.31198999999</v>
      </c>
      <c r="L6" s="9">
        <f>G6*1000/3/F6</f>
        <v>2044.324527049467</v>
      </c>
      <c r="M6" s="10">
        <f>I6*1000/3/H6</f>
        <v>1739.3271333148123</v>
      </c>
      <c r="N6" s="10">
        <f>M6-L6</f>
        <v>-304.99739373465468</v>
      </c>
      <c r="O6" s="51">
        <f>N6/L6</f>
        <v>-0.14919225871386055</v>
      </c>
      <c r="P6" s="51">
        <f>H6/J6</f>
        <v>0.34059954260373093</v>
      </c>
      <c r="Q6" s="51">
        <f t="shared" si="0"/>
        <v>0.33631878150809824</v>
      </c>
      <c r="R6" s="50">
        <f>R7+R22+R34+R41+R46</f>
        <v>22404.33</v>
      </c>
      <c r="S6" s="50">
        <f>S7+S22+S34+S41+S46</f>
        <v>18646</v>
      </c>
      <c r="T6" s="52">
        <f>R6/S6</f>
        <v>1.2015622653652258</v>
      </c>
      <c r="U6" s="50">
        <f>U7+U22+U34+U41+U46</f>
        <v>7631.16</v>
      </c>
      <c r="V6" s="50">
        <f>V7+V22+V34+V41+V46</f>
        <v>6271</v>
      </c>
      <c r="W6" s="52">
        <f>U6/V6</f>
        <v>1.2168968266624143</v>
      </c>
    </row>
    <row r="7" spans="1:23" ht="12" hidden="1" outlineLevel="2" x14ac:dyDescent="0.25">
      <c r="A7" s="16">
        <v>4</v>
      </c>
      <c r="B7" s="46"/>
      <c r="C7" s="47" t="s">
        <v>25</v>
      </c>
      <c r="D7" s="48"/>
      <c r="E7" s="47"/>
      <c r="F7" s="49">
        <f>SUM(F8:F21)</f>
        <v>9632.01</v>
      </c>
      <c r="G7" s="50">
        <f>SUM(G8:G21)</f>
        <v>44561.156659999993</v>
      </c>
      <c r="H7" s="50">
        <f>SUM(H8:H21)</f>
        <v>5906.6399999999994</v>
      </c>
      <c r="I7" s="50">
        <f>SUM(I8:I21)</f>
        <v>25241.27805999999</v>
      </c>
      <c r="J7" s="50">
        <f>SUM(J8:J21)</f>
        <v>15538.65</v>
      </c>
      <c r="K7" s="50">
        <f>SUM(K8:K21)</f>
        <v>69802.43471999999</v>
      </c>
      <c r="L7" s="9">
        <f>G7*1000/3/F7</f>
        <v>1542.1203763977264</v>
      </c>
      <c r="M7" s="10">
        <f>I7*1000/3/H7</f>
        <v>1424.4577887484816</v>
      </c>
      <c r="N7" s="10">
        <f>M7-L7</f>
        <v>-117.66258764924487</v>
      </c>
      <c r="O7" s="51">
        <f>N7/L7</f>
        <v>-7.629922375067473E-2</v>
      </c>
      <c r="P7" s="51">
        <f>H7/J7</f>
        <v>0.38012568659439522</v>
      </c>
      <c r="Q7" s="51">
        <f t="shared" si="0"/>
        <v>0.38036422646952761</v>
      </c>
      <c r="R7" s="50">
        <f>SUM(R8:R21)</f>
        <v>15538.65</v>
      </c>
      <c r="S7" s="50">
        <f>SUM(S8:S21)</f>
        <v>11092</v>
      </c>
      <c r="T7" s="52">
        <f>R7/S7</f>
        <v>1.4008880274071402</v>
      </c>
      <c r="U7" s="50">
        <f>SUM(U8:U21)</f>
        <v>5906.6399999999994</v>
      </c>
      <c r="V7" s="50">
        <f>SUM(V8:V21)</f>
        <v>4219</v>
      </c>
      <c r="W7" s="52">
        <f>U7/V7</f>
        <v>1.4000094809196491</v>
      </c>
    </row>
    <row r="8" spans="1:23" ht="12" hidden="1" outlineLevel="3" x14ac:dyDescent="0.25">
      <c r="A8" s="16">
        <v>5</v>
      </c>
      <c r="B8" s="53"/>
      <c r="C8" s="54"/>
      <c r="D8" s="55">
        <v>1110</v>
      </c>
      <c r="E8" s="1" t="s">
        <v>26</v>
      </c>
      <c r="F8" s="56">
        <v>194.45999999999998</v>
      </c>
      <c r="G8" s="57">
        <v>1590.7483499999996</v>
      </c>
      <c r="H8" s="57">
        <v>51.29999999999999</v>
      </c>
      <c r="I8" s="57">
        <v>709.06122999999991</v>
      </c>
      <c r="J8" s="57">
        <v>245.75999999999996</v>
      </c>
      <c r="K8" s="57">
        <v>2299.8095799999996</v>
      </c>
      <c r="L8" s="56">
        <f>G8*1000/3/F8</f>
        <v>2726.7790291062424</v>
      </c>
      <c r="M8" s="57">
        <f>I8*1000/3/H8</f>
        <v>4607.2854450942168</v>
      </c>
      <c r="N8" s="57">
        <f>M8-L8</f>
        <v>1880.5064159879744</v>
      </c>
      <c r="O8" s="58">
        <f>N8/L8</f>
        <v>0.68964386036236636</v>
      </c>
      <c r="P8" s="58">
        <f>H8/J8</f>
        <v>0.208740234375</v>
      </c>
      <c r="Q8" s="58">
        <f t="shared" si="0"/>
        <v>0.22181818181818183</v>
      </c>
      <c r="R8" s="59">
        <v>245.75999999999996</v>
      </c>
      <c r="S8" s="59">
        <v>275</v>
      </c>
      <c r="T8" s="60">
        <f>R8/S8</f>
        <v>0.89367272727272717</v>
      </c>
      <c r="U8" s="57">
        <v>51.29999999999999</v>
      </c>
      <c r="V8" s="1">
        <v>61</v>
      </c>
      <c r="W8" s="60">
        <f>U8/V8</f>
        <v>0.84098360655737692</v>
      </c>
    </row>
    <row r="9" spans="1:23" ht="12" hidden="1" outlineLevel="3" x14ac:dyDescent="0.25">
      <c r="A9" s="16">
        <v>6</v>
      </c>
      <c r="B9" s="53"/>
      <c r="C9" s="54"/>
      <c r="D9" s="55">
        <v>1130</v>
      </c>
      <c r="E9" s="1" t="s">
        <v>27</v>
      </c>
      <c r="F9" s="56">
        <v>4670.46</v>
      </c>
      <c r="G9" s="57">
        <v>19800.080890000001</v>
      </c>
      <c r="H9" s="57">
        <v>2856.8799999999987</v>
      </c>
      <c r="I9" s="57">
        <v>11617.141539999993</v>
      </c>
      <c r="J9" s="57">
        <v>7527.3399999999983</v>
      </c>
      <c r="K9" s="57">
        <v>31417.222429999994</v>
      </c>
      <c r="L9" s="56">
        <f>G9*1000/3/F9</f>
        <v>1413.1428089167521</v>
      </c>
      <c r="M9" s="57">
        <f>I9*1000/3/H9</f>
        <v>1355.4578817917914</v>
      </c>
      <c r="N9" s="57">
        <f>M9-L9</f>
        <v>-57.684927124960723</v>
      </c>
      <c r="O9" s="58">
        <f>N9/L9</f>
        <v>-4.082030971036766E-2</v>
      </c>
      <c r="P9" s="58">
        <f>H9/J9</f>
        <v>0.3795338060988343</v>
      </c>
      <c r="Q9" s="58">
        <f t="shared" si="0"/>
        <v>0.39029288702928872</v>
      </c>
      <c r="R9" s="59">
        <v>7527.3399999999983</v>
      </c>
      <c r="S9" s="59">
        <v>5975</v>
      </c>
      <c r="T9" s="60">
        <f>R9/S9</f>
        <v>1.2598058577405855</v>
      </c>
      <c r="U9" s="57">
        <v>2856.8799999999987</v>
      </c>
      <c r="V9" s="1">
        <v>2332</v>
      </c>
      <c r="W9" s="60">
        <f>U9/V9</f>
        <v>1.2250771869639789</v>
      </c>
    </row>
    <row r="10" spans="1:23" ht="12" hidden="1" outlineLevel="3" x14ac:dyDescent="0.25">
      <c r="A10" s="16">
        <v>7</v>
      </c>
      <c r="B10" s="53"/>
      <c r="C10" s="54"/>
      <c r="D10" s="55">
        <v>1160</v>
      </c>
      <c r="E10" s="1" t="s">
        <v>28</v>
      </c>
      <c r="F10" s="56">
        <v>1.83</v>
      </c>
      <c r="G10" s="57">
        <v>26.117930000000001</v>
      </c>
      <c r="H10" s="57">
        <v>0.77</v>
      </c>
      <c r="I10" s="57">
        <v>6.4285899999999998</v>
      </c>
      <c r="J10" s="57">
        <v>2.6</v>
      </c>
      <c r="K10" s="57">
        <v>32.546520000000001</v>
      </c>
      <c r="L10" s="56">
        <f>G10*1000/3/F10</f>
        <v>4757.364298724955</v>
      </c>
      <c r="M10" s="57">
        <f>I10*1000/3/H10</f>
        <v>2782.9393939393935</v>
      </c>
      <c r="N10" s="57">
        <f>M10-L10</f>
        <v>-1974.4249047855615</v>
      </c>
      <c r="O10" s="58">
        <f>N10/L10</f>
        <v>-0.41502495516577048</v>
      </c>
      <c r="P10" s="58">
        <f>H10/J10</f>
        <v>0.29615384615384616</v>
      </c>
      <c r="Q10" s="58">
        <f t="shared" si="0"/>
        <v>0.5</v>
      </c>
      <c r="R10" s="59">
        <v>2.6</v>
      </c>
      <c r="S10" s="59">
        <v>4</v>
      </c>
      <c r="T10" s="60">
        <f>R10/S10</f>
        <v>0.65</v>
      </c>
      <c r="U10" s="57">
        <v>0.77</v>
      </c>
      <c r="V10" s="1">
        <v>2</v>
      </c>
      <c r="W10" s="60">
        <f>U10/V10</f>
        <v>0.38500000000000001</v>
      </c>
    </row>
    <row r="11" spans="1:23" ht="12" hidden="1" outlineLevel="3" x14ac:dyDescent="0.25">
      <c r="A11" s="16">
        <v>8</v>
      </c>
      <c r="B11" s="53"/>
      <c r="C11" s="54"/>
      <c r="D11" s="55">
        <v>1191</v>
      </c>
      <c r="E11" s="1" t="s">
        <v>29</v>
      </c>
      <c r="F11" s="56">
        <v>899.57000000000016</v>
      </c>
      <c r="G11" s="57">
        <v>6053.6044700000029</v>
      </c>
      <c r="H11" s="57">
        <v>718.89999999999941</v>
      </c>
      <c r="I11" s="57">
        <v>4559.6328099999982</v>
      </c>
      <c r="J11" s="57">
        <v>1618.4699999999996</v>
      </c>
      <c r="K11" s="57">
        <v>10613.237280000001</v>
      </c>
      <c r="L11" s="56">
        <f>G11*1000/3/F11</f>
        <v>2243.1474556362118</v>
      </c>
      <c r="M11" s="57">
        <f>I11*1000/3/H11</f>
        <v>2114.1710993647712</v>
      </c>
      <c r="N11" s="57">
        <f>M11-L11</f>
        <v>-128.97635627144064</v>
      </c>
      <c r="O11" s="58">
        <f>N11/L11</f>
        <v>-5.7497939311733644E-2</v>
      </c>
      <c r="P11" s="58">
        <f>H11/J11</f>
        <v>0.44418494009774639</v>
      </c>
      <c r="Q11" s="58">
        <f t="shared" si="0"/>
        <v>0.46917808219178081</v>
      </c>
      <c r="R11" s="59">
        <v>1618.4699999999996</v>
      </c>
      <c r="S11" s="59">
        <v>1460</v>
      </c>
      <c r="T11" s="60">
        <f>R11/S11</f>
        <v>1.1085410958904107</v>
      </c>
      <c r="U11" s="57">
        <v>718.89999999999941</v>
      </c>
      <c r="V11" s="1">
        <v>685</v>
      </c>
      <c r="W11" s="60">
        <f>U11/V11</f>
        <v>1.0494890510948895</v>
      </c>
    </row>
    <row r="12" spans="1:23" ht="12" hidden="1" outlineLevel="3" x14ac:dyDescent="0.25">
      <c r="A12" s="16">
        <v>9</v>
      </c>
      <c r="B12" s="53"/>
      <c r="C12" s="54"/>
      <c r="D12" s="55">
        <v>1199</v>
      </c>
      <c r="E12" s="1" t="s">
        <v>30</v>
      </c>
      <c r="F12" s="56">
        <v>3.0900000000000003</v>
      </c>
      <c r="G12" s="57">
        <v>11.074109999999999</v>
      </c>
      <c r="H12" s="57">
        <v>4.34</v>
      </c>
      <c r="I12" s="57">
        <v>11.242280000000001</v>
      </c>
      <c r="J12" s="57">
        <v>7.43</v>
      </c>
      <c r="K12" s="57">
        <v>22.316389999999998</v>
      </c>
      <c r="L12" s="56">
        <f>G12*1000/3/F12</f>
        <v>1194.618122977346</v>
      </c>
      <c r="M12" s="57">
        <f>I12*1000/3/H12</f>
        <v>863.46236559139788</v>
      </c>
      <c r="N12" s="57">
        <f>M12-L12</f>
        <v>-331.15575738594816</v>
      </c>
      <c r="O12" s="58">
        <f>N12/L12</f>
        <v>-0.2772063733309259</v>
      </c>
      <c r="P12" s="58">
        <f>H12/J12</f>
        <v>0.5841184387617766</v>
      </c>
      <c r="Q12" s="58">
        <f t="shared" si="0"/>
        <v>0.66666666666666663</v>
      </c>
      <c r="R12" s="59">
        <v>7.43</v>
      </c>
      <c r="S12" s="59">
        <v>3</v>
      </c>
      <c r="T12" s="60">
        <f>R12/S12</f>
        <v>2.4766666666666666</v>
      </c>
      <c r="U12" s="57">
        <v>4.34</v>
      </c>
      <c r="V12" s="1">
        <v>2</v>
      </c>
      <c r="W12" s="60">
        <f>U12/V12</f>
        <v>2.17</v>
      </c>
    </row>
    <row r="13" spans="1:23" ht="12" hidden="1" outlineLevel="3" x14ac:dyDescent="0.25">
      <c r="A13" s="16">
        <v>10</v>
      </c>
      <c r="B13" s="53"/>
      <c r="C13" s="54"/>
      <c r="D13" s="55">
        <v>1210</v>
      </c>
      <c r="E13" s="1" t="s">
        <v>31</v>
      </c>
      <c r="F13" s="56">
        <v>75.290000000000006</v>
      </c>
      <c r="G13" s="57">
        <v>535.53571999999986</v>
      </c>
      <c r="H13" s="57">
        <v>26.66</v>
      </c>
      <c r="I13" s="57">
        <v>200.91779000000005</v>
      </c>
      <c r="J13" s="57">
        <v>101.95</v>
      </c>
      <c r="K13" s="57">
        <v>736.45350999999994</v>
      </c>
      <c r="L13" s="56">
        <f>G13*1000/3/F13</f>
        <v>2370.9909239828212</v>
      </c>
      <c r="M13" s="57">
        <f>I13*1000/3/H13</f>
        <v>2512.100400100026</v>
      </c>
      <c r="N13" s="57">
        <f>M13-L13</f>
        <v>141.10947611720485</v>
      </c>
      <c r="O13" s="58">
        <f>N13/L13</f>
        <v>5.9514979450097316E-2</v>
      </c>
      <c r="P13" s="58">
        <f>H13/J13</f>
        <v>0.2615007356547327</v>
      </c>
      <c r="Q13" s="58">
        <f t="shared" si="0"/>
        <v>0.23</v>
      </c>
      <c r="R13" s="59">
        <v>101.95</v>
      </c>
      <c r="S13" s="59">
        <v>100</v>
      </c>
      <c r="T13" s="60">
        <f>R13/S13</f>
        <v>1.0195000000000001</v>
      </c>
      <c r="U13" s="57">
        <v>26.66</v>
      </c>
      <c r="V13" s="1">
        <v>23</v>
      </c>
      <c r="W13" s="60">
        <f>U13/V13</f>
        <v>1.1591304347826088</v>
      </c>
    </row>
    <row r="14" spans="1:23" ht="12" hidden="1" outlineLevel="3" x14ac:dyDescent="0.25">
      <c r="A14" s="16">
        <v>11</v>
      </c>
      <c r="B14" s="53"/>
      <c r="C14" s="54"/>
      <c r="D14" s="55">
        <v>1230</v>
      </c>
      <c r="E14" s="1" t="s">
        <v>32</v>
      </c>
      <c r="F14" s="56">
        <v>1.49</v>
      </c>
      <c r="G14" s="57">
        <v>5.8907399999999992</v>
      </c>
      <c r="H14" s="57">
        <v>0.02</v>
      </c>
      <c r="I14" s="57">
        <v>6.948E-2</v>
      </c>
      <c r="J14" s="57">
        <v>1.51</v>
      </c>
      <c r="K14" s="57">
        <v>5.9602199999999996</v>
      </c>
      <c r="L14" s="56">
        <f>G14*1000/3/F14</f>
        <v>1317.8389261744965</v>
      </c>
      <c r="M14" s="57">
        <f>I14*1000/3/H14</f>
        <v>1158</v>
      </c>
      <c r="N14" s="57">
        <f>M14-L14</f>
        <v>-159.83892617449646</v>
      </c>
      <c r="O14" s="58">
        <f>N14/L14</f>
        <v>-0.12128866661913432</v>
      </c>
      <c r="P14" s="58">
        <f>H14/J14</f>
        <v>1.3245033112582781E-2</v>
      </c>
      <c r="Q14" s="58">
        <f t="shared" si="0"/>
        <v>0</v>
      </c>
      <c r="R14" s="59">
        <v>1.51</v>
      </c>
      <c r="S14" s="59">
        <v>1</v>
      </c>
      <c r="T14" s="60">
        <f>R14/S14</f>
        <v>1.51</v>
      </c>
      <c r="U14" s="57">
        <v>0.02</v>
      </c>
      <c r="V14" s="1">
        <v>0</v>
      </c>
      <c r="W14" s="60"/>
    </row>
    <row r="15" spans="1:23" ht="12" hidden="1" outlineLevel="3" x14ac:dyDescent="0.25">
      <c r="A15" s="16">
        <v>12</v>
      </c>
      <c r="B15" s="53"/>
      <c r="C15" s="54"/>
      <c r="D15" s="55">
        <v>1240</v>
      </c>
      <c r="E15" s="1" t="s">
        <v>33</v>
      </c>
      <c r="F15" s="56">
        <v>1958.37</v>
      </c>
      <c r="G15" s="57">
        <v>6096.9533699999993</v>
      </c>
      <c r="H15" s="57">
        <v>1478.7000000000003</v>
      </c>
      <c r="I15" s="57">
        <v>3991.8155100000008</v>
      </c>
      <c r="J15" s="57">
        <v>3437.07</v>
      </c>
      <c r="K15" s="57">
        <v>10088.76888</v>
      </c>
      <c r="L15" s="56">
        <f>G15*1000/3/F15</f>
        <v>1037.7598666237739</v>
      </c>
      <c r="M15" s="57">
        <f>I15*1000/3/H15</f>
        <v>899.84795428416851</v>
      </c>
      <c r="N15" s="57">
        <f>M15-L15</f>
        <v>-137.91191233960535</v>
      </c>
      <c r="O15" s="58">
        <f>N15/L15</f>
        <v>-0.1328938579869012</v>
      </c>
      <c r="P15" s="58">
        <f>H15/J15</f>
        <v>0.43022108947446525</v>
      </c>
      <c r="Q15" s="58">
        <f t="shared" si="0"/>
        <v>0.39294710327455917</v>
      </c>
      <c r="R15" s="59">
        <v>3437.07</v>
      </c>
      <c r="S15" s="59">
        <v>1588</v>
      </c>
      <c r="T15" s="60">
        <f>R15/S15</f>
        <v>2.1644017632241814</v>
      </c>
      <c r="U15" s="57">
        <v>1478.7000000000003</v>
      </c>
      <c r="V15" s="1">
        <v>624</v>
      </c>
      <c r="W15" s="60">
        <f>U15/V15</f>
        <v>2.369711538461539</v>
      </c>
    </row>
    <row r="16" spans="1:23" ht="12" hidden="1" outlineLevel="3" x14ac:dyDescent="0.25">
      <c r="A16" s="16">
        <v>13</v>
      </c>
      <c r="B16" s="53"/>
      <c r="C16" s="54"/>
      <c r="D16" s="55">
        <v>1250</v>
      </c>
      <c r="E16" s="1" t="s">
        <v>34</v>
      </c>
      <c r="F16" s="56">
        <v>425.33000000000004</v>
      </c>
      <c r="G16" s="57">
        <v>1269.1460400000003</v>
      </c>
      <c r="H16" s="57">
        <v>384.68</v>
      </c>
      <c r="I16" s="57">
        <v>1043.6307099999999</v>
      </c>
      <c r="J16" s="57">
        <v>810.01</v>
      </c>
      <c r="K16" s="57">
        <v>2312.77675</v>
      </c>
      <c r="L16" s="56">
        <f>G16*1000/3/F16</f>
        <v>994.63635294947471</v>
      </c>
      <c r="M16" s="57">
        <f>I16*1000/3/H16</f>
        <v>904.32802155904471</v>
      </c>
      <c r="N16" s="57">
        <f>M16-L16</f>
        <v>-90.308331390429998</v>
      </c>
      <c r="O16" s="58">
        <f>N16/L16</f>
        <v>-9.079532547008913E-2</v>
      </c>
      <c r="P16" s="58">
        <f>H16/J16</f>
        <v>0.47490771718867669</v>
      </c>
      <c r="Q16" s="58">
        <f t="shared" si="0"/>
        <v>0.41612903225806452</v>
      </c>
      <c r="R16" s="59">
        <v>810.01</v>
      </c>
      <c r="S16" s="59">
        <v>310</v>
      </c>
      <c r="T16" s="60">
        <f>R16/S16</f>
        <v>2.6129354838709675</v>
      </c>
      <c r="U16" s="57">
        <v>384.68</v>
      </c>
      <c r="V16" s="1">
        <v>129</v>
      </c>
      <c r="W16" s="60">
        <f>U16/V16</f>
        <v>2.982015503875969</v>
      </c>
    </row>
    <row r="17" spans="1:23" ht="12" hidden="1" outlineLevel="3" x14ac:dyDescent="0.25">
      <c r="A17" s="16">
        <v>14</v>
      </c>
      <c r="B17" s="53"/>
      <c r="C17" s="54"/>
      <c r="D17" s="55">
        <v>1270</v>
      </c>
      <c r="E17" s="55" t="s">
        <v>35</v>
      </c>
      <c r="F17" s="56"/>
      <c r="H17" s="57">
        <v>0.33</v>
      </c>
      <c r="I17" s="57">
        <v>0.5252</v>
      </c>
      <c r="J17" s="57">
        <v>0.33</v>
      </c>
      <c r="K17" s="57">
        <v>0.5252</v>
      </c>
      <c r="L17" s="56"/>
      <c r="O17" s="58"/>
      <c r="P17" s="58">
        <f>H17/J17</f>
        <v>1</v>
      </c>
      <c r="Q17" s="58"/>
      <c r="R17" s="59">
        <v>0.33</v>
      </c>
      <c r="S17" s="59">
        <v>0</v>
      </c>
      <c r="T17" s="60"/>
      <c r="U17" s="57">
        <v>0.33</v>
      </c>
      <c r="V17" s="1">
        <v>0</v>
      </c>
      <c r="W17" s="60"/>
    </row>
    <row r="18" spans="1:23" ht="12" hidden="1" outlineLevel="3" x14ac:dyDescent="0.25">
      <c r="A18" s="16">
        <v>15</v>
      </c>
      <c r="B18" s="53"/>
      <c r="C18" s="54"/>
      <c r="D18" s="55">
        <v>1280</v>
      </c>
      <c r="E18" s="55" t="s">
        <v>36</v>
      </c>
      <c r="F18" s="56">
        <v>16.73</v>
      </c>
      <c r="G18" s="57">
        <v>246.90884000000003</v>
      </c>
      <c r="H18" s="57">
        <v>14.370000000000001</v>
      </c>
      <c r="I18" s="57">
        <v>226.70950999999999</v>
      </c>
      <c r="J18" s="57">
        <v>31.1</v>
      </c>
      <c r="K18" s="57">
        <v>473.61835000000002</v>
      </c>
      <c r="L18" s="56">
        <f>G18*1000/3/F18</f>
        <v>4919.4827654911342</v>
      </c>
      <c r="M18" s="57">
        <f>I18*1000/3/H18</f>
        <v>5258.8612850846657</v>
      </c>
      <c r="N18" s="57">
        <f>M18-L18</f>
        <v>339.37851959353156</v>
      </c>
      <c r="O18" s="58">
        <f>N18/L18</f>
        <v>6.8986626393770858E-2</v>
      </c>
      <c r="P18" s="58">
        <f>H18/J18</f>
        <v>0.46205787781350482</v>
      </c>
      <c r="Q18" s="58">
        <f t="shared" si="0"/>
        <v>0.48484848484848486</v>
      </c>
      <c r="R18" s="59">
        <v>31.1</v>
      </c>
      <c r="S18" s="59">
        <v>33</v>
      </c>
      <c r="T18" s="60">
        <f>R18/S18</f>
        <v>0.9424242424242425</v>
      </c>
      <c r="U18" s="57">
        <v>14.370000000000001</v>
      </c>
      <c r="V18" s="1">
        <v>16</v>
      </c>
      <c r="W18" s="60">
        <f>U18/V18</f>
        <v>0.89812500000000006</v>
      </c>
    </row>
    <row r="19" spans="1:23" ht="12" hidden="1" outlineLevel="3" x14ac:dyDescent="0.25">
      <c r="A19" s="16">
        <v>16</v>
      </c>
      <c r="B19" s="53"/>
      <c r="C19" s="54"/>
      <c r="D19" s="55">
        <v>1290</v>
      </c>
      <c r="E19" s="1" t="s">
        <v>37</v>
      </c>
      <c r="F19" s="56">
        <v>3.05</v>
      </c>
      <c r="G19" s="57">
        <v>15.445400000000001</v>
      </c>
      <c r="J19" s="57">
        <v>3.05</v>
      </c>
      <c r="K19" s="57">
        <v>15.445400000000001</v>
      </c>
      <c r="L19" s="56"/>
      <c r="O19" s="58"/>
      <c r="P19" s="58">
        <f>H19/J19</f>
        <v>0</v>
      </c>
      <c r="Q19" s="58">
        <f t="shared" si="0"/>
        <v>0</v>
      </c>
      <c r="R19" s="59">
        <v>3.05</v>
      </c>
      <c r="S19" s="59">
        <v>2</v>
      </c>
      <c r="T19" s="60">
        <f>R19/S19</f>
        <v>1.5249999999999999</v>
      </c>
      <c r="W19" s="60"/>
    </row>
    <row r="20" spans="1:23" ht="12" hidden="1" outlineLevel="3" x14ac:dyDescent="0.25">
      <c r="A20" s="16">
        <v>17</v>
      </c>
      <c r="B20" s="53"/>
      <c r="C20" s="54"/>
      <c r="D20" s="55">
        <v>1301</v>
      </c>
      <c r="E20" s="1" t="s">
        <v>38</v>
      </c>
      <c r="F20" s="56">
        <v>1279.5000000000011</v>
      </c>
      <c r="G20" s="57">
        <v>8087.9483099999979</v>
      </c>
      <c r="H20" s="57">
        <v>317.87999999999994</v>
      </c>
      <c r="I20" s="57">
        <v>2545.3971500000011</v>
      </c>
      <c r="J20" s="57">
        <v>1597.380000000001</v>
      </c>
      <c r="K20" s="57">
        <v>10633.345459999999</v>
      </c>
      <c r="L20" s="56">
        <f>G20*1000/3/F20</f>
        <v>2107.05960922235</v>
      </c>
      <c r="M20" s="57">
        <f>I20*1000/3/H20</f>
        <v>2669.1384065265738</v>
      </c>
      <c r="N20" s="57">
        <f>M20-L20</f>
        <v>562.07879730422383</v>
      </c>
      <c r="O20" s="58">
        <f>N20/L20</f>
        <v>0.26675979874706512</v>
      </c>
      <c r="P20" s="58">
        <f>H20/J20</f>
        <v>0.1990008639146601</v>
      </c>
      <c r="Q20" s="58">
        <f t="shared" si="0"/>
        <v>0.24453781512605041</v>
      </c>
      <c r="R20" s="59">
        <v>1597.380000000001</v>
      </c>
      <c r="S20" s="59">
        <v>1190</v>
      </c>
      <c r="T20" s="60">
        <f>R20/S20</f>
        <v>1.3423361344537823</v>
      </c>
      <c r="U20" s="57">
        <v>317.87999999999994</v>
      </c>
      <c r="V20" s="1">
        <v>291</v>
      </c>
      <c r="W20" s="60">
        <f>U20/V20</f>
        <v>1.0923711340206184</v>
      </c>
    </row>
    <row r="21" spans="1:23" ht="12" hidden="1" outlineLevel="3" x14ac:dyDescent="0.25">
      <c r="A21" s="16">
        <v>18</v>
      </c>
      <c r="B21" s="53"/>
      <c r="C21" s="54"/>
      <c r="D21" s="55">
        <v>1309</v>
      </c>
      <c r="E21" s="1" t="s">
        <v>39</v>
      </c>
      <c r="F21" s="56">
        <v>102.84</v>
      </c>
      <c r="G21" s="57">
        <v>821.7024899999999</v>
      </c>
      <c r="H21" s="57">
        <v>51.809999999999988</v>
      </c>
      <c r="I21" s="57">
        <v>328.70625999999999</v>
      </c>
      <c r="J21" s="57">
        <v>154.64999999999998</v>
      </c>
      <c r="K21" s="57">
        <v>1150.4087499999998</v>
      </c>
      <c r="L21" s="56">
        <f>G21*1000/3/F21</f>
        <v>2663.3686308829247</v>
      </c>
      <c r="M21" s="57">
        <f>I21*1000/3/H21</f>
        <v>2114.8186321816902</v>
      </c>
      <c r="N21" s="57">
        <f>M21-L21</f>
        <v>-548.54999870123447</v>
      </c>
      <c r="O21" s="58">
        <f>N21/L21</f>
        <v>-0.20596097451196099</v>
      </c>
      <c r="P21" s="58">
        <f>H21/J21</f>
        <v>0.33501454898157124</v>
      </c>
      <c r="Q21" s="58">
        <f t="shared" si="0"/>
        <v>0.35761589403973509</v>
      </c>
      <c r="R21" s="59">
        <v>154.64999999999998</v>
      </c>
      <c r="S21" s="59">
        <v>151</v>
      </c>
      <c r="T21" s="60">
        <f>R21/S21</f>
        <v>1.0241721854304635</v>
      </c>
      <c r="U21" s="57">
        <v>51.809999999999988</v>
      </c>
      <c r="V21" s="1">
        <v>54</v>
      </c>
      <c r="W21" s="60">
        <f>U21/V21</f>
        <v>0.95944444444444421</v>
      </c>
    </row>
    <row r="22" spans="1:23" ht="12" hidden="1" outlineLevel="2" collapsed="1" x14ac:dyDescent="0.25">
      <c r="A22" s="16">
        <v>19</v>
      </c>
      <c r="B22" s="46"/>
      <c r="C22" s="47" t="s">
        <v>40</v>
      </c>
      <c r="D22" s="61"/>
      <c r="E22" s="47"/>
      <c r="F22" s="49">
        <f>SUM(F23:F33)</f>
        <v>1289.7199999999998</v>
      </c>
      <c r="G22" s="50">
        <f>SUM(G23:G33)</f>
        <v>12079.06083</v>
      </c>
      <c r="H22" s="50">
        <f>SUM(H23:H33)</f>
        <v>912.7800000000002</v>
      </c>
      <c r="I22" s="50">
        <f>SUM(I23:I33)</f>
        <v>7667.7712200000005</v>
      </c>
      <c r="J22" s="50">
        <f>SUM(J23:J33)</f>
        <v>2202.5</v>
      </c>
      <c r="K22" s="50">
        <f>SUM(K23:K33)</f>
        <v>19746.832050000001</v>
      </c>
      <c r="L22" s="9">
        <f>G22*1000/3/F22</f>
        <v>3121.8819666284157</v>
      </c>
      <c r="M22" s="10">
        <f>I22*1000/3/H22</f>
        <v>2800.1530927496215</v>
      </c>
      <c r="N22" s="10">
        <f>M22-L22</f>
        <v>-321.72887387879427</v>
      </c>
      <c r="O22" s="51">
        <f>N22/L22</f>
        <v>-0.10305606596211467</v>
      </c>
      <c r="P22" s="51">
        <f>H22/J22</f>
        <v>0.41442905788876289</v>
      </c>
      <c r="Q22" s="51">
        <f t="shared" si="0"/>
        <v>0.42616033755274263</v>
      </c>
      <c r="R22" s="50">
        <f>SUM(R23:R33)</f>
        <v>2202.5</v>
      </c>
      <c r="S22" s="50">
        <f>SUM(S23:S33)</f>
        <v>2607</v>
      </c>
      <c r="T22" s="52">
        <f>R22/S22</f>
        <v>0.84484081319524362</v>
      </c>
      <c r="U22" s="50">
        <f>SUM(U23:U33)</f>
        <v>912.7800000000002</v>
      </c>
      <c r="V22" s="50">
        <f>SUM(V23:V33)</f>
        <v>1111</v>
      </c>
      <c r="W22" s="52">
        <f>U22/V22</f>
        <v>0.82158415841584176</v>
      </c>
    </row>
    <row r="23" spans="1:23" ht="12" hidden="1" outlineLevel="3" x14ac:dyDescent="0.25">
      <c r="A23" s="16">
        <v>20</v>
      </c>
      <c r="B23" s="53"/>
      <c r="C23" s="54"/>
      <c r="D23" s="55">
        <v>1410</v>
      </c>
      <c r="E23" s="1" t="s">
        <v>41</v>
      </c>
      <c r="F23" s="56">
        <v>316.96000000000015</v>
      </c>
      <c r="G23" s="57">
        <v>2408.3525099999997</v>
      </c>
      <c r="H23" s="57">
        <v>89.679999999999993</v>
      </c>
      <c r="I23" s="57">
        <v>658.81432999999993</v>
      </c>
      <c r="J23" s="57">
        <v>406.64000000000016</v>
      </c>
      <c r="K23" s="57">
        <v>3067.1668399999999</v>
      </c>
      <c r="L23" s="56">
        <f>G23*1000/3/F23</f>
        <v>2532.7617680464396</v>
      </c>
      <c r="M23" s="57">
        <f>I23*1000/3/H23</f>
        <v>2448.759775498067</v>
      </c>
      <c r="N23" s="57">
        <f>M23-L23</f>
        <v>-84.001992548372527</v>
      </c>
      <c r="O23" s="58">
        <f>N23/L23</f>
        <v>-3.3166164148618144E-2</v>
      </c>
      <c r="P23" s="58">
        <f>H23/J23</f>
        <v>0.22053905174109767</v>
      </c>
      <c r="Q23" s="58">
        <f t="shared" si="0"/>
        <v>0.23326133909287258</v>
      </c>
      <c r="R23" s="59">
        <v>406.64000000000016</v>
      </c>
      <c r="S23" s="59">
        <v>463</v>
      </c>
      <c r="T23" s="60">
        <f>R23/S23</f>
        <v>0.87827213822894201</v>
      </c>
      <c r="U23" s="57">
        <v>89.679999999999993</v>
      </c>
      <c r="V23" s="1">
        <v>108</v>
      </c>
      <c r="W23" s="60">
        <f>U23/V23</f>
        <v>0.83037037037037031</v>
      </c>
    </row>
    <row r="24" spans="1:23" ht="12" hidden="1" outlineLevel="3" x14ac:dyDescent="0.25">
      <c r="A24" s="16">
        <v>21</v>
      </c>
      <c r="B24" s="53"/>
      <c r="C24" s="54"/>
      <c r="D24" s="55">
        <v>1420</v>
      </c>
      <c r="E24" s="1" t="s">
        <v>42</v>
      </c>
      <c r="F24" s="56">
        <v>24.52</v>
      </c>
      <c r="G24" s="57">
        <v>157.45871000000002</v>
      </c>
      <c r="H24" s="57">
        <v>6.1099999999999994</v>
      </c>
      <c r="I24" s="57">
        <v>40.573189999999997</v>
      </c>
      <c r="J24" s="57">
        <v>30.63</v>
      </c>
      <c r="K24" s="57">
        <v>198.03190000000001</v>
      </c>
      <c r="L24" s="56">
        <f>G24*1000/3/F24</f>
        <v>2140.5479880369767</v>
      </c>
      <c r="M24" s="57">
        <f>I24*1000/3/H24</f>
        <v>2213.4855428259684</v>
      </c>
      <c r="N24" s="57">
        <f>M24-L24</f>
        <v>72.937554788991747</v>
      </c>
      <c r="O24" s="58">
        <f>N24/L24</f>
        <v>3.4074244163934994E-2</v>
      </c>
      <c r="P24" s="58">
        <f>H24/J24</f>
        <v>0.19947763630427684</v>
      </c>
      <c r="Q24" s="58">
        <f t="shared" si="0"/>
        <v>0.16666666666666666</v>
      </c>
      <c r="R24" s="59">
        <v>30.63</v>
      </c>
      <c r="S24" s="59">
        <v>36</v>
      </c>
      <c r="T24" s="60">
        <f>R24/S24</f>
        <v>0.85083333333333333</v>
      </c>
      <c r="U24" s="57">
        <v>6.1099999999999994</v>
      </c>
      <c r="V24" s="1">
        <v>6</v>
      </c>
      <c r="W24" s="60">
        <f>U24/V24</f>
        <v>1.0183333333333333</v>
      </c>
    </row>
    <row r="25" spans="1:23" ht="12" hidden="1" outlineLevel="3" x14ac:dyDescent="0.25">
      <c r="A25" s="16">
        <v>22</v>
      </c>
      <c r="B25" s="53"/>
      <c r="C25" s="54"/>
      <c r="D25" s="55">
        <v>1430</v>
      </c>
      <c r="E25" s="1" t="s">
        <v>43</v>
      </c>
      <c r="F25" s="56">
        <v>248.26999999999998</v>
      </c>
      <c r="G25" s="57">
        <v>1836.3681099999999</v>
      </c>
      <c r="H25" s="57">
        <v>384.42000000000013</v>
      </c>
      <c r="I25" s="57">
        <v>2539.777</v>
      </c>
      <c r="J25" s="57">
        <v>632.69000000000005</v>
      </c>
      <c r="K25" s="57">
        <v>4376.1451099999995</v>
      </c>
      <c r="L25" s="56">
        <f>G25*1000/3/F25</f>
        <v>2465.5524361917801</v>
      </c>
      <c r="M25" s="57">
        <f>I25*1000/3/H25</f>
        <v>2202.2588141442511</v>
      </c>
      <c r="N25" s="57">
        <f>M25-L25</f>
        <v>-263.29362204752897</v>
      </c>
      <c r="O25" s="58">
        <f>N25/L25</f>
        <v>-0.10678889573900305</v>
      </c>
      <c r="P25" s="58">
        <f>H25/J25</f>
        <v>0.60759613712876781</v>
      </c>
      <c r="Q25" s="58">
        <f t="shared" si="0"/>
        <v>0.59508408796895218</v>
      </c>
      <c r="R25" s="59">
        <v>632.69000000000005</v>
      </c>
      <c r="S25" s="59">
        <v>773</v>
      </c>
      <c r="T25" s="60">
        <f>R25/S25</f>
        <v>0.81848641655886167</v>
      </c>
      <c r="U25" s="57">
        <v>384.42000000000013</v>
      </c>
      <c r="V25" s="1">
        <v>460</v>
      </c>
      <c r="W25" s="60">
        <f>U25/V25</f>
        <v>0.83569565217391328</v>
      </c>
    </row>
    <row r="26" spans="1:23" ht="12" hidden="1" outlineLevel="3" x14ac:dyDescent="0.25">
      <c r="A26" s="16">
        <v>23</v>
      </c>
      <c r="B26" s="53"/>
      <c r="C26" s="54"/>
      <c r="D26" s="55">
        <v>1440</v>
      </c>
      <c r="E26" s="1" t="s">
        <v>44</v>
      </c>
      <c r="F26" s="56">
        <v>1.73</v>
      </c>
      <c r="G26" s="57">
        <v>9.994629999999999</v>
      </c>
      <c r="H26" s="57">
        <v>1.81</v>
      </c>
      <c r="I26" s="57">
        <v>15.0481</v>
      </c>
      <c r="J26" s="57">
        <v>3.54</v>
      </c>
      <c r="K26" s="57">
        <v>25.042729999999999</v>
      </c>
      <c r="L26" s="56">
        <f>G26*1000/3/F26</f>
        <v>1925.7475915221578</v>
      </c>
      <c r="M26" s="57">
        <f>I26*1000/3/H26</f>
        <v>2771.2891344383061</v>
      </c>
      <c r="N26" s="57">
        <f>M26-L26</f>
        <v>845.54154291614827</v>
      </c>
      <c r="O26" s="58">
        <f>N26/L26</f>
        <v>0.43907184235282448</v>
      </c>
      <c r="P26" s="58">
        <f>H26/J26</f>
        <v>0.51129943502824859</v>
      </c>
      <c r="Q26" s="58">
        <f t="shared" si="0"/>
        <v>0.4</v>
      </c>
      <c r="R26" s="59">
        <v>3.54</v>
      </c>
      <c r="S26" s="59">
        <v>5</v>
      </c>
      <c r="T26" s="60">
        <f>R26/S26</f>
        <v>0.70799999999999996</v>
      </c>
      <c r="U26" s="57">
        <v>1.81</v>
      </c>
      <c r="V26" s="1">
        <v>2</v>
      </c>
      <c r="W26" s="60">
        <f>U26/V26</f>
        <v>0.90500000000000003</v>
      </c>
    </row>
    <row r="27" spans="1:23" ht="12" hidden="1" outlineLevel="3" x14ac:dyDescent="0.25">
      <c r="A27" s="16">
        <v>24</v>
      </c>
      <c r="B27" s="53"/>
      <c r="C27" s="54"/>
      <c r="D27" s="55">
        <v>1450</v>
      </c>
      <c r="E27" s="1" t="s">
        <v>45</v>
      </c>
      <c r="F27" s="56">
        <v>54.87</v>
      </c>
      <c r="G27" s="57">
        <v>474.85070000000007</v>
      </c>
      <c r="H27" s="57">
        <v>50.17</v>
      </c>
      <c r="I27" s="57">
        <v>341.86296000000004</v>
      </c>
      <c r="J27" s="57">
        <v>105.03999999999999</v>
      </c>
      <c r="K27" s="57">
        <v>816.71366000000012</v>
      </c>
      <c r="L27" s="56">
        <f>G27*1000/3/F27</f>
        <v>2884.7014154668614</v>
      </c>
      <c r="M27" s="57">
        <f>I27*1000/3/H27</f>
        <v>2271.3637632051027</v>
      </c>
      <c r="N27" s="57">
        <f>M27-L27</f>
        <v>-613.33765226175865</v>
      </c>
      <c r="O27" s="58">
        <f>N27/L27</f>
        <v>-0.21261737834398914</v>
      </c>
      <c r="P27" s="58">
        <f>H27/J27</f>
        <v>0.47762757044935267</v>
      </c>
      <c r="Q27" s="58">
        <f t="shared" si="0"/>
        <v>0.48818897637795278</v>
      </c>
      <c r="R27" s="59">
        <v>105.03999999999999</v>
      </c>
      <c r="S27" s="59">
        <v>127</v>
      </c>
      <c r="T27" s="60">
        <f>R27/S27</f>
        <v>0.82708661417322826</v>
      </c>
      <c r="U27" s="57">
        <v>50.17</v>
      </c>
      <c r="V27" s="1">
        <v>62</v>
      </c>
      <c r="W27" s="60">
        <f>U27/V27</f>
        <v>0.80919354838709678</v>
      </c>
    </row>
    <row r="28" spans="1:23" ht="12" hidden="1" outlineLevel="3" x14ac:dyDescent="0.25">
      <c r="A28" s="16">
        <v>25</v>
      </c>
      <c r="B28" s="53"/>
      <c r="C28" s="54"/>
      <c r="D28" s="55">
        <v>1461</v>
      </c>
      <c r="E28" s="1" t="s">
        <v>46</v>
      </c>
      <c r="F28" s="56">
        <v>153.78</v>
      </c>
      <c r="G28" s="57">
        <v>1558.0613300000002</v>
      </c>
      <c r="H28" s="57">
        <v>77.940000000000012</v>
      </c>
      <c r="I28" s="57">
        <v>733.64236000000005</v>
      </c>
      <c r="J28" s="57">
        <v>231.72000000000003</v>
      </c>
      <c r="K28" s="57">
        <v>2291.7036900000003</v>
      </c>
      <c r="L28" s="56">
        <f>G28*1000/3/F28</f>
        <v>3377.251766592969</v>
      </c>
      <c r="M28" s="57">
        <f>I28*1000/3/H28</f>
        <v>3137.6373278590368</v>
      </c>
      <c r="N28" s="57">
        <f>M28-L28</f>
        <v>-239.61443873393227</v>
      </c>
      <c r="O28" s="58">
        <f>N28/L28</f>
        <v>-7.0949533909241108E-2</v>
      </c>
      <c r="P28" s="58">
        <f>H28/J28</f>
        <v>0.33635422061108233</v>
      </c>
      <c r="Q28" s="58">
        <f t="shared" si="0"/>
        <v>0.33941605839416056</v>
      </c>
      <c r="R28" s="59">
        <v>231.72000000000003</v>
      </c>
      <c r="S28" s="59">
        <v>274</v>
      </c>
      <c r="T28" s="60">
        <f>R28/S28</f>
        <v>0.84569343065693436</v>
      </c>
      <c r="U28" s="57">
        <v>77.940000000000012</v>
      </c>
      <c r="V28" s="1">
        <v>93</v>
      </c>
      <c r="W28" s="60">
        <f>U28/V28</f>
        <v>0.83806451612903243</v>
      </c>
    </row>
    <row r="29" spans="1:23" ht="12" hidden="1" outlineLevel="3" x14ac:dyDescent="0.25">
      <c r="A29" s="16">
        <v>26</v>
      </c>
      <c r="B29" s="53"/>
      <c r="C29" s="54"/>
      <c r="D29" s="55">
        <v>1462</v>
      </c>
      <c r="E29" s="1" t="s">
        <v>47</v>
      </c>
      <c r="F29" s="56">
        <v>52.18</v>
      </c>
      <c r="G29" s="57">
        <v>365.1482499999999</v>
      </c>
      <c r="H29" s="57">
        <v>19.14</v>
      </c>
      <c r="I29" s="57">
        <v>158.09268</v>
      </c>
      <c r="J29" s="57">
        <v>71.319999999999993</v>
      </c>
      <c r="K29" s="57">
        <v>523.24092999999993</v>
      </c>
      <c r="L29" s="56">
        <f>G29*1000/3/F29</f>
        <v>2332.6194582854218</v>
      </c>
      <c r="M29" s="57">
        <f>I29*1000/3/H29</f>
        <v>2753.2685475444096</v>
      </c>
      <c r="N29" s="57">
        <f>M29-L29</f>
        <v>420.64908925898771</v>
      </c>
      <c r="O29" s="58">
        <f>N29/L29</f>
        <v>0.18033335346014104</v>
      </c>
      <c r="P29" s="58">
        <f>H29/J29</f>
        <v>0.26836791923724063</v>
      </c>
      <c r="Q29" s="58">
        <f t="shared" si="0"/>
        <v>0.2839506172839506</v>
      </c>
      <c r="R29" s="59">
        <v>71.319999999999993</v>
      </c>
      <c r="S29" s="59">
        <v>81</v>
      </c>
      <c r="T29" s="60">
        <f>R29/S29</f>
        <v>0.88049382716049374</v>
      </c>
      <c r="U29" s="57">
        <v>19.14</v>
      </c>
      <c r="V29" s="1">
        <v>23</v>
      </c>
      <c r="W29" s="60">
        <f>U29/V29</f>
        <v>0.83217391304347832</v>
      </c>
    </row>
    <row r="30" spans="1:23" ht="12" hidden="1" outlineLevel="3" x14ac:dyDescent="0.25">
      <c r="A30" s="16">
        <v>27</v>
      </c>
      <c r="B30" s="53"/>
      <c r="C30" s="54"/>
      <c r="D30" s="55">
        <v>1471</v>
      </c>
      <c r="E30" s="1" t="s">
        <v>48</v>
      </c>
      <c r="F30" s="56">
        <v>198.67999999999995</v>
      </c>
      <c r="G30" s="57">
        <v>2187.4178000000002</v>
      </c>
      <c r="H30" s="57">
        <v>61.790000000000006</v>
      </c>
      <c r="I30" s="57">
        <v>636.10954000000004</v>
      </c>
      <c r="J30" s="57">
        <v>260.46999999999997</v>
      </c>
      <c r="K30" s="57">
        <v>2823.5273400000001</v>
      </c>
      <c r="L30" s="56">
        <f>G30*1000/3/F30</f>
        <v>3669.9177907522999</v>
      </c>
      <c r="M30" s="57">
        <f>I30*1000/3/H30</f>
        <v>3431.5668123213031</v>
      </c>
      <c r="N30" s="57">
        <f>M30-L30</f>
        <v>-238.35097843099675</v>
      </c>
      <c r="O30" s="58">
        <f>N30/L30</f>
        <v>-6.4947225529577046E-2</v>
      </c>
      <c r="P30" s="58">
        <f>H30/J30</f>
        <v>0.2372250163166584</v>
      </c>
      <c r="Q30" s="58">
        <f t="shared" si="0"/>
        <v>0.25913621262458469</v>
      </c>
      <c r="R30" s="59">
        <v>260.46999999999997</v>
      </c>
      <c r="S30" s="59">
        <v>301</v>
      </c>
      <c r="T30" s="60">
        <f>R30/S30</f>
        <v>0.86534883720930222</v>
      </c>
      <c r="U30" s="57">
        <v>61.790000000000006</v>
      </c>
      <c r="V30" s="1">
        <v>78</v>
      </c>
      <c r="W30" s="60">
        <f>U30/V30</f>
        <v>0.79217948717948727</v>
      </c>
    </row>
    <row r="31" spans="1:23" ht="12" hidden="1" outlineLevel="3" x14ac:dyDescent="0.25">
      <c r="A31" s="16">
        <v>28</v>
      </c>
      <c r="B31" s="53"/>
      <c r="C31" s="54"/>
      <c r="D31" s="55">
        <v>1472</v>
      </c>
      <c r="E31" s="1" t="s">
        <v>49</v>
      </c>
      <c r="F31" s="56">
        <v>44.129999999999995</v>
      </c>
      <c r="G31" s="57">
        <v>337.59952000000004</v>
      </c>
      <c r="H31" s="57">
        <v>9.36</v>
      </c>
      <c r="I31" s="57">
        <v>66.469960000000015</v>
      </c>
      <c r="J31" s="57">
        <v>53.489999999999995</v>
      </c>
      <c r="K31" s="57">
        <v>404.06948000000006</v>
      </c>
      <c r="L31" s="56">
        <f>G31*1000/3/F31</f>
        <v>2550.0379182717734</v>
      </c>
      <c r="M31" s="57">
        <f>I31*1000/3/H31</f>
        <v>2367.1638176638185</v>
      </c>
      <c r="N31" s="57">
        <f>M31-L31</f>
        <v>-182.87410060795492</v>
      </c>
      <c r="O31" s="58">
        <f>N31/L31</f>
        <v>-7.1714267187012432E-2</v>
      </c>
      <c r="P31" s="58">
        <f>H31/J31</f>
        <v>0.17498597868760515</v>
      </c>
      <c r="Q31" s="58">
        <f t="shared" si="0"/>
        <v>0.19402985074626866</v>
      </c>
      <c r="R31" s="59">
        <v>53.489999999999995</v>
      </c>
      <c r="S31" s="59">
        <v>67</v>
      </c>
      <c r="T31" s="60">
        <f>R31/S31</f>
        <v>0.7983582089552238</v>
      </c>
      <c r="U31" s="57">
        <v>9.36</v>
      </c>
      <c r="V31" s="1">
        <v>13</v>
      </c>
      <c r="W31" s="60">
        <f>U31/V31</f>
        <v>0.72</v>
      </c>
    </row>
    <row r="32" spans="1:23" ht="12" hidden="1" outlineLevel="3" x14ac:dyDescent="0.25">
      <c r="A32" s="16">
        <v>29</v>
      </c>
      <c r="B32" s="53"/>
      <c r="C32" s="54"/>
      <c r="D32" s="55">
        <v>1479</v>
      </c>
      <c r="E32" s="1" t="s">
        <v>50</v>
      </c>
      <c r="F32" s="56">
        <v>7.05</v>
      </c>
      <c r="G32" s="57">
        <v>46.429190000000006</v>
      </c>
      <c r="H32" s="57">
        <v>6.4499999999999993</v>
      </c>
      <c r="I32" s="57">
        <v>43.120400000000004</v>
      </c>
      <c r="J32" s="57">
        <v>13.5</v>
      </c>
      <c r="K32" s="57">
        <v>89.549590000000009</v>
      </c>
      <c r="L32" s="56">
        <f>G32*1000/3/F32</f>
        <v>2195.2335697399531</v>
      </c>
      <c r="M32" s="57">
        <f>I32*1000/3/H32</f>
        <v>2228.4444444444448</v>
      </c>
      <c r="N32" s="57">
        <f>M32-L32</f>
        <v>33.210874704491744</v>
      </c>
      <c r="O32" s="58">
        <f>N32/L32</f>
        <v>1.5128629209340078E-2</v>
      </c>
      <c r="P32" s="58">
        <f>H32/J32</f>
        <v>0.47777777777777775</v>
      </c>
      <c r="Q32" s="58">
        <f t="shared" si="0"/>
        <v>0.5</v>
      </c>
      <c r="R32" s="59">
        <v>13.5</v>
      </c>
      <c r="S32" s="59">
        <v>20</v>
      </c>
      <c r="T32" s="60">
        <f>R32/S32</f>
        <v>0.67500000000000004</v>
      </c>
      <c r="U32" s="57">
        <v>6.4499999999999993</v>
      </c>
      <c r="V32" s="1">
        <v>10</v>
      </c>
      <c r="W32" s="60">
        <f>U32/V32</f>
        <v>0.64499999999999991</v>
      </c>
    </row>
    <row r="33" spans="1:23" ht="12" hidden="1" outlineLevel="3" x14ac:dyDescent="0.25">
      <c r="A33" s="16">
        <v>30</v>
      </c>
      <c r="B33" s="53"/>
      <c r="C33" s="54"/>
      <c r="D33" s="55">
        <v>1490</v>
      </c>
      <c r="E33" s="1" t="s">
        <v>51</v>
      </c>
      <c r="F33" s="56">
        <v>187.55</v>
      </c>
      <c r="G33" s="57">
        <v>2697.380079999999</v>
      </c>
      <c r="H33" s="57">
        <v>205.91</v>
      </c>
      <c r="I33" s="57">
        <v>2434.2607000000003</v>
      </c>
      <c r="J33" s="57">
        <v>393.46000000000004</v>
      </c>
      <c r="K33" s="57">
        <v>5131.6407799999997</v>
      </c>
      <c r="L33" s="56">
        <f>G33*1000/3/F33</f>
        <v>4794.0639473918045</v>
      </c>
      <c r="M33" s="57">
        <f>I33*1000/3/H33</f>
        <v>3940.6548168293593</v>
      </c>
      <c r="N33" s="57">
        <f>M33-L33</f>
        <v>-853.40913056244517</v>
      </c>
      <c r="O33" s="58">
        <f>N33/L33</f>
        <v>-0.17801371444507738</v>
      </c>
      <c r="P33" s="58">
        <f>H33/J33</f>
        <v>0.52333146952676246</v>
      </c>
      <c r="Q33" s="58">
        <f t="shared" si="0"/>
        <v>0.55652173913043479</v>
      </c>
      <c r="R33" s="59">
        <v>393.46000000000004</v>
      </c>
      <c r="S33" s="59">
        <v>460</v>
      </c>
      <c r="T33" s="60">
        <f>R33/S33</f>
        <v>0.85534782608695659</v>
      </c>
      <c r="U33" s="57">
        <v>205.91</v>
      </c>
      <c r="V33" s="1">
        <v>256</v>
      </c>
      <c r="W33" s="60">
        <f>U33/V33</f>
        <v>0.80433593749999999</v>
      </c>
    </row>
    <row r="34" spans="1:23" ht="12" hidden="1" outlineLevel="2" collapsed="1" x14ac:dyDescent="0.25">
      <c r="A34" s="16">
        <v>31</v>
      </c>
      <c r="B34" s="46"/>
      <c r="C34" s="47" t="s">
        <v>52</v>
      </c>
      <c r="D34" s="61"/>
      <c r="E34" s="47"/>
      <c r="F34" s="49">
        <f>SUM(F35:F40)</f>
        <v>3038.0400000000004</v>
      </c>
      <c r="G34" s="50">
        <f>SUM(G35:G40)</f>
        <v>26977.846309999994</v>
      </c>
      <c r="H34" s="50">
        <f>SUM(H35:H40)</f>
        <v>710.18</v>
      </c>
      <c r="I34" s="50">
        <f>SUM(I35:I40)</f>
        <v>5808.4725500000004</v>
      </c>
      <c r="J34" s="50">
        <f>SUM(J35:J40)</f>
        <v>3748.2200000000003</v>
      </c>
      <c r="K34" s="50">
        <f>SUM(K35:K40)</f>
        <v>32786.318859999992</v>
      </c>
      <c r="L34" s="9">
        <f>G34*1000/3/F34</f>
        <v>2960.0056077822096</v>
      </c>
      <c r="M34" s="10">
        <f>I34*1000/3/H34</f>
        <v>2726.2912454119619</v>
      </c>
      <c r="N34" s="10">
        <f>M34-L34</f>
        <v>-233.71436237024773</v>
      </c>
      <c r="O34" s="51">
        <f>N34/L34</f>
        <v>-7.8957405268349712E-2</v>
      </c>
      <c r="P34" s="51">
        <f>H34/J34</f>
        <v>0.18947126902903241</v>
      </c>
      <c r="Q34" s="51">
        <f t="shared" si="0"/>
        <v>0.19712124908514272</v>
      </c>
      <c r="R34" s="50">
        <f>SUM(R35:R40)</f>
        <v>3747.4700000000003</v>
      </c>
      <c r="S34" s="50">
        <f>SUM(S35:S40)</f>
        <v>4099</v>
      </c>
      <c r="T34" s="52">
        <f>R34/S34</f>
        <v>0.9142400585508661</v>
      </c>
      <c r="U34" s="50">
        <f>SUM(U35:U40)</f>
        <v>710.18</v>
      </c>
      <c r="V34" s="50">
        <f>SUM(V35:V40)</f>
        <v>808</v>
      </c>
      <c r="W34" s="52">
        <f>U34/V34</f>
        <v>0.87893564356435638</v>
      </c>
    </row>
    <row r="35" spans="1:23" ht="12" hidden="1" outlineLevel="3" x14ac:dyDescent="0.25">
      <c r="A35" s="16">
        <v>32</v>
      </c>
      <c r="B35" s="53"/>
      <c r="C35" s="54"/>
      <c r="D35" s="55">
        <v>1500</v>
      </c>
      <c r="E35" s="1" t="s">
        <v>53</v>
      </c>
      <c r="F35" s="56">
        <v>860.25999999999988</v>
      </c>
      <c r="G35" s="57">
        <v>5348.834069999999</v>
      </c>
      <c r="H35" s="57">
        <v>249.37999999999997</v>
      </c>
      <c r="I35" s="57">
        <v>1682.92435</v>
      </c>
      <c r="J35" s="57">
        <v>1109.6399999999999</v>
      </c>
      <c r="K35" s="57">
        <v>7031.7584199999992</v>
      </c>
      <c r="L35" s="56">
        <f>G35*1000/3/F35</f>
        <v>2072.5649106084206</v>
      </c>
      <c r="M35" s="57">
        <f>I35*1000/3/H35</f>
        <v>2249.4778383724974</v>
      </c>
      <c r="N35" s="57">
        <f>M35-L35</f>
        <v>176.91292776407681</v>
      </c>
      <c r="O35" s="58">
        <f>N35/L35</f>
        <v>8.5359414732222971E-2</v>
      </c>
      <c r="P35" s="58">
        <f>H35/J35</f>
        <v>0.22473955517104646</v>
      </c>
      <c r="Q35" s="58">
        <f t="shared" si="0"/>
        <v>0.24333063864187551</v>
      </c>
      <c r="R35" s="59">
        <v>1109.6399999999999</v>
      </c>
      <c r="S35" s="59">
        <v>1237</v>
      </c>
      <c r="T35" s="60">
        <f>R35/S35</f>
        <v>0.8970412287793047</v>
      </c>
      <c r="U35" s="57">
        <v>249.37999999999997</v>
      </c>
      <c r="V35" s="1">
        <v>301</v>
      </c>
      <c r="W35" s="60">
        <f>U35/V35</f>
        <v>0.82850498338870426</v>
      </c>
    </row>
    <row r="36" spans="1:23" ht="12" hidden="1" outlineLevel="3" x14ac:dyDescent="0.25">
      <c r="A36" s="16">
        <v>33</v>
      </c>
      <c r="B36" s="53"/>
      <c r="C36" s="54"/>
      <c r="D36" s="55">
        <v>1610</v>
      </c>
      <c r="E36" s="1" t="s">
        <v>54</v>
      </c>
      <c r="F36" s="56">
        <v>1783.95</v>
      </c>
      <c r="G36" s="57">
        <v>17756.954209999996</v>
      </c>
      <c r="H36" s="57">
        <v>187.66</v>
      </c>
      <c r="I36" s="57">
        <v>1768.5903400000004</v>
      </c>
      <c r="J36" s="57">
        <v>1971.6100000000001</v>
      </c>
      <c r="K36" s="57">
        <v>19525.544549999995</v>
      </c>
      <c r="L36" s="56">
        <f>G36*1000/3/F36</f>
        <v>3317.9095471659325</v>
      </c>
      <c r="M36" s="57">
        <f>I36*1000/3/H36</f>
        <v>3141.4798749511533</v>
      </c>
      <c r="N36" s="57">
        <f>M36-L36</f>
        <v>-176.4296722147792</v>
      </c>
      <c r="O36" s="58">
        <f>N36/L36</f>
        <v>-5.317494937903916E-2</v>
      </c>
      <c r="P36" s="58">
        <f>H36/J36</f>
        <v>9.518109565279137E-2</v>
      </c>
      <c r="Q36" s="58">
        <f t="shared" si="0"/>
        <v>0.10206961429915334</v>
      </c>
      <c r="R36" s="59">
        <v>1971.6100000000001</v>
      </c>
      <c r="S36" s="59">
        <v>2126</v>
      </c>
      <c r="T36" s="60">
        <f>R36/S36</f>
        <v>0.92738005644402643</v>
      </c>
      <c r="U36" s="57">
        <v>187.66</v>
      </c>
      <c r="V36" s="1">
        <v>217</v>
      </c>
      <c r="W36" s="60">
        <f>U36/V36</f>
        <v>0.86479262672811064</v>
      </c>
    </row>
    <row r="37" spans="1:23" ht="12" hidden="1" outlineLevel="3" x14ac:dyDescent="0.25">
      <c r="A37" s="16">
        <v>34</v>
      </c>
      <c r="B37" s="53"/>
      <c r="C37" s="54"/>
      <c r="D37" s="55">
        <v>1620</v>
      </c>
      <c r="E37" s="1" t="s">
        <v>55</v>
      </c>
      <c r="F37" s="56">
        <v>244.01000000000008</v>
      </c>
      <c r="G37" s="57">
        <v>3063.0691100000004</v>
      </c>
      <c r="H37" s="57">
        <v>157.47999999999999</v>
      </c>
      <c r="I37" s="57">
        <v>1921.3634900000004</v>
      </c>
      <c r="J37" s="57">
        <v>401.49000000000007</v>
      </c>
      <c r="K37" s="57">
        <v>4984.432600000001</v>
      </c>
      <c r="L37" s="56">
        <f>G37*1000/3/F37</f>
        <v>4184.3491523571429</v>
      </c>
      <c r="M37" s="57">
        <f>I37*1000/3/H37</f>
        <v>4066.89418762171</v>
      </c>
      <c r="N37" s="57">
        <f>M37-L37</f>
        <v>-117.4549647354329</v>
      </c>
      <c r="O37" s="58">
        <f>N37/L37</f>
        <v>-2.8070067878840307E-2</v>
      </c>
      <c r="P37" s="58">
        <f>H37/J37</f>
        <v>0.39223891006002631</v>
      </c>
      <c r="Q37" s="58">
        <f t="shared" si="0"/>
        <v>0.39845261121856868</v>
      </c>
      <c r="R37" s="59">
        <v>401.49000000000007</v>
      </c>
      <c r="S37" s="59">
        <v>517</v>
      </c>
      <c r="T37" s="60">
        <f>R37/S37</f>
        <v>0.77657640232108327</v>
      </c>
      <c r="U37" s="57">
        <v>157.47999999999999</v>
      </c>
      <c r="V37" s="1">
        <v>206</v>
      </c>
      <c r="W37" s="60">
        <f>U37/V37</f>
        <v>0.76446601941747572</v>
      </c>
    </row>
    <row r="38" spans="1:23" ht="12" hidden="1" outlineLevel="3" x14ac:dyDescent="0.25">
      <c r="A38" s="16">
        <v>35</v>
      </c>
      <c r="B38" s="53"/>
      <c r="C38" s="54"/>
      <c r="D38" s="55">
        <v>1630</v>
      </c>
      <c r="E38" s="1" t="s">
        <v>56</v>
      </c>
      <c r="F38" s="56">
        <v>146.07000000000005</v>
      </c>
      <c r="G38" s="57">
        <v>747.33078000000012</v>
      </c>
      <c r="H38" s="57">
        <v>114.32999999999996</v>
      </c>
      <c r="I38" s="57">
        <v>426.73330999999996</v>
      </c>
      <c r="J38" s="57">
        <v>260.39999999999998</v>
      </c>
      <c r="K38" s="57">
        <v>1174.0640900000001</v>
      </c>
      <c r="L38" s="56">
        <f>G38*1000/3/F38</f>
        <v>1705.4169918532207</v>
      </c>
      <c r="M38" s="57">
        <f>I38*1000/3/H38</f>
        <v>1244.1567101081666</v>
      </c>
      <c r="N38" s="57">
        <f>M38-L38</f>
        <v>-461.26028174505404</v>
      </c>
      <c r="O38" s="58">
        <f>N38/L38</f>
        <v>-0.27046774129054363</v>
      </c>
      <c r="P38" s="58">
        <f>H38/J38</f>
        <v>0.43905529953917038</v>
      </c>
      <c r="Q38" s="58">
        <f t="shared" si="0"/>
        <v>0.38028169014084506</v>
      </c>
      <c r="R38" s="59">
        <v>260.39999999999998</v>
      </c>
      <c r="S38" s="59">
        <v>213</v>
      </c>
      <c r="T38" s="60">
        <f>R38/S38</f>
        <v>1.2225352112676056</v>
      </c>
      <c r="U38" s="57">
        <v>114.32999999999996</v>
      </c>
      <c r="V38" s="1">
        <v>81</v>
      </c>
      <c r="W38" s="60">
        <f>U38/V38</f>
        <v>1.4114814814814809</v>
      </c>
    </row>
    <row r="39" spans="1:23" ht="12" hidden="1" outlineLevel="3" x14ac:dyDescent="0.25">
      <c r="A39" s="16">
        <v>36</v>
      </c>
      <c r="B39" s="53"/>
      <c r="C39" s="54"/>
      <c r="D39" s="55">
        <v>1640</v>
      </c>
      <c r="E39" s="1" t="s">
        <v>57</v>
      </c>
      <c r="F39" s="56">
        <v>3</v>
      </c>
      <c r="G39" s="57">
        <v>54.053879999999992</v>
      </c>
      <c r="H39" s="57">
        <v>1.33</v>
      </c>
      <c r="I39" s="57">
        <v>8.8610600000000002</v>
      </c>
      <c r="J39" s="57">
        <v>4.33</v>
      </c>
      <c r="K39" s="57">
        <v>62.914939999999994</v>
      </c>
      <c r="L39" s="56">
        <f>G39*1000/3/F39</f>
        <v>6005.9866666666649</v>
      </c>
      <c r="M39" s="57">
        <f>I39*1000/3/H39</f>
        <v>2220.8170426065162</v>
      </c>
      <c r="N39" s="57">
        <f>M39-L39</f>
        <v>-3785.1696240601486</v>
      </c>
      <c r="O39" s="58">
        <f>N39/L39</f>
        <v>-0.63023277175554004</v>
      </c>
      <c r="P39" s="58">
        <f>H39/J39</f>
        <v>0.30715935334872979</v>
      </c>
      <c r="Q39" s="58">
        <f t="shared" si="0"/>
        <v>0.5</v>
      </c>
      <c r="R39" s="59">
        <v>4.33</v>
      </c>
      <c r="S39" s="59">
        <v>6</v>
      </c>
      <c r="T39" s="60">
        <f>R39/S39</f>
        <v>0.72166666666666668</v>
      </c>
      <c r="U39" s="57">
        <v>1.33</v>
      </c>
      <c r="V39" s="1">
        <v>3</v>
      </c>
      <c r="W39" s="60">
        <f>U39/V39</f>
        <v>0.44333333333333336</v>
      </c>
    </row>
    <row r="40" spans="1:23" ht="12" hidden="1" outlineLevel="3" x14ac:dyDescent="0.25">
      <c r="A40" s="16">
        <v>37</v>
      </c>
      <c r="B40" s="53"/>
      <c r="C40" s="54"/>
      <c r="D40" s="55">
        <v>1700</v>
      </c>
      <c r="E40" s="1" t="s">
        <v>58</v>
      </c>
      <c r="F40" s="56">
        <v>0.75</v>
      </c>
      <c r="G40" s="57">
        <v>7.60426</v>
      </c>
      <c r="J40" s="57">
        <v>0.75</v>
      </c>
      <c r="K40" s="57">
        <v>7.60426</v>
      </c>
      <c r="L40" s="56"/>
      <c r="O40" s="58"/>
      <c r="P40" s="58"/>
      <c r="Q40" s="58"/>
      <c r="R40" s="59"/>
      <c r="S40" s="59"/>
      <c r="T40" s="60"/>
      <c r="W40" s="60"/>
    </row>
    <row r="41" spans="1:23" ht="12" hidden="1" outlineLevel="2" collapsed="1" x14ac:dyDescent="0.25">
      <c r="A41" s="16">
        <v>38</v>
      </c>
      <c r="B41" s="46"/>
      <c r="C41" s="47" t="s">
        <v>59</v>
      </c>
      <c r="D41" s="61"/>
      <c r="E41" s="47"/>
      <c r="F41" s="49">
        <f>SUM(F42:F45)</f>
        <v>586.99</v>
      </c>
      <c r="G41" s="50">
        <f>SUM(G42:G45)</f>
        <v>4981.4029599999994</v>
      </c>
      <c r="H41" s="50">
        <f>SUM(H42:H45)</f>
        <v>80.08</v>
      </c>
      <c r="I41" s="50">
        <f>SUM(I42:I45)</f>
        <v>891.76632999999993</v>
      </c>
      <c r="J41" s="50">
        <f>SUM(J42:J45)</f>
        <v>667.06999999999994</v>
      </c>
      <c r="K41" s="50">
        <f>SUM(K42:K45)</f>
        <v>5873.1692899999998</v>
      </c>
      <c r="L41" s="9">
        <f>G41*1000/3/F41</f>
        <v>2828.7835454323463</v>
      </c>
      <c r="M41" s="10">
        <f>I41*1000/3/H41</f>
        <v>3711.9810606060601</v>
      </c>
      <c r="N41" s="10">
        <f>M41-L41</f>
        <v>883.19751517371378</v>
      </c>
      <c r="O41" s="51">
        <f>N41/L41</f>
        <v>0.31221813227803097</v>
      </c>
      <c r="P41" s="51">
        <f>H41/J41</f>
        <v>0.1200473713403391</v>
      </c>
      <c r="Q41" s="51">
        <f t="shared" si="0"/>
        <v>0.12264150943396226</v>
      </c>
      <c r="R41" s="50">
        <f>SUM(R42:R45)</f>
        <v>667.06999999999994</v>
      </c>
      <c r="S41" s="50">
        <f>SUM(S42:S45)</f>
        <v>742</v>
      </c>
      <c r="T41" s="52">
        <f>R41/S41</f>
        <v>0.89901617250673849</v>
      </c>
      <c r="U41" s="50">
        <f>SUM(U42:U45)</f>
        <v>80.08</v>
      </c>
      <c r="V41" s="50">
        <f>SUM(V42:V45)</f>
        <v>91</v>
      </c>
      <c r="W41" s="52">
        <f>U41/V41</f>
        <v>0.88</v>
      </c>
    </row>
    <row r="42" spans="1:23" ht="12" hidden="1" outlineLevel="3" x14ac:dyDescent="0.25">
      <c r="A42" s="16">
        <v>39</v>
      </c>
      <c r="B42" s="53"/>
      <c r="C42" s="54"/>
      <c r="D42" s="55">
        <v>2100</v>
      </c>
      <c r="E42" s="1" t="s">
        <v>60</v>
      </c>
      <c r="F42" s="56">
        <v>140.82999999999996</v>
      </c>
      <c r="G42" s="57">
        <v>1061.02601</v>
      </c>
      <c r="H42" s="57">
        <v>25.95</v>
      </c>
      <c r="I42" s="57">
        <v>196.15925000000001</v>
      </c>
      <c r="J42" s="57">
        <v>166.77999999999994</v>
      </c>
      <c r="K42" s="57">
        <v>1257.18526</v>
      </c>
      <c r="L42" s="56">
        <f>G42*1000/3/F42</f>
        <v>2511.3636062392015</v>
      </c>
      <c r="M42" s="57">
        <f>I42*1000/3/H42</f>
        <v>2519.7077713551703</v>
      </c>
      <c r="N42" s="57">
        <f>M42-L42</f>
        <v>8.3441651159687353</v>
      </c>
      <c r="O42" s="58">
        <f>N42/L42</f>
        <v>3.3225635249466033E-3</v>
      </c>
      <c r="P42" s="58">
        <f>H42/J42</f>
        <v>0.15559419594675625</v>
      </c>
      <c r="Q42" s="58">
        <f t="shared" si="0"/>
        <v>0.13333333333333333</v>
      </c>
      <c r="R42" s="59">
        <v>166.77999999999994</v>
      </c>
      <c r="S42" s="59">
        <v>135</v>
      </c>
      <c r="T42" s="60">
        <f>R42/S42</f>
        <v>1.2354074074074071</v>
      </c>
      <c r="U42" s="57">
        <v>25.95</v>
      </c>
      <c r="V42" s="1">
        <v>18</v>
      </c>
      <c r="W42" s="60">
        <f>U42/V42</f>
        <v>1.4416666666666667</v>
      </c>
    </row>
    <row r="43" spans="1:23" ht="12" hidden="1" outlineLevel="3" x14ac:dyDescent="0.25">
      <c r="A43" s="16">
        <v>40</v>
      </c>
      <c r="B43" s="53"/>
      <c r="C43" s="54"/>
      <c r="D43" s="55">
        <v>2200</v>
      </c>
      <c r="E43" s="1" t="s">
        <v>61</v>
      </c>
      <c r="F43" s="56">
        <v>376.57</v>
      </c>
      <c r="G43" s="57">
        <v>3247.9143600000007</v>
      </c>
      <c r="H43" s="57">
        <v>38.809999999999995</v>
      </c>
      <c r="I43" s="57">
        <v>478.2729799999999</v>
      </c>
      <c r="J43" s="57">
        <v>415.38</v>
      </c>
      <c r="K43" s="57">
        <v>3726.1873400000004</v>
      </c>
      <c r="L43" s="56">
        <f>G43*1000/3/F43</f>
        <v>2874.9983270042762</v>
      </c>
      <c r="M43" s="57">
        <f>I43*1000/3/H43</f>
        <v>4107.8156832431496</v>
      </c>
      <c r="N43" s="57">
        <f>M43-L43</f>
        <v>1232.8173562388733</v>
      </c>
      <c r="O43" s="58">
        <f>N43/L43</f>
        <v>0.42880628647998503</v>
      </c>
      <c r="P43" s="58">
        <f>H43/J43</f>
        <v>9.3432519620588364E-2</v>
      </c>
      <c r="Q43" s="58">
        <f t="shared" si="0"/>
        <v>0.10505836575875487</v>
      </c>
      <c r="R43" s="59">
        <v>415.38</v>
      </c>
      <c r="S43" s="59">
        <v>514</v>
      </c>
      <c r="T43" s="60">
        <f>R43/S43</f>
        <v>0.80813229571984435</v>
      </c>
      <c r="U43" s="57">
        <v>38.809999999999995</v>
      </c>
      <c r="V43" s="1">
        <v>54</v>
      </c>
      <c r="W43" s="60">
        <f>U43/V43</f>
        <v>0.71870370370370362</v>
      </c>
    </row>
    <row r="44" spans="1:23" ht="12" hidden="1" outlineLevel="3" x14ac:dyDescent="0.25">
      <c r="A44" s="16">
        <v>41</v>
      </c>
      <c r="B44" s="53"/>
      <c r="C44" s="54"/>
      <c r="D44" s="55">
        <v>2300</v>
      </c>
      <c r="E44" s="1" t="s">
        <v>62</v>
      </c>
      <c r="F44" s="56">
        <v>1</v>
      </c>
      <c r="G44" s="57">
        <v>9.3687799999999992</v>
      </c>
      <c r="J44" s="57">
        <v>1</v>
      </c>
      <c r="K44" s="57">
        <v>9.3687799999999992</v>
      </c>
      <c r="L44" s="56"/>
      <c r="O44" s="58"/>
      <c r="P44" s="58">
        <f>H44/J44</f>
        <v>0</v>
      </c>
      <c r="Q44" s="58">
        <f t="shared" si="0"/>
        <v>0</v>
      </c>
      <c r="R44" s="59">
        <v>1</v>
      </c>
      <c r="S44" s="59">
        <v>1</v>
      </c>
      <c r="T44" s="60">
        <f>R44/S44</f>
        <v>1</v>
      </c>
      <c r="W44" s="60"/>
    </row>
    <row r="45" spans="1:23" ht="12" hidden="1" outlineLevel="3" x14ac:dyDescent="0.25">
      <c r="A45" s="16">
        <v>42</v>
      </c>
      <c r="B45" s="53"/>
      <c r="C45" s="54"/>
      <c r="D45" s="55">
        <v>2400</v>
      </c>
      <c r="E45" s="1" t="s">
        <v>63</v>
      </c>
      <c r="F45" s="56">
        <v>68.59</v>
      </c>
      <c r="G45" s="57">
        <v>663.09380999999973</v>
      </c>
      <c r="H45" s="57">
        <v>15.320000000000004</v>
      </c>
      <c r="I45" s="57">
        <v>217.33410000000001</v>
      </c>
      <c r="J45" s="57">
        <v>83.910000000000011</v>
      </c>
      <c r="K45" s="57">
        <v>880.42790999999977</v>
      </c>
      <c r="L45" s="56">
        <f>G45*1000/3/F45</f>
        <v>3222.4999271030747</v>
      </c>
      <c r="M45" s="57">
        <f>I45*1000/3/H45</f>
        <v>4728.7663185378578</v>
      </c>
      <c r="N45" s="57">
        <f>M45-L45</f>
        <v>1506.2663914347831</v>
      </c>
      <c r="O45" s="58">
        <f>N45/L45</f>
        <v>0.46742169914922821</v>
      </c>
      <c r="P45" s="58">
        <f>H45/J45</f>
        <v>0.18257657013466813</v>
      </c>
      <c r="Q45" s="58">
        <f t="shared" si="0"/>
        <v>0.20652173913043478</v>
      </c>
      <c r="R45" s="59">
        <v>83.910000000000011</v>
      </c>
      <c r="S45" s="59">
        <v>92</v>
      </c>
      <c r="T45" s="60">
        <f>R45/S45</f>
        <v>0.91206521739130442</v>
      </c>
      <c r="U45" s="57">
        <v>15.320000000000004</v>
      </c>
      <c r="V45" s="1">
        <v>19</v>
      </c>
      <c r="W45" s="60">
        <f>U45/V45</f>
        <v>0.80631578947368443</v>
      </c>
    </row>
    <row r="46" spans="1:23" ht="12" hidden="1" outlineLevel="2" collapsed="1" x14ac:dyDescent="0.25">
      <c r="A46" s="16">
        <v>43</v>
      </c>
      <c r="B46" s="62"/>
      <c r="C46" s="63" t="s">
        <v>64</v>
      </c>
      <c r="D46" s="30"/>
      <c r="E46" s="63"/>
      <c r="F46" s="64">
        <f>SUM(F47:F49)</f>
        <v>227.16000000000005</v>
      </c>
      <c r="G46" s="45">
        <f>SUM(G47:G49)</f>
        <v>2008.5942900000005</v>
      </c>
      <c r="H46" s="45">
        <f>SUM(H47:H49)</f>
        <v>21.48</v>
      </c>
      <c r="I46" s="45">
        <f>SUM(I47:I49)</f>
        <v>209.96277999999998</v>
      </c>
      <c r="J46" s="45">
        <f>SUM(J47:J49)</f>
        <v>248.64000000000007</v>
      </c>
      <c r="K46" s="45">
        <f>SUM(K47:K49)</f>
        <v>2218.5570700000007</v>
      </c>
      <c r="L46" s="56">
        <f>G46*1000/3/F46</f>
        <v>2947.4002025004402</v>
      </c>
      <c r="M46" s="57">
        <f>I46*1000/3/H46</f>
        <v>3258.2678460583484</v>
      </c>
      <c r="N46" s="57">
        <f>M46-L46</f>
        <v>310.8676435579082</v>
      </c>
      <c r="O46" s="58">
        <f>N46/L46</f>
        <v>0.10547181319122603</v>
      </c>
      <c r="P46" s="58">
        <f>H46/J46</f>
        <v>8.638996138996137E-2</v>
      </c>
      <c r="Q46" s="58">
        <f t="shared" si="0"/>
        <v>0.39622641509433965</v>
      </c>
      <c r="R46" s="45">
        <f>SUM(R47:R49)</f>
        <v>248.64000000000007</v>
      </c>
      <c r="S46" s="45">
        <f>SUM(S47:S49)</f>
        <v>106</v>
      </c>
      <c r="T46" s="60">
        <f>R46/S46</f>
        <v>2.3456603773584912</v>
      </c>
      <c r="U46" s="45">
        <f>SUM(U47:U49)</f>
        <v>21.48</v>
      </c>
      <c r="V46" s="45">
        <f>SUM(V47:V49)</f>
        <v>42</v>
      </c>
      <c r="W46" s="60">
        <f>U46/V46</f>
        <v>0.51142857142857145</v>
      </c>
    </row>
    <row r="47" spans="1:23" ht="12" hidden="1" outlineLevel="3" x14ac:dyDescent="0.25">
      <c r="A47" s="16">
        <v>44</v>
      </c>
      <c r="B47" s="53"/>
      <c r="C47" s="54"/>
      <c r="D47" s="55">
        <v>3110</v>
      </c>
      <c r="E47" s="1" t="s">
        <v>65</v>
      </c>
      <c r="F47" s="56">
        <v>186.63000000000005</v>
      </c>
      <c r="G47" s="57">
        <v>1537.8227800000004</v>
      </c>
      <c r="H47" s="57">
        <v>3.21</v>
      </c>
      <c r="I47" s="57">
        <v>25.6282</v>
      </c>
      <c r="J47" s="57">
        <v>189.84000000000006</v>
      </c>
      <c r="K47" s="57">
        <v>1563.4509800000005</v>
      </c>
      <c r="L47" s="56">
        <f>G47*1000/3/F47</f>
        <v>2746.6516279983571</v>
      </c>
      <c r="M47" s="57">
        <f>I47*1000/3/H47</f>
        <v>2661.2876427829701</v>
      </c>
      <c r="N47" s="57">
        <f>M47-L47</f>
        <v>-85.363985215386947</v>
      </c>
      <c r="O47" s="58">
        <f>N47/L47</f>
        <v>-3.1079290997525082E-2</v>
      </c>
      <c r="P47" s="58">
        <f>H47/J47</f>
        <v>1.6908975979772433E-2</v>
      </c>
      <c r="Q47" s="58">
        <f t="shared" si="0"/>
        <v>0.4642857142857143</v>
      </c>
      <c r="R47" s="59">
        <v>189.84000000000006</v>
      </c>
      <c r="S47" s="59">
        <v>28</v>
      </c>
      <c r="T47" s="60">
        <f>R47/S47</f>
        <v>6.780000000000002</v>
      </c>
      <c r="U47" s="57">
        <v>3.21</v>
      </c>
      <c r="V47" s="1">
        <v>13</v>
      </c>
      <c r="W47" s="60">
        <f>U47/V47</f>
        <v>0.24692307692307691</v>
      </c>
    </row>
    <row r="48" spans="1:23" ht="12" hidden="1" outlineLevel="3" x14ac:dyDescent="0.25">
      <c r="A48" s="16">
        <v>45</v>
      </c>
      <c r="B48" s="53"/>
      <c r="C48" s="54"/>
      <c r="D48" s="55">
        <v>3210</v>
      </c>
      <c r="E48" s="1" t="s">
        <v>66</v>
      </c>
      <c r="F48" s="56">
        <v>6.3000000000000007</v>
      </c>
      <c r="G48" s="57">
        <v>39.923910000000006</v>
      </c>
      <c r="H48" s="57">
        <v>3.16</v>
      </c>
      <c r="I48" s="57">
        <v>22.065189999999998</v>
      </c>
      <c r="J48" s="57">
        <v>9.4600000000000009</v>
      </c>
      <c r="K48" s="57">
        <v>61.989100000000008</v>
      </c>
      <c r="L48" s="56">
        <f>G48*1000/3/F48</f>
        <v>2112.3761904761905</v>
      </c>
      <c r="M48" s="57">
        <f>I48*1000/3/H48</f>
        <v>2327.5516877637128</v>
      </c>
      <c r="N48" s="57">
        <f>M48-L48</f>
        <v>215.17549728752238</v>
      </c>
      <c r="O48" s="58">
        <f>N48/L48</f>
        <v>0.1018641936306883</v>
      </c>
      <c r="P48" s="58">
        <f>H48/J48</f>
        <v>0.33403805496828753</v>
      </c>
      <c r="Q48" s="58">
        <f t="shared" si="0"/>
        <v>0.5</v>
      </c>
      <c r="R48" s="59">
        <v>9.4600000000000009</v>
      </c>
      <c r="S48" s="59">
        <v>14</v>
      </c>
      <c r="T48" s="60">
        <f>R48/S48</f>
        <v>0.67571428571428582</v>
      </c>
      <c r="U48" s="57">
        <v>3.16</v>
      </c>
      <c r="V48" s="1">
        <v>7</v>
      </c>
      <c r="W48" s="60">
        <f>U48/V48</f>
        <v>0.45142857142857146</v>
      </c>
    </row>
    <row r="49" spans="1:23" ht="12" hidden="1" outlineLevel="3" x14ac:dyDescent="0.25">
      <c r="A49" s="16">
        <v>46</v>
      </c>
      <c r="B49" s="53"/>
      <c r="C49" s="54"/>
      <c r="D49" s="55">
        <v>3220</v>
      </c>
      <c r="E49" s="1" t="s">
        <v>67</v>
      </c>
      <c r="F49" s="56">
        <v>34.229999999999997</v>
      </c>
      <c r="G49" s="57">
        <v>430.84760000000011</v>
      </c>
      <c r="H49" s="57">
        <v>15.11</v>
      </c>
      <c r="I49" s="57">
        <v>162.26938999999999</v>
      </c>
      <c r="J49" s="57">
        <v>49.339999999999996</v>
      </c>
      <c r="K49" s="57">
        <v>593.1169900000001</v>
      </c>
      <c r="L49" s="56">
        <f>G49*1000/3/F49</f>
        <v>4195.6139838348445</v>
      </c>
      <c r="M49" s="57">
        <f>I49*1000/3/H49</f>
        <v>3579.7350540480916</v>
      </c>
      <c r="N49" s="57">
        <f>M49-L49</f>
        <v>-615.87892978675291</v>
      </c>
      <c r="O49" s="58">
        <f>N49/L49</f>
        <v>-0.14679113287343745</v>
      </c>
      <c r="P49" s="58">
        <f>H49/J49</f>
        <v>0.30624239967571953</v>
      </c>
      <c r="Q49" s="58">
        <f t="shared" si="0"/>
        <v>0.34375</v>
      </c>
      <c r="R49" s="59">
        <v>49.339999999999996</v>
      </c>
      <c r="S49" s="59">
        <v>64</v>
      </c>
      <c r="T49" s="60">
        <f>R49/S49</f>
        <v>0.77093749999999994</v>
      </c>
      <c r="U49" s="57">
        <v>15.11</v>
      </c>
      <c r="V49" s="1">
        <v>22</v>
      </c>
      <c r="W49" s="60">
        <f>U49/V49</f>
        <v>0.68681818181818177</v>
      </c>
    </row>
    <row r="50" spans="1:23" ht="12" hidden="1" outlineLevel="1" collapsed="1" x14ac:dyDescent="0.25">
      <c r="A50" s="16">
        <v>47</v>
      </c>
      <c r="B50" s="46"/>
      <c r="C50" s="47" t="s">
        <v>68</v>
      </c>
      <c r="D50" s="61"/>
      <c r="E50" s="47"/>
      <c r="F50" s="49">
        <f>SUM(F51:F59)</f>
        <v>1513.0899999999997</v>
      </c>
      <c r="G50" s="50">
        <f>SUM(G51:G59)</f>
        <v>25919.174229999997</v>
      </c>
      <c r="H50" s="50">
        <f>SUM(H51:H59)</f>
        <v>212.74000000000004</v>
      </c>
      <c r="I50" s="50">
        <f>SUM(I51:I59)</f>
        <v>5535.4240199999995</v>
      </c>
      <c r="J50" s="50">
        <f>SUM(J51:J59)</f>
        <v>1725.8299999999997</v>
      </c>
      <c r="K50" s="50">
        <f>SUM(K51:K59)</f>
        <v>31454.598249999995</v>
      </c>
      <c r="L50" s="9">
        <f>G50*1000/3/F50</f>
        <v>5709.9873393739526</v>
      </c>
      <c r="M50" s="10">
        <f>I50*1000/3/H50</f>
        <v>8673.2224311365972</v>
      </c>
      <c r="N50" s="10">
        <f>M50-L50</f>
        <v>2963.2350917626445</v>
      </c>
      <c r="O50" s="51">
        <f>N50/L50</f>
        <v>0.51895650824464623</v>
      </c>
      <c r="P50" s="51">
        <f>H50/J50</f>
        <v>0.12326822456441253</v>
      </c>
      <c r="Q50" s="51">
        <f t="shared" si="0"/>
        <v>0.11736411736411737</v>
      </c>
      <c r="R50" s="50">
        <f>SUM(R51:R59)</f>
        <v>1725.8299999999997</v>
      </c>
      <c r="S50" s="50">
        <f>SUM(S51:S59)</f>
        <v>2079</v>
      </c>
      <c r="T50" s="52">
        <f>R50/S50</f>
        <v>0.83012506012505993</v>
      </c>
      <c r="U50" s="50">
        <f>SUM(U51:U59)</f>
        <v>212.74000000000004</v>
      </c>
      <c r="V50" s="50">
        <f>SUM(V51:V59)</f>
        <v>244</v>
      </c>
      <c r="W50" s="52">
        <f>U50/V50</f>
        <v>0.87188524590163952</v>
      </c>
    </row>
    <row r="51" spans="1:23" ht="12" hidden="1" outlineLevel="2" x14ac:dyDescent="0.25">
      <c r="A51" s="16">
        <v>48</v>
      </c>
      <c r="B51" s="53"/>
      <c r="C51" s="54"/>
      <c r="D51" s="55">
        <v>7290</v>
      </c>
      <c r="E51" s="1" t="s">
        <v>69</v>
      </c>
      <c r="F51" s="56">
        <v>1.8399999999999999</v>
      </c>
      <c r="G51" s="57">
        <v>16.665559999999999</v>
      </c>
      <c r="H51" s="57">
        <v>0.52</v>
      </c>
      <c r="I51" s="57">
        <v>7.9116400000000002</v>
      </c>
      <c r="J51" s="57">
        <v>2.36</v>
      </c>
      <c r="K51" s="57">
        <v>24.577199999999998</v>
      </c>
      <c r="L51" s="56">
        <f>G51*1000/3/F51</f>
        <v>3019.1231884057966</v>
      </c>
      <c r="M51" s="57">
        <f>I51*1000/3/H51</f>
        <v>5071.5641025641025</v>
      </c>
      <c r="N51" s="57">
        <f>M51-L51</f>
        <v>2052.440914158306</v>
      </c>
      <c r="O51" s="58">
        <f>N51/L51</f>
        <v>0.67981357039030499</v>
      </c>
      <c r="P51" s="58">
        <f>H51/J51</f>
        <v>0.22033898305084748</v>
      </c>
      <c r="Q51" s="58">
        <f t="shared" si="0"/>
        <v>0.33333333333333331</v>
      </c>
      <c r="R51" s="59">
        <v>2.36</v>
      </c>
      <c r="S51" s="59">
        <v>3</v>
      </c>
      <c r="T51" s="60">
        <f>R51/S51</f>
        <v>0.78666666666666663</v>
      </c>
      <c r="U51" s="57">
        <v>0.52</v>
      </c>
      <c r="V51" s="1">
        <v>1</v>
      </c>
      <c r="W51" s="60">
        <f>U51/V51</f>
        <v>0.52</v>
      </c>
    </row>
    <row r="52" spans="1:23" ht="12" hidden="1" outlineLevel="2" x14ac:dyDescent="0.25">
      <c r="A52" s="16">
        <v>49</v>
      </c>
      <c r="B52" s="53"/>
      <c r="C52" s="54"/>
      <c r="D52" s="55">
        <v>8111</v>
      </c>
      <c r="E52" s="1" t="s">
        <v>70</v>
      </c>
      <c r="F52" s="56">
        <v>659.68</v>
      </c>
      <c r="G52" s="57">
        <v>10426.085029999998</v>
      </c>
      <c r="H52" s="57">
        <v>38.019999999999996</v>
      </c>
      <c r="I52" s="57">
        <v>644.59985000000006</v>
      </c>
      <c r="J52" s="57">
        <v>697.69999999999993</v>
      </c>
      <c r="K52" s="57">
        <v>11070.684879999999</v>
      </c>
      <c r="L52" s="56">
        <f>G52*1000/3/F52</f>
        <v>5268.2538149809998</v>
      </c>
      <c r="M52" s="57">
        <f>I52*1000/3/H52</f>
        <v>5651.410222689814</v>
      </c>
      <c r="N52" s="57">
        <f>M52-L52</f>
        <v>383.15640770881419</v>
      </c>
      <c r="O52" s="58">
        <f>N52/L52</f>
        <v>7.2729299150176965E-2</v>
      </c>
      <c r="P52" s="58">
        <f>H52/J52</f>
        <v>5.4493335244374372E-2</v>
      </c>
      <c r="Q52" s="58">
        <f t="shared" si="0"/>
        <v>5.2987598647125142E-2</v>
      </c>
      <c r="R52" s="59">
        <v>697.69999999999993</v>
      </c>
      <c r="S52" s="59">
        <v>887</v>
      </c>
      <c r="T52" s="60">
        <f>R52/S52</f>
        <v>0.7865839909808342</v>
      </c>
      <c r="U52" s="57">
        <v>38.019999999999996</v>
      </c>
      <c r="V52" s="1">
        <v>47</v>
      </c>
      <c r="W52" s="60">
        <f>U52/V52</f>
        <v>0.80893617021276587</v>
      </c>
    </row>
    <row r="53" spans="1:23" ht="12" hidden="1" outlineLevel="2" x14ac:dyDescent="0.25">
      <c r="A53" s="16">
        <v>50</v>
      </c>
      <c r="B53" s="53"/>
      <c r="C53" s="54"/>
      <c r="D53" s="55">
        <v>8112</v>
      </c>
      <c r="E53" s="1" t="s">
        <v>71</v>
      </c>
      <c r="F53" s="56">
        <v>524.62999999999988</v>
      </c>
      <c r="G53" s="57">
        <v>8260.4765200000002</v>
      </c>
      <c r="H53" s="57">
        <v>63.4</v>
      </c>
      <c r="I53" s="57">
        <v>1512.4326199999998</v>
      </c>
      <c r="J53" s="57">
        <v>588.02999999999986</v>
      </c>
      <c r="K53" s="57">
        <v>9772.9091399999998</v>
      </c>
      <c r="L53" s="56">
        <f>G53*1000/3/F53</f>
        <v>5248.4459015560187</v>
      </c>
      <c r="M53" s="57">
        <f>I53*1000/3/H53</f>
        <v>7951.801366982123</v>
      </c>
      <c r="N53" s="57">
        <f>M53-L53</f>
        <v>2703.3554654261043</v>
      </c>
      <c r="O53" s="58">
        <f>N53/L53</f>
        <v>0.51507732310332743</v>
      </c>
      <c r="P53" s="58">
        <f>H53/J53</f>
        <v>0.10781762835229497</v>
      </c>
      <c r="Q53" s="58">
        <f t="shared" si="0"/>
        <v>0.10668563300142248</v>
      </c>
      <c r="R53" s="59">
        <v>588.02999999999986</v>
      </c>
      <c r="S53" s="59">
        <v>703</v>
      </c>
      <c r="T53" s="60">
        <f>R53/S53</f>
        <v>0.83645803698435262</v>
      </c>
      <c r="U53" s="57">
        <v>63.4</v>
      </c>
      <c r="V53" s="1">
        <v>75</v>
      </c>
      <c r="W53" s="60">
        <f>U53/V53</f>
        <v>0.84533333333333327</v>
      </c>
    </row>
    <row r="54" spans="1:23" ht="12" hidden="1" outlineLevel="2" x14ac:dyDescent="0.25">
      <c r="A54" s="16">
        <v>51</v>
      </c>
      <c r="B54" s="53"/>
      <c r="C54" s="54"/>
      <c r="D54" s="55">
        <v>8121</v>
      </c>
      <c r="E54" s="1" t="s">
        <v>72</v>
      </c>
      <c r="F54" s="56">
        <v>16.62</v>
      </c>
      <c r="G54" s="57">
        <v>268.06164000000001</v>
      </c>
      <c r="H54" s="57">
        <v>3.56</v>
      </c>
      <c r="I54" s="57">
        <v>52.680329999999998</v>
      </c>
      <c r="J54" s="57">
        <v>20.18</v>
      </c>
      <c r="K54" s="57">
        <v>320.74197000000004</v>
      </c>
      <c r="L54" s="56">
        <f>G54*1000/3/F54</f>
        <v>5376.2864019253911</v>
      </c>
      <c r="M54" s="57">
        <f>I54*1000/3/H54</f>
        <v>4932.6151685393252</v>
      </c>
      <c r="N54" s="57">
        <f>M54-L54</f>
        <v>-443.67123338606598</v>
      </c>
      <c r="O54" s="58">
        <f>N54/L54</f>
        <v>-8.252373482691984E-2</v>
      </c>
      <c r="P54" s="58">
        <f>H54/J54</f>
        <v>0.17641228939544104</v>
      </c>
      <c r="Q54" s="58">
        <f t="shared" si="0"/>
        <v>0.18181818181818182</v>
      </c>
      <c r="R54" s="59">
        <v>20.18</v>
      </c>
      <c r="S54" s="59">
        <v>22</v>
      </c>
      <c r="T54" s="60">
        <f>R54/S54</f>
        <v>0.91727272727272724</v>
      </c>
      <c r="U54" s="57">
        <v>3.56</v>
      </c>
      <c r="V54" s="1">
        <v>4</v>
      </c>
      <c r="W54" s="60">
        <f>U54/V54</f>
        <v>0.89</v>
      </c>
    </row>
    <row r="55" spans="1:23" ht="12" hidden="1" outlineLevel="2" x14ac:dyDescent="0.25">
      <c r="A55" s="16">
        <v>52</v>
      </c>
      <c r="B55" s="53"/>
      <c r="C55" s="54"/>
      <c r="D55" s="55">
        <v>8122</v>
      </c>
      <c r="E55" s="1" t="s">
        <v>73</v>
      </c>
      <c r="F55" s="56">
        <v>257.32999999999993</v>
      </c>
      <c r="G55" s="57">
        <v>5863.4079900000006</v>
      </c>
      <c r="H55" s="57">
        <v>93.679999999999993</v>
      </c>
      <c r="I55" s="57">
        <v>3121.4849400000003</v>
      </c>
      <c r="J55" s="57">
        <v>351.00999999999993</v>
      </c>
      <c r="K55" s="57">
        <v>8984.8929300000018</v>
      </c>
      <c r="L55" s="56">
        <f>G55*1000/3/F55</f>
        <v>7595.1864531924011</v>
      </c>
      <c r="M55" s="57">
        <f>I55*1000/3/H55</f>
        <v>11106.906276686595</v>
      </c>
      <c r="N55" s="57">
        <f>M55-L55</f>
        <v>3511.7198234941943</v>
      </c>
      <c r="O55" s="58">
        <f>N55/L55</f>
        <v>0.46236123960039871</v>
      </c>
      <c r="P55" s="58">
        <f>H55/J55</f>
        <v>0.26688698327682975</v>
      </c>
      <c r="Q55" s="58">
        <f t="shared" si="0"/>
        <v>0.26424870466321243</v>
      </c>
      <c r="R55" s="59">
        <v>351.00999999999993</v>
      </c>
      <c r="S55" s="59">
        <v>386</v>
      </c>
      <c r="T55" s="60">
        <f>R55/S55</f>
        <v>0.90935233160621742</v>
      </c>
      <c r="U55" s="57">
        <v>93.679999999999993</v>
      </c>
      <c r="V55" s="1">
        <v>102</v>
      </c>
      <c r="W55" s="60">
        <f>U55/V55</f>
        <v>0.91843137254901952</v>
      </c>
    </row>
    <row r="56" spans="1:23" ht="12" hidden="1" outlineLevel="2" x14ac:dyDescent="0.25">
      <c r="A56" s="16">
        <v>53</v>
      </c>
      <c r="B56" s="53"/>
      <c r="C56" s="54"/>
      <c r="D56" s="55">
        <v>8123</v>
      </c>
      <c r="E56" s="1" t="s">
        <v>74</v>
      </c>
      <c r="F56" s="56">
        <v>13.33</v>
      </c>
      <c r="G56" s="57">
        <v>166.01530000000002</v>
      </c>
      <c r="H56" s="57">
        <v>4.1199999999999992</v>
      </c>
      <c r="I56" s="57">
        <v>56.132899999999999</v>
      </c>
      <c r="J56" s="57">
        <v>17.45</v>
      </c>
      <c r="K56" s="57">
        <v>222.14820000000003</v>
      </c>
      <c r="L56" s="56">
        <f>G56*1000/3/F56</f>
        <v>4151.4203550887723</v>
      </c>
      <c r="M56" s="57">
        <f>I56*1000/3/H56</f>
        <v>4541.4967637540467</v>
      </c>
      <c r="N56" s="57">
        <f>M56-L56</f>
        <v>390.07640866527436</v>
      </c>
      <c r="O56" s="58">
        <f>N56/L56</f>
        <v>9.3962156394767959E-2</v>
      </c>
      <c r="P56" s="58">
        <f>H56/J56</f>
        <v>0.23610315186246414</v>
      </c>
      <c r="Q56" s="58">
        <f t="shared" si="0"/>
        <v>0.26315789473684209</v>
      </c>
      <c r="R56" s="59">
        <v>17.45</v>
      </c>
      <c r="S56" s="59">
        <v>19</v>
      </c>
      <c r="T56" s="60">
        <f>R56/S56</f>
        <v>0.91842105263157892</v>
      </c>
      <c r="U56" s="57">
        <v>4.1199999999999992</v>
      </c>
      <c r="V56" s="1">
        <v>5</v>
      </c>
      <c r="W56" s="60">
        <f>U56/V56</f>
        <v>0.82399999999999984</v>
      </c>
    </row>
    <row r="57" spans="1:23" ht="12" hidden="1" outlineLevel="2" x14ac:dyDescent="0.25">
      <c r="A57" s="16">
        <v>54</v>
      </c>
      <c r="B57" s="53"/>
      <c r="C57" s="54"/>
      <c r="D57" s="55">
        <v>8910</v>
      </c>
      <c r="E57" s="1" t="s">
        <v>75</v>
      </c>
      <c r="F57" s="56">
        <v>10.56</v>
      </c>
      <c r="G57" s="57">
        <v>195.79886999999997</v>
      </c>
      <c r="H57" s="57">
        <v>1.8599999999999999</v>
      </c>
      <c r="I57" s="57">
        <v>26.829550000000001</v>
      </c>
      <c r="J57" s="57">
        <v>12.42</v>
      </c>
      <c r="K57" s="57">
        <v>222.62841999999998</v>
      </c>
      <c r="L57" s="56">
        <f>G57*1000/3/F57</f>
        <v>6180.5198863636351</v>
      </c>
      <c r="M57" s="57">
        <f>I57*1000/3/H57</f>
        <v>4808.1630824372769</v>
      </c>
      <c r="N57" s="57">
        <f>M57-L57</f>
        <v>-1372.3568039263582</v>
      </c>
      <c r="O57" s="58">
        <f>N57/L57</f>
        <v>-0.22204552839547562</v>
      </c>
      <c r="P57" s="58">
        <f>H57/J57</f>
        <v>0.14975845410628019</v>
      </c>
      <c r="Q57" s="58">
        <f t="shared" si="0"/>
        <v>0.13333333333333333</v>
      </c>
      <c r="R57" s="59">
        <v>12.42</v>
      </c>
      <c r="S57" s="59">
        <v>15</v>
      </c>
      <c r="T57" s="60">
        <f>R57/S57</f>
        <v>0.82799999999999996</v>
      </c>
      <c r="U57" s="57">
        <v>1.8599999999999999</v>
      </c>
      <c r="V57" s="1">
        <v>2</v>
      </c>
      <c r="W57" s="60">
        <f>U57/V57</f>
        <v>0.92999999999999994</v>
      </c>
    </row>
    <row r="58" spans="1:23" ht="12" hidden="1" outlineLevel="2" x14ac:dyDescent="0.25">
      <c r="A58" s="16">
        <v>55</v>
      </c>
      <c r="B58" s="53"/>
      <c r="C58" s="54"/>
      <c r="D58" s="55">
        <v>8990</v>
      </c>
      <c r="E58" s="1" t="s">
        <v>76</v>
      </c>
      <c r="F58" s="56">
        <v>15.950000000000001</v>
      </c>
      <c r="G58" s="57">
        <v>563.54286000000002</v>
      </c>
      <c r="H58" s="57">
        <v>2.9</v>
      </c>
      <c r="I58" s="57">
        <v>47.64611</v>
      </c>
      <c r="J58" s="57">
        <v>18.850000000000001</v>
      </c>
      <c r="K58" s="57">
        <v>611.18897000000004</v>
      </c>
      <c r="L58" s="56">
        <f>G58*1000/3/F58</f>
        <v>11777.280250783699</v>
      </c>
      <c r="M58" s="57">
        <f>I58*1000/3/H58</f>
        <v>5476.5643678160923</v>
      </c>
      <c r="N58" s="57">
        <f>M58-L58</f>
        <v>-6300.7158829676064</v>
      </c>
      <c r="O58" s="58">
        <f>N58/L58</f>
        <v>-0.53498904235961742</v>
      </c>
      <c r="P58" s="58">
        <f>H58/J58</f>
        <v>0.15384615384615383</v>
      </c>
      <c r="Q58" s="58">
        <f t="shared" si="0"/>
        <v>0.15</v>
      </c>
      <c r="R58" s="59">
        <v>18.850000000000001</v>
      </c>
      <c r="S58" s="59">
        <v>20</v>
      </c>
      <c r="T58" s="60">
        <f>R58/S58</f>
        <v>0.94250000000000012</v>
      </c>
      <c r="U58" s="57">
        <v>2.9</v>
      </c>
      <c r="V58" s="1">
        <v>3</v>
      </c>
      <c r="W58" s="60">
        <f>U58/V58</f>
        <v>0.96666666666666667</v>
      </c>
    </row>
    <row r="59" spans="1:23" ht="12" hidden="1" outlineLevel="2" x14ac:dyDescent="0.25">
      <c r="A59" s="16">
        <v>56</v>
      </c>
      <c r="B59" s="53"/>
      <c r="C59" s="54"/>
      <c r="D59" s="55">
        <v>9900</v>
      </c>
      <c r="E59" s="1" t="s">
        <v>77</v>
      </c>
      <c r="F59" s="56">
        <v>13.15</v>
      </c>
      <c r="G59" s="57">
        <v>159.12046000000001</v>
      </c>
      <c r="H59" s="57">
        <v>4.68</v>
      </c>
      <c r="I59" s="57">
        <v>65.70608</v>
      </c>
      <c r="J59" s="57">
        <v>17.829999999999998</v>
      </c>
      <c r="K59" s="57">
        <v>224.82654000000002</v>
      </c>
      <c r="L59" s="56">
        <f>G59*1000/3/F59</f>
        <v>4033.4717363751593</v>
      </c>
      <c r="M59" s="57">
        <f>I59*1000/3/H59</f>
        <v>4679.9202279202282</v>
      </c>
      <c r="N59" s="57">
        <f>M59-L59</f>
        <v>646.44849154506892</v>
      </c>
      <c r="O59" s="58">
        <f>N59/L59</f>
        <v>0.1602709858396146</v>
      </c>
      <c r="P59" s="58">
        <f>H59/J59</f>
        <v>0.26247896803140774</v>
      </c>
      <c r="Q59" s="58">
        <f t="shared" si="0"/>
        <v>0.20833333333333334</v>
      </c>
      <c r="R59" s="59">
        <v>17.829999999999998</v>
      </c>
      <c r="S59" s="59">
        <v>24</v>
      </c>
      <c r="T59" s="60">
        <f>R59/S59</f>
        <v>0.74291666666666656</v>
      </c>
      <c r="U59" s="57">
        <v>4.68</v>
      </c>
      <c r="V59" s="1">
        <v>5</v>
      </c>
      <c r="W59" s="60">
        <f>U59/V59</f>
        <v>0.93599999999999994</v>
      </c>
    </row>
    <row r="60" spans="1:23" ht="12" collapsed="1" x14ac:dyDescent="0.25">
      <c r="A60" s="16">
        <v>57</v>
      </c>
      <c r="B60" s="37" t="s">
        <v>78</v>
      </c>
      <c r="C60" s="65"/>
      <c r="D60" s="66"/>
      <c r="E60" s="65"/>
      <c r="F60" s="67">
        <f>F61+F342+F350+F367</f>
        <v>507495.98999999993</v>
      </c>
      <c r="G60" s="68">
        <f>G61+G342+G350+G367</f>
        <v>8323431.6439800002</v>
      </c>
      <c r="H60" s="69">
        <f>H61+H342+H350+H367</f>
        <v>120718.03</v>
      </c>
      <c r="I60" s="69">
        <f>I61+I342+I350+I367</f>
        <v>2099198.7627700004</v>
      </c>
      <c r="J60" s="69">
        <f>J61+J342+J350+J367</f>
        <v>628214.0199999999</v>
      </c>
      <c r="K60" s="69">
        <f>K61+K342+K350+K367</f>
        <v>10422630.406749999</v>
      </c>
      <c r="L60" s="41">
        <f>G60*1000/3/F60</f>
        <v>5466.9933739969074</v>
      </c>
      <c r="M60" s="42">
        <f>I60*1000/3/H60</f>
        <v>5796.4242866068435</v>
      </c>
      <c r="N60" s="42">
        <f>M60-L60</f>
        <v>329.43091260993606</v>
      </c>
      <c r="O60" s="43">
        <f>N60/L60</f>
        <v>6.0258151066513881E-2</v>
      </c>
      <c r="P60" s="43">
        <f>H60/J60</f>
        <v>0.19216067479678345</v>
      </c>
      <c r="Q60" s="43">
        <f t="shared" si="0"/>
        <v>0.20140910559837899</v>
      </c>
      <c r="R60" s="69">
        <f>R61+R342+R350+R367</f>
        <v>628201.75</v>
      </c>
      <c r="S60" s="69">
        <f>S61+S342+S350+S367</f>
        <v>733373</v>
      </c>
      <c r="T60" s="44">
        <f>R60/S60</f>
        <v>0.85659241613749071</v>
      </c>
      <c r="U60" s="69">
        <f>U61+U342+U350+U367</f>
        <v>120718.03</v>
      </c>
      <c r="V60" s="59">
        <f>V61+V342+V350+V367</f>
        <v>147708</v>
      </c>
      <c r="W60" s="44">
        <f>U60/V60</f>
        <v>0.81727482600807</v>
      </c>
    </row>
    <row r="61" spans="1:23" ht="12" hidden="1" outlineLevel="1" x14ac:dyDescent="0.25">
      <c r="A61" s="16">
        <v>58</v>
      </c>
      <c r="B61" s="70"/>
      <c r="C61" s="47" t="s">
        <v>79</v>
      </c>
      <c r="D61" s="48"/>
      <c r="E61" s="47"/>
      <c r="F61" s="71">
        <f>F62+F102+F126+F153+F210+F298+F311+F332</f>
        <v>312049.93999999994</v>
      </c>
      <c r="G61" s="72">
        <f>G62+G102+G126+G153+G210+G298+G311+G332</f>
        <v>5679552.82914</v>
      </c>
      <c r="H61" s="72">
        <f>H62+H102+H126+H153+H210+H298+H311+H332</f>
        <v>91587.37999999999</v>
      </c>
      <c r="I61" s="72">
        <f>I62+I102+I126+I153+I210+I298+I311+I332</f>
        <v>1624710.5309900001</v>
      </c>
      <c r="J61" s="72">
        <f>J62+J102+J126+J153+J210+J298+J311+J332</f>
        <v>403637.31999999995</v>
      </c>
      <c r="K61" s="72">
        <f>K62+K102+K126+K153+K210+K298+K311+K332</f>
        <v>7304263.360129999</v>
      </c>
      <c r="L61" s="9">
        <f>G61*1000/3/F61</f>
        <v>6066.9272244692647</v>
      </c>
      <c r="M61" s="10">
        <f>I61*1000/3/H61</f>
        <v>5913.152849188029</v>
      </c>
      <c r="N61" s="10">
        <f>M61-L61</f>
        <v>-153.77437528123573</v>
      </c>
      <c r="O61" s="51">
        <f>N61/L61</f>
        <v>-2.5346335894887537E-2</v>
      </c>
      <c r="P61" s="51">
        <f>H61/J61</f>
        <v>0.226905133549098</v>
      </c>
      <c r="Q61" s="51">
        <f t="shared" si="0"/>
        <v>0.23998707529702371</v>
      </c>
      <c r="R61" s="72">
        <f>R62+R102+R126+R153+R210+R298+R311+R332</f>
        <v>403625.05</v>
      </c>
      <c r="S61" s="72">
        <f>S62+S102+S126+S153+S210+S298+S311+S332</f>
        <v>470417</v>
      </c>
      <c r="T61" s="52">
        <f>R61/S61</f>
        <v>0.85801544161881904</v>
      </c>
      <c r="U61" s="72">
        <f>U62+U102+U126+U153+U210+U298+U311+U332</f>
        <v>91587.37999999999</v>
      </c>
      <c r="V61" s="72">
        <f>V62+V102+V126+V153+V210+V298+V311+V332</f>
        <v>112894</v>
      </c>
      <c r="W61" s="52">
        <f>U61/V61</f>
        <v>0.81126880082200992</v>
      </c>
    </row>
    <row r="62" spans="1:23" ht="12" hidden="1" outlineLevel="2" x14ac:dyDescent="0.25">
      <c r="A62" s="16">
        <v>59</v>
      </c>
      <c r="B62" s="70"/>
      <c r="C62" s="50" t="s">
        <v>80</v>
      </c>
      <c r="D62" s="48"/>
      <c r="E62" s="50"/>
      <c r="F62" s="71">
        <f>F63+F93+F101</f>
        <v>58637.889999999992</v>
      </c>
      <c r="G62" s="72">
        <f>G63+G93+G101</f>
        <v>918445.80671000027</v>
      </c>
      <c r="H62" s="72">
        <f>H63+H93+H101</f>
        <v>26288.43</v>
      </c>
      <c r="I62" s="72">
        <f>I63+I93+I101</f>
        <v>378792.67376999988</v>
      </c>
      <c r="J62" s="72">
        <f>J63+J93+J101</f>
        <v>84926.319999999992</v>
      </c>
      <c r="K62" s="72">
        <f>K63+K93+K101</f>
        <v>1297238.4804800001</v>
      </c>
      <c r="L62" s="9">
        <f>G62*1000/3/F62</f>
        <v>5221.0030449026526</v>
      </c>
      <c r="M62" s="10">
        <f>I62*1000/3/H62</f>
        <v>4803.0340568074989</v>
      </c>
      <c r="N62" s="10">
        <f>M62-L62</f>
        <v>-417.96898809515369</v>
      </c>
      <c r="O62" s="51">
        <f>N62/L62</f>
        <v>-8.0055304411902881E-2</v>
      </c>
      <c r="P62" s="51">
        <f>H62/J62</f>
        <v>0.30954396705285242</v>
      </c>
      <c r="Q62" s="51">
        <f t="shared" si="0"/>
        <v>0.33227958903972549</v>
      </c>
      <c r="R62" s="72">
        <f>R63+R93+R101</f>
        <v>84926.319999999992</v>
      </c>
      <c r="S62" s="72">
        <f>S63+S93+S101</f>
        <v>99961</v>
      </c>
      <c r="T62" s="52">
        <f>R62/S62</f>
        <v>0.84959454187132977</v>
      </c>
      <c r="U62" s="72">
        <f>U63+U93+U101</f>
        <v>26288.43</v>
      </c>
      <c r="V62" s="72">
        <f>V63+V93+V101</f>
        <v>33215</v>
      </c>
      <c r="W62" s="52">
        <f>U62/V62</f>
        <v>0.79146259220231829</v>
      </c>
    </row>
    <row r="63" spans="1:23" ht="12" hidden="1" outlineLevel="3" x14ac:dyDescent="0.25">
      <c r="A63" s="16">
        <v>60</v>
      </c>
      <c r="B63" s="73"/>
      <c r="C63" s="74" t="s">
        <v>81</v>
      </c>
      <c r="D63" s="75"/>
      <c r="E63" s="74"/>
      <c r="F63" s="76">
        <f>SUM(F64:F92)</f>
        <v>50413.09</v>
      </c>
      <c r="G63" s="59">
        <f>SUM(G64:G92)</f>
        <v>766615.53724000021</v>
      </c>
      <c r="H63" s="59">
        <f>SUM(H64:H92)</f>
        <v>24014.75</v>
      </c>
      <c r="I63" s="59">
        <f>SUM(I64:I92)</f>
        <v>335875.15278999991</v>
      </c>
      <c r="J63" s="59">
        <f>SUM(J64:J92)</f>
        <v>74427.839999999997</v>
      </c>
      <c r="K63" s="59">
        <f>SUM(K64:K92)</f>
        <v>1102490.6900300002</v>
      </c>
      <c r="L63" s="56">
        <f>G63*1000/3/F63</f>
        <v>5068.892075715522</v>
      </c>
      <c r="M63" s="57">
        <f>I63*1000/3/H63</f>
        <v>4662.0674486860498</v>
      </c>
      <c r="N63" s="57">
        <f>M63-L63</f>
        <v>-406.82462702947214</v>
      </c>
      <c r="O63" s="58">
        <f>N63/L63</f>
        <v>-8.0259082448908725E-2</v>
      </c>
      <c r="P63" s="58">
        <f>H63/J63</f>
        <v>0.32265816124718921</v>
      </c>
      <c r="Q63" s="58">
        <f t="shared" si="0"/>
        <v>0.34670020716188221</v>
      </c>
      <c r="R63" s="59">
        <f>SUM(R64:R92)</f>
        <v>74427.839999999997</v>
      </c>
      <c r="S63" s="59">
        <f>SUM(S64:S92)</f>
        <v>87854</v>
      </c>
      <c r="T63" s="60">
        <f>R63/S63</f>
        <v>0.84717645184055357</v>
      </c>
      <c r="U63" s="59">
        <f>SUM(U64:U92)</f>
        <v>24014.75</v>
      </c>
      <c r="V63" s="59">
        <f>SUM(V64:V92)</f>
        <v>30459</v>
      </c>
      <c r="W63" s="60">
        <f>U63/V63</f>
        <v>0.78842870744279192</v>
      </c>
    </row>
    <row r="64" spans="1:23" ht="12" hidden="1" outlineLevel="5" x14ac:dyDescent="0.25">
      <c r="A64" s="16">
        <v>61</v>
      </c>
      <c r="B64" s="53"/>
      <c r="C64" s="54"/>
      <c r="D64" s="1">
        <v>10110</v>
      </c>
      <c r="E64" s="1" t="s">
        <v>82</v>
      </c>
      <c r="F64" s="56">
        <v>3126.4700000000007</v>
      </c>
      <c r="G64" s="57">
        <v>38222.091429999986</v>
      </c>
      <c r="H64" s="57">
        <v>812.59000000000037</v>
      </c>
      <c r="I64" s="57">
        <v>9682.7437300000001</v>
      </c>
      <c r="J64" s="57">
        <v>3939.0600000000013</v>
      </c>
      <c r="K64" s="57">
        <v>47904.835159999988</v>
      </c>
      <c r="L64" s="56">
        <f>G64*1000/3/F64</f>
        <v>4075.1061559309146</v>
      </c>
      <c r="M64" s="57">
        <f>I64*1000/3/H64</f>
        <v>3971.9677122944317</v>
      </c>
      <c r="N64" s="57">
        <f>M64-L64</f>
        <v>-103.13844363648286</v>
      </c>
      <c r="O64" s="58">
        <f>N64/L64</f>
        <v>-2.5309388195047397E-2</v>
      </c>
      <c r="P64" s="58">
        <f>H64/J64</f>
        <v>0.20629033322670895</v>
      </c>
      <c r="Q64" s="58">
        <f t="shared" si="0"/>
        <v>0.22109855244893911</v>
      </c>
      <c r="R64" s="59">
        <v>3939.0600000000013</v>
      </c>
      <c r="S64" s="59">
        <v>5043</v>
      </c>
      <c r="T64" s="60">
        <f>R64/S64</f>
        <v>0.78109458655562192</v>
      </c>
      <c r="U64" s="57">
        <v>812.59000000000037</v>
      </c>
      <c r="V64" s="1">
        <v>1115</v>
      </c>
      <c r="W64" s="60">
        <f>U64/V64</f>
        <v>0.72878026905829629</v>
      </c>
    </row>
    <row r="65" spans="1:23" ht="12" hidden="1" outlineLevel="5" x14ac:dyDescent="0.25">
      <c r="A65" s="16">
        <v>62</v>
      </c>
      <c r="B65" s="53"/>
      <c r="C65" s="54"/>
      <c r="D65" s="1">
        <v>10120</v>
      </c>
      <c r="E65" s="1" t="s">
        <v>83</v>
      </c>
      <c r="F65" s="56">
        <v>1603.23</v>
      </c>
      <c r="G65" s="57">
        <v>21675.269230000013</v>
      </c>
      <c r="H65" s="57">
        <v>749.57999999999981</v>
      </c>
      <c r="I65" s="57">
        <v>9408.8514000000032</v>
      </c>
      <c r="J65" s="57">
        <v>2352.81</v>
      </c>
      <c r="K65" s="57">
        <v>31084.120630000016</v>
      </c>
      <c r="L65" s="56">
        <f>G65*1000/3/F65</f>
        <v>4506.5834242955389</v>
      </c>
      <c r="M65" s="57">
        <f>I65*1000/3/H65</f>
        <v>4184.054804023589</v>
      </c>
      <c r="N65" s="57">
        <f>M65-L65</f>
        <v>-322.52862027194988</v>
      </c>
      <c r="O65" s="58">
        <f>N65/L65</f>
        <v>-7.1568323473866893E-2</v>
      </c>
      <c r="P65" s="58">
        <f>H65/J65</f>
        <v>0.31858926135132026</v>
      </c>
      <c r="Q65" s="58">
        <f t="shared" si="0"/>
        <v>0.34509527170077631</v>
      </c>
      <c r="R65" s="59">
        <v>2352.81</v>
      </c>
      <c r="S65" s="59">
        <v>2834</v>
      </c>
      <c r="T65" s="60">
        <f>R65/S65</f>
        <v>0.83020818630910376</v>
      </c>
      <c r="U65" s="57">
        <v>749.57999999999981</v>
      </c>
      <c r="V65" s="1">
        <v>978</v>
      </c>
      <c r="W65" s="60">
        <f>U65/V65</f>
        <v>0.7664417177914109</v>
      </c>
    </row>
    <row r="66" spans="1:23" ht="12" hidden="1" outlineLevel="5" x14ac:dyDescent="0.25">
      <c r="A66" s="16">
        <v>63</v>
      </c>
      <c r="B66" s="53"/>
      <c r="C66" s="54"/>
      <c r="D66" s="1">
        <v>10130</v>
      </c>
      <c r="E66" s="1" t="s">
        <v>84</v>
      </c>
      <c r="F66" s="56">
        <v>3548.7099999999996</v>
      </c>
      <c r="G66" s="57">
        <v>49646.743740000005</v>
      </c>
      <c r="H66" s="57">
        <v>1292.2</v>
      </c>
      <c r="I66" s="57">
        <v>17951.386639999997</v>
      </c>
      <c r="J66" s="57">
        <v>4840.91</v>
      </c>
      <c r="K66" s="57">
        <v>67598.130380000002</v>
      </c>
      <c r="L66" s="56">
        <f>G66*1000/3/F66</f>
        <v>4663.3606521806523</v>
      </c>
      <c r="M66" s="57">
        <f>I66*1000/3/H66</f>
        <v>4630.7038745292257</v>
      </c>
      <c r="N66" s="57">
        <f>M66-L66</f>
        <v>-32.656777651426637</v>
      </c>
      <c r="O66" s="58">
        <f>N66/L66</f>
        <v>-7.0028419603694759E-3</v>
      </c>
      <c r="P66" s="58">
        <f>H66/J66</f>
        <v>0.26693328320501725</v>
      </c>
      <c r="Q66" s="58">
        <f t="shared" si="0"/>
        <v>0.28978457261987489</v>
      </c>
      <c r="R66" s="59">
        <v>4840.91</v>
      </c>
      <c r="S66" s="59">
        <v>5756</v>
      </c>
      <c r="T66" s="60">
        <f>R66/S66</f>
        <v>0.84101980542043087</v>
      </c>
      <c r="U66" s="57">
        <v>1292.2</v>
      </c>
      <c r="V66" s="1">
        <v>1668</v>
      </c>
      <c r="W66" s="60">
        <f>U66/V66</f>
        <v>0.7747002398081535</v>
      </c>
    </row>
    <row r="67" spans="1:23" ht="12" hidden="1" outlineLevel="5" x14ac:dyDescent="0.25">
      <c r="A67" s="16">
        <v>64</v>
      </c>
      <c r="B67" s="53"/>
      <c r="C67" s="54"/>
      <c r="D67" s="1">
        <v>10200</v>
      </c>
      <c r="E67" s="1" t="s">
        <v>85</v>
      </c>
      <c r="F67" s="56">
        <v>529.14999999999986</v>
      </c>
      <c r="G67" s="57">
        <v>7704.8120500000005</v>
      </c>
      <c r="H67" s="57">
        <v>319.92</v>
      </c>
      <c r="I67" s="57">
        <v>4617.710869999999</v>
      </c>
      <c r="J67" s="57">
        <v>849.06999999999994</v>
      </c>
      <c r="K67" s="57">
        <v>12322.522919999999</v>
      </c>
      <c r="L67" s="56">
        <f>G67*1000/3/F67</f>
        <v>4853.5777819773866</v>
      </c>
      <c r="M67" s="57">
        <f>I67*1000/3/H67</f>
        <v>4811.3183191631224</v>
      </c>
      <c r="N67" s="57">
        <f>M67-L67</f>
        <v>-42.259462814264225</v>
      </c>
      <c r="O67" s="58">
        <f>N67/L67</f>
        <v>-8.7068683582623829E-3</v>
      </c>
      <c r="P67" s="58">
        <f>H67/J67</f>
        <v>0.37678872177794531</v>
      </c>
      <c r="Q67" s="58">
        <f t="shared" si="0"/>
        <v>0.40078201368523947</v>
      </c>
      <c r="R67" s="59">
        <v>849.06999999999994</v>
      </c>
      <c r="S67" s="59">
        <v>1023</v>
      </c>
      <c r="T67" s="60">
        <f>R67/S67</f>
        <v>0.82998044965786899</v>
      </c>
      <c r="U67" s="57">
        <v>319.92</v>
      </c>
      <c r="V67" s="1">
        <v>410</v>
      </c>
      <c r="W67" s="60">
        <f>U67/V67</f>
        <v>0.7802926829268293</v>
      </c>
    </row>
    <row r="68" spans="1:23" ht="12" hidden="1" outlineLevel="5" x14ac:dyDescent="0.25">
      <c r="A68" s="16">
        <v>65</v>
      </c>
      <c r="B68" s="53"/>
      <c r="C68" s="54"/>
      <c r="D68" s="1">
        <v>10311</v>
      </c>
      <c r="E68" s="1" t="s">
        <v>86</v>
      </c>
      <c r="F68" s="56">
        <v>1996.5200000000007</v>
      </c>
      <c r="G68" s="57">
        <v>32598.753180000011</v>
      </c>
      <c r="H68" s="57">
        <v>692.86000000000035</v>
      </c>
      <c r="I68" s="57">
        <v>10319.213580000001</v>
      </c>
      <c r="J68" s="57">
        <v>2689.380000000001</v>
      </c>
      <c r="K68" s="57">
        <v>42917.96676000001</v>
      </c>
      <c r="L68" s="56">
        <f>G68*1000/3/F68</f>
        <v>5442.5956464247793</v>
      </c>
      <c r="M68" s="57">
        <f>I68*1000/3/H68</f>
        <v>4964.549634846865</v>
      </c>
      <c r="N68" s="57">
        <f>M68-L68</f>
        <v>-478.04601157791421</v>
      </c>
      <c r="O68" s="58">
        <f>N68/L68</f>
        <v>-8.7834195783392591E-2</v>
      </c>
      <c r="P68" s="58">
        <f>H68/J68</f>
        <v>0.25762815221352137</v>
      </c>
      <c r="Q68" s="58">
        <f t="shared" si="0"/>
        <v>0.27195559908586353</v>
      </c>
      <c r="R68" s="59">
        <v>2689.380000000001</v>
      </c>
      <c r="S68" s="59">
        <v>3063</v>
      </c>
      <c r="T68" s="60">
        <f>R68/S68</f>
        <v>0.87802154750244887</v>
      </c>
      <c r="U68" s="57">
        <v>692.86000000000035</v>
      </c>
      <c r="V68" s="1">
        <v>833</v>
      </c>
      <c r="W68" s="60">
        <f>U68/V68</f>
        <v>0.83176470588235341</v>
      </c>
    </row>
    <row r="69" spans="1:23" ht="12" hidden="1" outlineLevel="5" x14ac:dyDescent="0.25">
      <c r="A69" s="16">
        <v>66</v>
      </c>
      <c r="B69" s="53"/>
      <c r="C69" s="54"/>
      <c r="D69" s="1">
        <v>10312</v>
      </c>
      <c r="E69" s="1" t="s">
        <v>87</v>
      </c>
      <c r="F69" s="56">
        <v>3766.68</v>
      </c>
      <c r="G69" s="57">
        <v>55185.412810000009</v>
      </c>
      <c r="H69" s="57">
        <v>981.5899999999998</v>
      </c>
      <c r="I69" s="57">
        <v>14562.334859999997</v>
      </c>
      <c r="J69" s="57">
        <v>4748.2699999999995</v>
      </c>
      <c r="K69" s="57">
        <v>69747.747670000012</v>
      </c>
      <c r="L69" s="56">
        <f>G69*1000/3/F69</f>
        <v>4883.6475631944677</v>
      </c>
      <c r="M69" s="57">
        <f>I69*1000/3/H69</f>
        <v>4945.1518658503046</v>
      </c>
      <c r="N69" s="57">
        <f>M69-L69</f>
        <v>61.504302655836909</v>
      </c>
      <c r="O69" s="58">
        <f>N69/L69</f>
        <v>1.2593927358592194E-2</v>
      </c>
      <c r="P69" s="58">
        <f>H69/J69</f>
        <v>0.20672581803477896</v>
      </c>
      <c r="Q69" s="58">
        <f t="shared" ref="Q69:Q132" si="1">V69/S69</f>
        <v>0.21722189752581336</v>
      </c>
      <c r="R69" s="59">
        <v>4748.2699999999995</v>
      </c>
      <c r="S69" s="59">
        <v>5133</v>
      </c>
      <c r="T69" s="60">
        <f>R69/S69</f>
        <v>0.92504773037210197</v>
      </c>
      <c r="U69" s="57">
        <v>981.5899999999998</v>
      </c>
      <c r="V69" s="1">
        <v>1115</v>
      </c>
      <c r="W69" s="60">
        <f>U69/V69</f>
        <v>0.88034977578475315</v>
      </c>
    </row>
    <row r="70" spans="1:23" ht="12" hidden="1" outlineLevel="5" x14ac:dyDescent="0.25">
      <c r="A70" s="16">
        <v>67</v>
      </c>
      <c r="B70" s="53"/>
      <c r="C70" s="54"/>
      <c r="D70" s="1">
        <v>10320</v>
      </c>
      <c r="E70" s="1" t="s">
        <v>88</v>
      </c>
      <c r="F70" s="56">
        <v>85.359999999999985</v>
      </c>
      <c r="G70" s="57">
        <v>1349.1438399999997</v>
      </c>
      <c r="H70" s="57">
        <v>31.54</v>
      </c>
      <c r="I70" s="57">
        <v>482.53949</v>
      </c>
      <c r="J70" s="57">
        <v>116.89999999999998</v>
      </c>
      <c r="K70" s="57">
        <v>1831.6833299999998</v>
      </c>
      <c r="L70" s="56">
        <f>G70*1000/3/F70</f>
        <v>5268.4467353951886</v>
      </c>
      <c r="M70" s="57">
        <f>I70*1000/3/H70</f>
        <v>5099.7621010357225</v>
      </c>
      <c r="N70" s="57">
        <f>M70-L70</f>
        <v>-168.68463435946614</v>
      </c>
      <c r="O70" s="58">
        <f>N70/L70</f>
        <v>-3.2017906383334259E-2</v>
      </c>
      <c r="P70" s="58">
        <f>H70/J70</f>
        <v>0.26980325064157407</v>
      </c>
      <c r="Q70" s="58">
        <f t="shared" si="1"/>
        <v>0.27777777777777779</v>
      </c>
      <c r="R70" s="59">
        <v>116.89999999999998</v>
      </c>
      <c r="S70" s="59">
        <v>162</v>
      </c>
      <c r="T70" s="60">
        <f>R70/S70</f>
        <v>0.72160493827160477</v>
      </c>
      <c r="U70" s="57">
        <v>31.54</v>
      </c>
      <c r="V70" s="1">
        <v>45</v>
      </c>
      <c r="W70" s="60">
        <f>U70/V70</f>
        <v>0.70088888888888889</v>
      </c>
    </row>
    <row r="71" spans="1:23" ht="12" hidden="1" outlineLevel="5" x14ac:dyDescent="0.25">
      <c r="A71" s="16">
        <v>68</v>
      </c>
      <c r="B71" s="53"/>
      <c r="C71" s="54"/>
      <c r="D71" s="1">
        <v>10391</v>
      </c>
      <c r="E71" s="1" t="s">
        <v>89</v>
      </c>
      <c r="F71" s="56">
        <v>822.88000000000011</v>
      </c>
      <c r="G71" s="57">
        <v>12066.766949999996</v>
      </c>
      <c r="H71" s="57">
        <v>378.99000000000007</v>
      </c>
      <c r="I71" s="57">
        <v>5185.848750000001</v>
      </c>
      <c r="J71" s="57">
        <v>1201.8700000000001</v>
      </c>
      <c r="K71" s="57">
        <v>17252.615699999995</v>
      </c>
      <c r="L71" s="56">
        <f>G71*1000/3/F71</f>
        <v>4888.0221295936199</v>
      </c>
      <c r="M71" s="57">
        <f>I71*1000/3/H71</f>
        <v>4561.1130900551461</v>
      </c>
      <c r="N71" s="57">
        <f>M71-L71</f>
        <v>-326.90903953847373</v>
      </c>
      <c r="O71" s="58">
        <f>N71/L71</f>
        <v>-6.6879615286367836E-2</v>
      </c>
      <c r="P71" s="58">
        <f>H71/J71</f>
        <v>0.31533360513200265</v>
      </c>
      <c r="Q71" s="58">
        <f t="shared" si="1"/>
        <v>0.34333565945568739</v>
      </c>
      <c r="R71" s="59">
        <v>1201.8700000000001</v>
      </c>
      <c r="S71" s="59">
        <v>1433</v>
      </c>
      <c r="T71" s="60">
        <f>R71/S71</f>
        <v>0.83870900209351018</v>
      </c>
      <c r="U71" s="57">
        <v>378.99000000000007</v>
      </c>
      <c r="V71" s="1">
        <v>492</v>
      </c>
      <c r="W71" s="60">
        <f>U71/V71</f>
        <v>0.77030487804878067</v>
      </c>
    </row>
    <row r="72" spans="1:23" ht="12" hidden="1" outlineLevel="5" x14ac:dyDescent="0.25">
      <c r="A72" s="16">
        <v>69</v>
      </c>
      <c r="B72" s="53"/>
      <c r="C72" s="54"/>
      <c r="D72" s="1">
        <v>10392</v>
      </c>
      <c r="E72" s="1" t="s">
        <v>90</v>
      </c>
      <c r="F72" s="56">
        <v>649.3399999999998</v>
      </c>
      <c r="G72" s="57">
        <v>9887.4261100000003</v>
      </c>
      <c r="H72" s="57">
        <v>295.45999999999998</v>
      </c>
      <c r="I72" s="57">
        <v>4433.8268599999992</v>
      </c>
      <c r="J72" s="57">
        <v>944.79999999999973</v>
      </c>
      <c r="K72" s="57">
        <v>14321.25297</v>
      </c>
      <c r="L72" s="56">
        <f>G72*1000/3/F72</f>
        <v>5075.6286434430867</v>
      </c>
      <c r="M72" s="57">
        <f>I72*1000/3/H72</f>
        <v>5002.1738532006584</v>
      </c>
      <c r="N72" s="57">
        <f>M72-L72</f>
        <v>-73.454790242428317</v>
      </c>
      <c r="O72" s="58">
        <f>N72/L72</f>
        <v>-1.4472057631190246E-2</v>
      </c>
      <c r="P72" s="58">
        <f>H72/J72</f>
        <v>0.31272226926333624</v>
      </c>
      <c r="Q72" s="58">
        <f t="shared" si="1"/>
        <v>0.33213965980304389</v>
      </c>
      <c r="R72" s="59">
        <v>944.79999999999973</v>
      </c>
      <c r="S72" s="59">
        <v>1117</v>
      </c>
      <c r="T72" s="60">
        <f>R72/S72</f>
        <v>0.84583706356311528</v>
      </c>
      <c r="U72" s="57">
        <v>295.45999999999998</v>
      </c>
      <c r="V72" s="1">
        <v>371</v>
      </c>
      <c r="W72" s="60">
        <f>U72/V72</f>
        <v>0.79638814016172499</v>
      </c>
    </row>
    <row r="73" spans="1:23" ht="12" hidden="1" outlineLevel="5" x14ac:dyDescent="0.25">
      <c r="A73" s="16">
        <v>70</v>
      </c>
      <c r="B73" s="53"/>
      <c r="C73" s="54"/>
      <c r="D73" s="1">
        <v>10393</v>
      </c>
      <c r="E73" s="1" t="s">
        <v>91</v>
      </c>
      <c r="F73" s="56">
        <v>1881.1099999999997</v>
      </c>
      <c r="G73" s="57">
        <v>26814.420439999998</v>
      </c>
      <c r="H73" s="57">
        <v>613.64</v>
      </c>
      <c r="I73" s="57">
        <v>8365.6724799999974</v>
      </c>
      <c r="J73" s="57">
        <v>2494.7499999999995</v>
      </c>
      <c r="K73" s="57">
        <v>35180.092919999996</v>
      </c>
      <c r="L73" s="56">
        <f>G73*1000/3/F73</f>
        <v>4751.5244439010312</v>
      </c>
      <c r="M73" s="57">
        <f>I73*1000/3/H73</f>
        <v>4544.288985941811</v>
      </c>
      <c r="N73" s="57">
        <f>M73-L73</f>
        <v>-207.23545795922018</v>
      </c>
      <c r="O73" s="58">
        <f>N73/L73</f>
        <v>-4.3614520014776267E-2</v>
      </c>
      <c r="P73" s="58">
        <f>H73/J73</f>
        <v>0.24597254233891175</v>
      </c>
      <c r="Q73" s="58">
        <f t="shared" si="1"/>
        <v>0.26642984014209592</v>
      </c>
      <c r="R73" s="59">
        <v>2494.7499999999995</v>
      </c>
      <c r="S73" s="59">
        <v>2815</v>
      </c>
      <c r="T73" s="60">
        <f>R73/S73</f>
        <v>0.8862344582593249</v>
      </c>
      <c r="U73" s="57">
        <v>613.64</v>
      </c>
      <c r="V73" s="1">
        <v>750</v>
      </c>
      <c r="W73" s="60">
        <f>U73/V73</f>
        <v>0.81818666666666662</v>
      </c>
    </row>
    <row r="74" spans="1:23" ht="12" hidden="1" outlineLevel="5" x14ac:dyDescent="0.25">
      <c r="A74" s="16">
        <v>71</v>
      </c>
      <c r="B74" s="53"/>
      <c r="C74" s="54"/>
      <c r="D74" s="1">
        <v>10410</v>
      </c>
      <c r="E74" s="1" t="s">
        <v>92</v>
      </c>
      <c r="F74" s="56">
        <v>972.14</v>
      </c>
      <c r="G74" s="57">
        <v>23927.84363000001</v>
      </c>
      <c r="H74" s="57">
        <v>465.19000000000005</v>
      </c>
      <c r="I74" s="57">
        <v>12144.63636</v>
      </c>
      <c r="J74" s="57">
        <v>1437.33</v>
      </c>
      <c r="K74" s="57">
        <v>36072.479990000007</v>
      </c>
      <c r="L74" s="56">
        <f>G74*1000/3/F74</f>
        <v>8204.5259701963405</v>
      </c>
      <c r="M74" s="57">
        <f>I74*1000/3/H74</f>
        <v>8702.2767471355801</v>
      </c>
      <c r="N74" s="57">
        <f>M74-L74</f>
        <v>497.75077693923959</v>
      </c>
      <c r="O74" s="58">
        <f>N74/L74</f>
        <v>6.066782879929479E-2</v>
      </c>
      <c r="P74" s="58">
        <f>H74/J74</f>
        <v>0.32364870976045867</v>
      </c>
      <c r="Q74" s="58">
        <f t="shared" si="1"/>
        <v>0.33070866141732286</v>
      </c>
      <c r="R74" s="59">
        <v>1437.33</v>
      </c>
      <c r="S74" s="59">
        <v>1524</v>
      </c>
      <c r="T74" s="60">
        <f>R74/S74</f>
        <v>0.94312992125984252</v>
      </c>
      <c r="U74" s="57">
        <v>465.19000000000005</v>
      </c>
      <c r="V74" s="1">
        <v>504</v>
      </c>
      <c r="W74" s="60">
        <f>U74/V74</f>
        <v>0.92299603174603184</v>
      </c>
    </row>
    <row r="75" spans="1:23" ht="12" hidden="1" outlineLevel="5" x14ac:dyDescent="0.25">
      <c r="A75" s="16">
        <v>72</v>
      </c>
      <c r="B75" s="53"/>
      <c r="C75" s="54"/>
      <c r="D75" s="1">
        <v>10420</v>
      </c>
      <c r="E75" s="1" t="s">
        <v>93</v>
      </c>
      <c r="F75" s="56">
        <v>290.31000000000006</v>
      </c>
      <c r="G75" s="57">
        <v>5266.7106199999998</v>
      </c>
      <c r="H75" s="57">
        <v>56.019999999999996</v>
      </c>
      <c r="I75" s="57">
        <v>1137.8109499999998</v>
      </c>
      <c r="J75" s="57">
        <v>346.33000000000004</v>
      </c>
      <c r="K75" s="57">
        <v>6404.5215699999999</v>
      </c>
      <c r="L75" s="56">
        <f>G75*1000/3/F75</f>
        <v>6047.2260916491559</v>
      </c>
      <c r="M75" s="57">
        <f>I75*1000/3/H75</f>
        <v>6770.2662739497791</v>
      </c>
      <c r="N75" s="57">
        <f>M75-L75</f>
        <v>723.0401823006232</v>
      </c>
      <c r="O75" s="58">
        <f>N75/L75</f>
        <v>0.11956559442999772</v>
      </c>
      <c r="P75" s="58">
        <f>H75/J75</f>
        <v>0.1617532411284035</v>
      </c>
      <c r="Q75" s="58">
        <f t="shared" si="1"/>
        <v>0.17195767195767195</v>
      </c>
      <c r="R75" s="59">
        <v>346.33000000000004</v>
      </c>
      <c r="S75" s="59">
        <v>378</v>
      </c>
      <c r="T75" s="60">
        <f>R75/S75</f>
        <v>0.91621693121693137</v>
      </c>
      <c r="U75" s="57">
        <v>56.019999999999996</v>
      </c>
      <c r="V75" s="1">
        <v>65</v>
      </c>
      <c r="W75" s="60">
        <f>U75/V75</f>
        <v>0.86184615384615382</v>
      </c>
    </row>
    <row r="76" spans="1:23" ht="12" hidden="1" outlineLevel="5" x14ac:dyDescent="0.25">
      <c r="A76" s="16">
        <v>73</v>
      </c>
      <c r="B76" s="53"/>
      <c r="C76" s="54"/>
      <c r="D76" s="1">
        <v>10510</v>
      </c>
      <c r="E76" s="1" t="s">
        <v>94</v>
      </c>
      <c r="F76" s="56">
        <v>4021.5899999999992</v>
      </c>
      <c r="G76" s="57">
        <v>68156.313729999994</v>
      </c>
      <c r="H76" s="57">
        <v>1136.99</v>
      </c>
      <c r="I76" s="57">
        <v>19111.387779999994</v>
      </c>
      <c r="J76" s="57">
        <v>5158.579999999999</v>
      </c>
      <c r="K76" s="57">
        <v>87267.701509999984</v>
      </c>
      <c r="L76" s="56">
        <f>G76*1000/3/F76</f>
        <v>5649.2012471020998</v>
      </c>
      <c r="M76" s="57">
        <f>I76*1000/3/H76</f>
        <v>5602.9187533165032</v>
      </c>
      <c r="N76" s="57">
        <f>M76-L76</f>
        <v>-46.282493785596671</v>
      </c>
      <c r="O76" s="58">
        <f>N76/L76</f>
        <v>-8.1927500475113078E-3</v>
      </c>
      <c r="P76" s="58">
        <f>H76/J76</f>
        <v>0.22040755401680312</v>
      </c>
      <c r="Q76" s="58">
        <f t="shared" si="1"/>
        <v>0.23357178506072201</v>
      </c>
      <c r="R76" s="59">
        <v>5158.579999999999</v>
      </c>
      <c r="S76" s="59">
        <v>6011</v>
      </c>
      <c r="T76" s="60">
        <f>R76/S76</f>
        <v>0.85818998502744948</v>
      </c>
      <c r="U76" s="57">
        <v>1136.99</v>
      </c>
      <c r="V76" s="1">
        <v>1404</v>
      </c>
      <c r="W76" s="60">
        <f>U76/V76</f>
        <v>0.8098219373219373</v>
      </c>
    </row>
    <row r="77" spans="1:23" ht="12" hidden="1" outlineLevel="5" x14ac:dyDescent="0.25">
      <c r="A77" s="16">
        <v>74</v>
      </c>
      <c r="B77" s="53"/>
      <c r="C77" s="54"/>
      <c r="D77" s="1">
        <v>10520</v>
      </c>
      <c r="E77" s="1" t="s">
        <v>95</v>
      </c>
      <c r="F77" s="56">
        <v>542.79999999999984</v>
      </c>
      <c r="G77" s="57">
        <v>7924.5176799999981</v>
      </c>
      <c r="H77" s="57">
        <v>378.9799999999999</v>
      </c>
      <c r="I77" s="57">
        <v>5018.967419999999</v>
      </c>
      <c r="J77" s="57">
        <v>921.77999999999975</v>
      </c>
      <c r="K77" s="57">
        <v>12943.485099999998</v>
      </c>
      <c r="L77" s="56">
        <f>G77*1000/3/F77</f>
        <v>4866.4441660525672</v>
      </c>
      <c r="M77" s="57">
        <f>I77*1000/3/H77</f>
        <v>4414.4523193836085</v>
      </c>
      <c r="N77" s="57">
        <f>M77-L77</f>
        <v>-451.99184666895871</v>
      </c>
      <c r="O77" s="58">
        <f>N77/L77</f>
        <v>-9.2879283362988507E-2</v>
      </c>
      <c r="P77" s="58">
        <f>H77/J77</f>
        <v>0.41113931740762438</v>
      </c>
      <c r="Q77" s="58">
        <f t="shared" si="1"/>
        <v>0.46744186046511627</v>
      </c>
      <c r="R77" s="59">
        <v>921.77999999999975</v>
      </c>
      <c r="S77" s="59">
        <v>1290</v>
      </c>
      <c r="T77" s="60">
        <f>R77/S77</f>
        <v>0.71455813953488356</v>
      </c>
      <c r="U77" s="57">
        <v>378.9799999999999</v>
      </c>
      <c r="V77" s="1">
        <v>603</v>
      </c>
      <c r="W77" s="60">
        <f>U77/V77</f>
        <v>0.62849087893863997</v>
      </c>
    </row>
    <row r="78" spans="1:23" ht="12" hidden="1" outlineLevel="5" x14ac:dyDescent="0.25">
      <c r="A78" s="16">
        <v>75</v>
      </c>
      <c r="B78" s="53"/>
      <c r="C78" s="54"/>
      <c r="D78" s="1">
        <v>10610</v>
      </c>
      <c r="E78" s="1" t="s">
        <v>96</v>
      </c>
      <c r="F78" s="56">
        <v>773.32000000000016</v>
      </c>
      <c r="G78" s="57">
        <v>15552.948069999999</v>
      </c>
      <c r="H78" s="57">
        <v>302.88000000000017</v>
      </c>
      <c r="I78" s="57">
        <v>6020.8697900000006</v>
      </c>
      <c r="J78" s="57">
        <v>1076.2000000000003</v>
      </c>
      <c r="K78" s="57">
        <v>21573.817859999999</v>
      </c>
      <c r="L78" s="56">
        <f>G78*1000/3/F78</f>
        <v>6703.9725124571087</v>
      </c>
      <c r="M78" s="57">
        <f>I78*1000/3/H78</f>
        <v>6626.2433857193137</v>
      </c>
      <c r="N78" s="57">
        <f>M78-L78</f>
        <v>-77.729126737795013</v>
      </c>
      <c r="O78" s="58">
        <f>N78/L78</f>
        <v>-1.1594487685228604E-2</v>
      </c>
      <c r="P78" s="58">
        <f>H78/J78</f>
        <v>0.28143467756922513</v>
      </c>
      <c r="Q78" s="58">
        <f t="shared" si="1"/>
        <v>0.28260869565217389</v>
      </c>
      <c r="R78" s="59">
        <v>1076.2000000000003</v>
      </c>
      <c r="S78" s="59">
        <v>1196</v>
      </c>
      <c r="T78" s="60">
        <f>R78/S78</f>
        <v>0.89983277591973265</v>
      </c>
      <c r="U78" s="57">
        <v>302.88000000000017</v>
      </c>
      <c r="V78" s="1">
        <v>338</v>
      </c>
      <c r="W78" s="60">
        <f>U78/V78</f>
        <v>0.8960946745562135</v>
      </c>
    </row>
    <row r="79" spans="1:23" ht="12" hidden="1" outlineLevel="5" x14ac:dyDescent="0.25">
      <c r="A79" s="16">
        <v>76</v>
      </c>
      <c r="B79" s="53"/>
      <c r="C79" s="54"/>
      <c r="D79" s="1">
        <v>10620</v>
      </c>
      <c r="E79" s="1" t="s">
        <v>97</v>
      </c>
      <c r="F79" s="56">
        <v>772.0899999999998</v>
      </c>
      <c r="G79" s="57">
        <v>15946.36234</v>
      </c>
      <c r="H79" s="57">
        <v>169.87999999999997</v>
      </c>
      <c r="I79" s="57">
        <v>3605.7957399999996</v>
      </c>
      <c r="J79" s="57">
        <v>941.9699999999998</v>
      </c>
      <c r="K79" s="57">
        <v>19552.158080000001</v>
      </c>
      <c r="L79" s="56">
        <f>G79*1000/3/F79</f>
        <v>6884.5006583861141</v>
      </c>
      <c r="M79" s="57">
        <f>I79*1000/3/H79</f>
        <v>7075.1819715877891</v>
      </c>
      <c r="N79" s="57">
        <f>M79-L79</f>
        <v>190.68131320167504</v>
      </c>
      <c r="O79" s="58">
        <f>N79/L79</f>
        <v>2.7697188607194518E-2</v>
      </c>
      <c r="P79" s="58">
        <f>H79/J79</f>
        <v>0.18034544624563414</v>
      </c>
      <c r="Q79" s="58">
        <f t="shared" si="1"/>
        <v>0.18303145853193517</v>
      </c>
      <c r="R79" s="59">
        <v>941.9699999999998</v>
      </c>
      <c r="S79" s="59">
        <v>1049</v>
      </c>
      <c r="T79" s="60">
        <f>R79/S79</f>
        <v>0.89796949475691112</v>
      </c>
      <c r="U79" s="57">
        <v>169.87999999999997</v>
      </c>
      <c r="V79" s="1">
        <v>192</v>
      </c>
      <c r="W79" s="60">
        <f>U79/V79</f>
        <v>0.88479166666666653</v>
      </c>
    </row>
    <row r="80" spans="1:23" ht="12" hidden="1" outlineLevel="5" x14ac:dyDescent="0.25">
      <c r="A80" s="16">
        <v>77</v>
      </c>
      <c r="B80" s="53"/>
      <c r="C80" s="54"/>
      <c r="D80" s="1">
        <v>10711</v>
      </c>
      <c r="E80" s="1" t="s">
        <v>98</v>
      </c>
      <c r="F80" s="56">
        <v>3858.5400000000022</v>
      </c>
      <c r="G80" s="57">
        <v>53980.522810000031</v>
      </c>
      <c r="H80" s="57">
        <v>1680.7200000000003</v>
      </c>
      <c r="I80" s="57">
        <v>22782.203830000013</v>
      </c>
      <c r="J80" s="57">
        <v>5539.260000000002</v>
      </c>
      <c r="K80" s="57">
        <v>76762.726640000037</v>
      </c>
      <c r="L80" s="56">
        <f>G80*1000/3/F80</f>
        <v>4663.2943038904177</v>
      </c>
      <c r="M80" s="57">
        <f>I80*1000/3/H80</f>
        <v>4518.3421053675429</v>
      </c>
      <c r="N80" s="57">
        <f>M80-L80</f>
        <v>-144.95219852287482</v>
      </c>
      <c r="O80" s="58">
        <f>N80/L80</f>
        <v>-3.1083647970051226E-2</v>
      </c>
      <c r="P80" s="58">
        <f>H80/J80</f>
        <v>0.30341959034239224</v>
      </c>
      <c r="Q80" s="58">
        <f t="shared" si="1"/>
        <v>0.32382704691812325</v>
      </c>
      <c r="R80" s="59">
        <v>5539.260000000002</v>
      </c>
      <c r="S80" s="59">
        <v>6522</v>
      </c>
      <c r="T80" s="60">
        <f>R80/S80</f>
        <v>0.84931922723091102</v>
      </c>
      <c r="U80" s="57">
        <v>1680.7200000000003</v>
      </c>
      <c r="V80" s="1">
        <v>2112</v>
      </c>
      <c r="W80" s="60">
        <f>U80/V80</f>
        <v>0.79579545454545464</v>
      </c>
    </row>
    <row r="81" spans="1:23" ht="12" hidden="1" outlineLevel="5" x14ac:dyDescent="0.25">
      <c r="A81" s="16">
        <v>78</v>
      </c>
      <c r="B81" s="53"/>
      <c r="C81" s="54"/>
      <c r="D81" s="1">
        <v>10712</v>
      </c>
      <c r="E81" s="1" t="s">
        <v>99</v>
      </c>
      <c r="F81" s="56">
        <v>4914.5699999999979</v>
      </c>
      <c r="G81" s="57">
        <v>55687.681060000046</v>
      </c>
      <c r="H81" s="57">
        <v>4931.68</v>
      </c>
      <c r="I81" s="57">
        <v>46373.950209999966</v>
      </c>
      <c r="J81" s="57">
        <v>9846.2499999999982</v>
      </c>
      <c r="K81" s="57">
        <v>102061.63127000001</v>
      </c>
      <c r="L81" s="56">
        <f>G81*1000/3/F81</f>
        <v>3777.0466904191735</v>
      </c>
      <c r="M81" s="57">
        <f>I81*1000/3/H81</f>
        <v>3134.4254702927442</v>
      </c>
      <c r="N81" s="57">
        <f>M81-L81</f>
        <v>-642.62122012642931</v>
      </c>
      <c r="O81" s="58">
        <f>N81/L81</f>
        <v>-0.17013854283466953</v>
      </c>
      <c r="P81" s="58">
        <f>H81/J81</f>
        <v>0.50086885870255182</v>
      </c>
      <c r="Q81" s="58">
        <f t="shared" si="1"/>
        <v>0.53015595162316997</v>
      </c>
      <c r="R81" s="59">
        <v>9846.2499999999982</v>
      </c>
      <c r="S81" s="59">
        <v>12568</v>
      </c>
      <c r="T81" s="60">
        <f>R81/S81</f>
        <v>0.78343809675365994</v>
      </c>
      <c r="U81" s="57">
        <v>4931.68</v>
      </c>
      <c r="V81" s="1">
        <v>6663</v>
      </c>
      <c r="W81" s="60">
        <f>U81/V81</f>
        <v>0.74015908749812398</v>
      </c>
    </row>
    <row r="82" spans="1:23" ht="12" hidden="1" outlineLevel="5" x14ac:dyDescent="0.25">
      <c r="A82" s="16">
        <v>79</v>
      </c>
      <c r="B82" s="53"/>
      <c r="C82" s="54"/>
      <c r="D82" s="1">
        <v>10720</v>
      </c>
      <c r="E82" s="1" t="s">
        <v>100</v>
      </c>
      <c r="F82" s="56">
        <v>2638.8300000000022</v>
      </c>
      <c r="G82" s="57">
        <v>39198.343300000008</v>
      </c>
      <c r="H82" s="57">
        <v>1788.5399999999997</v>
      </c>
      <c r="I82" s="57">
        <v>25547.601050000023</v>
      </c>
      <c r="J82" s="57">
        <v>4427.3700000000017</v>
      </c>
      <c r="K82" s="57">
        <v>64745.944350000034</v>
      </c>
      <c r="L82" s="56">
        <f>G82*1000/3/F82</f>
        <v>4951.4801761891913</v>
      </c>
      <c r="M82" s="57">
        <f>I82*1000/3/H82</f>
        <v>4761.3511672462882</v>
      </c>
      <c r="N82" s="57">
        <f>M82-L82</f>
        <v>-190.12900894290306</v>
      </c>
      <c r="O82" s="58">
        <f>N82/L82</f>
        <v>-3.8398418690475722E-2</v>
      </c>
      <c r="P82" s="58">
        <f>H82/J82</f>
        <v>0.40397346505939169</v>
      </c>
      <c r="Q82" s="58">
        <f t="shared" si="1"/>
        <v>0.42905090434458326</v>
      </c>
      <c r="R82" s="59">
        <v>4427.3700000000017</v>
      </c>
      <c r="S82" s="59">
        <v>5363</v>
      </c>
      <c r="T82" s="60">
        <f>R82/S82</f>
        <v>0.82553980980794361</v>
      </c>
      <c r="U82" s="57">
        <v>1788.5399999999997</v>
      </c>
      <c r="V82" s="1">
        <v>2301</v>
      </c>
      <c r="W82" s="60">
        <f>U82/V82</f>
        <v>0.77728813559322019</v>
      </c>
    </row>
    <row r="83" spans="1:23" ht="12" hidden="1" outlineLevel="5" x14ac:dyDescent="0.25">
      <c r="A83" s="16">
        <v>80</v>
      </c>
      <c r="B83" s="53"/>
      <c r="C83" s="54"/>
      <c r="D83" s="1">
        <v>10730</v>
      </c>
      <c r="E83" s="1" t="s">
        <v>101</v>
      </c>
      <c r="F83" s="56">
        <v>416.95000000000005</v>
      </c>
      <c r="G83" s="57">
        <v>6117.1320700000015</v>
      </c>
      <c r="H83" s="57">
        <v>159.57000000000002</v>
      </c>
      <c r="I83" s="57">
        <v>2257.0114100000005</v>
      </c>
      <c r="J83" s="57">
        <v>576.5200000000001</v>
      </c>
      <c r="K83" s="57">
        <v>8374.1434800000025</v>
      </c>
      <c r="L83" s="56">
        <f>G83*1000/3/F83</f>
        <v>4890.3801974657235</v>
      </c>
      <c r="M83" s="57">
        <f>I83*1000/3/H83</f>
        <v>4714.7780702304117</v>
      </c>
      <c r="N83" s="57">
        <f>M83-L83</f>
        <v>-175.60212723531185</v>
      </c>
      <c r="O83" s="58">
        <f>N83/L83</f>
        <v>-3.59076636467471E-2</v>
      </c>
      <c r="P83" s="58">
        <f>H83/J83</f>
        <v>0.27678137792270868</v>
      </c>
      <c r="Q83" s="58">
        <f t="shared" si="1"/>
        <v>0.2953216374269006</v>
      </c>
      <c r="R83" s="59">
        <v>576.5200000000001</v>
      </c>
      <c r="S83" s="59">
        <v>684</v>
      </c>
      <c r="T83" s="60">
        <f>R83/S83</f>
        <v>0.84286549707602354</v>
      </c>
      <c r="U83" s="57">
        <v>159.57000000000002</v>
      </c>
      <c r="V83" s="1">
        <v>202</v>
      </c>
      <c r="W83" s="60">
        <f>U83/V83</f>
        <v>0.7899504950495051</v>
      </c>
    </row>
    <row r="84" spans="1:23" ht="12" hidden="1" outlineLevel="5" x14ac:dyDescent="0.25">
      <c r="A84" s="16">
        <v>81</v>
      </c>
      <c r="B84" s="53"/>
      <c r="C84" s="54"/>
      <c r="D84" s="1">
        <v>10810</v>
      </c>
      <c r="E84" s="1" t="s">
        <v>102</v>
      </c>
      <c r="F84" s="56">
        <v>896.17000000000007</v>
      </c>
      <c r="G84" s="57">
        <v>17127.006739999997</v>
      </c>
      <c r="H84" s="57">
        <v>245.91999999999996</v>
      </c>
      <c r="I84" s="57">
        <v>4780.2584100000013</v>
      </c>
      <c r="J84" s="57">
        <v>1142.0900000000001</v>
      </c>
      <c r="K84" s="57">
        <v>21907.265149999999</v>
      </c>
      <c r="L84" s="56">
        <f>G84*1000/3/F84</f>
        <v>6370.445614857299</v>
      </c>
      <c r="M84" s="57">
        <f>I84*1000/3/H84</f>
        <v>6479.4220478204325</v>
      </c>
      <c r="N84" s="57">
        <f>M84-L84</f>
        <v>108.97643296313345</v>
      </c>
      <c r="O84" s="58">
        <f>N84/L84</f>
        <v>1.710656358308375E-2</v>
      </c>
      <c r="P84" s="58">
        <f>H84/J84</f>
        <v>0.21532453659518946</v>
      </c>
      <c r="Q84" s="58">
        <f t="shared" si="1"/>
        <v>0.22349102773246329</v>
      </c>
      <c r="R84" s="59">
        <v>1142.0900000000001</v>
      </c>
      <c r="S84" s="59">
        <v>1226</v>
      </c>
      <c r="T84" s="60">
        <f>R84/S84</f>
        <v>0.93155791190864612</v>
      </c>
      <c r="U84" s="57">
        <v>245.91999999999996</v>
      </c>
      <c r="V84" s="1">
        <v>274</v>
      </c>
      <c r="W84" s="60">
        <f>U84/V84</f>
        <v>0.89751824817518233</v>
      </c>
    </row>
    <row r="85" spans="1:23" ht="12" hidden="1" outlineLevel="5" x14ac:dyDescent="0.25">
      <c r="A85" s="16">
        <v>82</v>
      </c>
      <c r="B85" s="53"/>
      <c r="C85" s="54"/>
      <c r="D85" s="1">
        <v>10820</v>
      </c>
      <c r="E85" s="1" t="s">
        <v>103</v>
      </c>
      <c r="F85" s="56">
        <v>4620.4200000000028</v>
      </c>
      <c r="G85" s="57">
        <v>74581.524440000023</v>
      </c>
      <c r="H85" s="57">
        <v>3303.840000000002</v>
      </c>
      <c r="I85" s="57">
        <v>49440.756540000017</v>
      </c>
      <c r="J85" s="57">
        <v>7924.2600000000048</v>
      </c>
      <c r="K85" s="57">
        <v>124022.28098000004</v>
      </c>
      <c r="L85" s="56">
        <f>G85*1000/3/F85</f>
        <v>5380.5732263877871</v>
      </c>
      <c r="M85" s="57">
        <f>I85*1000/3/H85</f>
        <v>4988.2113480071657</v>
      </c>
      <c r="N85" s="57">
        <f>M85-L85</f>
        <v>-392.36187838062142</v>
      </c>
      <c r="O85" s="58">
        <f>N85/L85</f>
        <v>-7.2921947508561472E-2</v>
      </c>
      <c r="P85" s="58">
        <f>H85/J85</f>
        <v>0.41692725882290588</v>
      </c>
      <c r="Q85" s="58">
        <f t="shared" si="1"/>
        <v>0.44940540540540541</v>
      </c>
      <c r="R85" s="59">
        <v>7924.2600000000048</v>
      </c>
      <c r="S85" s="59">
        <v>9250</v>
      </c>
      <c r="T85" s="60">
        <f>R85/S85</f>
        <v>0.85667675675675725</v>
      </c>
      <c r="U85" s="57">
        <v>3303.840000000002</v>
      </c>
      <c r="V85" s="1">
        <v>4157</v>
      </c>
      <c r="W85" s="60">
        <f>U85/V85</f>
        <v>0.79476545585759006</v>
      </c>
    </row>
    <row r="86" spans="1:23" ht="12" hidden="1" outlineLevel="5" x14ac:dyDescent="0.25">
      <c r="A86" s="16">
        <v>83</v>
      </c>
      <c r="B86" s="53"/>
      <c r="C86" s="54"/>
      <c r="D86" s="1">
        <v>10830</v>
      </c>
      <c r="E86" s="1" t="s">
        <v>104</v>
      </c>
      <c r="F86" s="56">
        <v>664.00999999999976</v>
      </c>
      <c r="G86" s="57">
        <v>10635.486649999995</v>
      </c>
      <c r="H86" s="57">
        <v>282.98000000000008</v>
      </c>
      <c r="I86" s="57">
        <v>3888.8525300000019</v>
      </c>
      <c r="J86" s="57">
        <v>946.98999999999978</v>
      </c>
      <c r="K86" s="57">
        <v>14524.339179999997</v>
      </c>
      <c r="L86" s="56">
        <f>G86*1000/3/F86</f>
        <v>5339.0193169781569</v>
      </c>
      <c r="M86" s="57">
        <f>I86*1000/3/H86</f>
        <v>4580.8331919805887</v>
      </c>
      <c r="N86" s="57">
        <f>M86-L86</f>
        <v>-758.18612499756819</v>
      </c>
      <c r="O86" s="58">
        <f>N86/L86</f>
        <v>-0.14200850006039978</v>
      </c>
      <c r="P86" s="58">
        <f>H86/J86</f>
        <v>0.29882047328905281</v>
      </c>
      <c r="Q86" s="58">
        <f t="shared" si="1"/>
        <v>0.3234767025089606</v>
      </c>
      <c r="R86" s="59">
        <v>946.98999999999978</v>
      </c>
      <c r="S86" s="59">
        <v>1116</v>
      </c>
      <c r="T86" s="60">
        <f>R86/S86</f>
        <v>0.84855734767025071</v>
      </c>
      <c r="U86" s="57">
        <v>282.98000000000008</v>
      </c>
      <c r="V86" s="1">
        <v>361</v>
      </c>
      <c r="W86" s="60">
        <f>U86/V86</f>
        <v>0.78387811634349047</v>
      </c>
    </row>
    <row r="87" spans="1:23" ht="12" hidden="1" outlineLevel="5" x14ac:dyDescent="0.25">
      <c r="A87" s="16">
        <v>84</v>
      </c>
      <c r="B87" s="53"/>
      <c r="C87" s="54"/>
      <c r="D87" s="1">
        <v>10840</v>
      </c>
      <c r="E87" s="1" t="s">
        <v>105</v>
      </c>
      <c r="F87" s="56">
        <v>1098.6399999999999</v>
      </c>
      <c r="G87" s="57">
        <v>16798.004129999994</v>
      </c>
      <c r="H87" s="57">
        <v>442.99000000000007</v>
      </c>
      <c r="I87" s="57">
        <v>7093.8621399999993</v>
      </c>
      <c r="J87" s="57">
        <v>1541.6299999999999</v>
      </c>
      <c r="K87" s="57">
        <v>23891.866269999991</v>
      </c>
      <c r="L87" s="56">
        <f>G87*1000/3/F87</f>
        <v>5096.6055395762023</v>
      </c>
      <c r="M87" s="57">
        <f>I87*1000/3/H87</f>
        <v>5337.8647674514841</v>
      </c>
      <c r="N87" s="57">
        <f>M87-L87</f>
        <v>241.25922787528179</v>
      </c>
      <c r="O87" s="58">
        <f>N87/L87</f>
        <v>4.7337237697101277E-2</v>
      </c>
      <c r="P87" s="58">
        <f>H87/J87</f>
        <v>0.28735169917554804</v>
      </c>
      <c r="Q87" s="58">
        <f t="shared" si="1"/>
        <v>0.29774956722446622</v>
      </c>
      <c r="R87" s="59">
        <v>1541.6299999999999</v>
      </c>
      <c r="S87" s="59">
        <v>1733</v>
      </c>
      <c r="T87" s="60">
        <f>R87/S87</f>
        <v>0.8895729948066935</v>
      </c>
      <c r="U87" s="57">
        <v>442.99000000000007</v>
      </c>
      <c r="V87" s="1">
        <v>516</v>
      </c>
      <c r="W87" s="60">
        <f>U87/V87</f>
        <v>0.85850775193798468</v>
      </c>
    </row>
    <row r="88" spans="1:23" ht="12" hidden="1" outlineLevel="5" x14ac:dyDescent="0.25">
      <c r="A88" s="16">
        <v>85</v>
      </c>
      <c r="B88" s="53"/>
      <c r="C88" s="54"/>
      <c r="D88" s="1">
        <v>10850</v>
      </c>
      <c r="E88" s="1" t="s">
        <v>106</v>
      </c>
      <c r="F88" s="56">
        <v>1068.8799999999999</v>
      </c>
      <c r="G88" s="57">
        <v>13654.777340000004</v>
      </c>
      <c r="H88" s="57">
        <v>563.34</v>
      </c>
      <c r="I88" s="57">
        <v>6898.4192999999968</v>
      </c>
      <c r="J88" s="57">
        <v>1632.2199999999998</v>
      </c>
      <c r="K88" s="57">
        <v>20553.196640000002</v>
      </c>
      <c r="L88" s="56">
        <f>G88*1000/3/F88</f>
        <v>4258.2819836339613</v>
      </c>
      <c r="M88" s="57">
        <f>I88*1000/3/H88</f>
        <v>4081.8566052472734</v>
      </c>
      <c r="N88" s="57">
        <f>M88-L88</f>
        <v>-176.42537838668795</v>
      </c>
      <c r="O88" s="58">
        <f>N88/L88</f>
        <v>-4.1431116836496786E-2</v>
      </c>
      <c r="P88" s="58">
        <f>H88/J88</f>
        <v>0.34513729766820656</v>
      </c>
      <c r="Q88" s="58">
        <f t="shared" si="1"/>
        <v>0.37172774869109948</v>
      </c>
      <c r="R88" s="59">
        <v>1632.2199999999998</v>
      </c>
      <c r="S88" s="59">
        <v>1910</v>
      </c>
      <c r="T88" s="60">
        <f>R88/S88</f>
        <v>0.85456544502617793</v>
      </c>
      <c r="U88" s="57">
        <v>563.34</v>
      </c>
      <c r="V88" s="1">
        <v>710</v>
      </c>
      <c r="W88" s="60">
        <f>U88/V88</f>
        <v>0.79343661971830992</v>
      </c>
    </row>
    <row r="89" spans="1:23" ht="12" hidden="1" outlineLevel="5" x14ac:dyDescent="0.25">
      <c r="A89" s="16">
        <v>86</v>
      </c>
      <c r="B89" s="53"/>
      <c r="C89" s="54"/>
      <c r="D89" s="1">
        <v>10860</v>
      </c>
      <c r="E89" s="1" t="s">
        <v>107</v>
      </c>
      <c r="F89" s="56">
        <v>602.05999999999995</v>
      </c>
      <c r="G89" s="57">
        <v>10215.18298</v>
      </c>
      <c r="H89" s="57">
        <v>263.16000000000003</v>
      </c>
      <c r="I89" s="57">
        <v>4335.6754199999996</v>
      </c>
      <c r="J89" s="57">
        <v>865.22</v>
      </c>
      <c r="K89" s="57">
        <v>14550.858399999999</v>
      </c>
      <c r="L89" s="56">
        <f>G89*1000/3/F89</f>
        <v>5655.6838078153905</v>
      </c>
      <c r="M89" s="57">
        <f>I89*1000/3/H89</f>
        <v>5491.8115975072187</v>
      </c>
      <c r="N89" s="57">
        <f>M89-L89</f>
        <v>-163.87221030817182</v>
      </c>
      <c r="O89" s="58">
        <f>N89/L89</f>
        <v>-2.8974782869177124E-2</v>
      </c>
      <c r="P89" s="58">
        <f>H89/J89</f>
        <v>0.30415385682254226</v>
      </c>
      <c r="Q89" s="58">
        <f t="shared" si="1"/>
        <v>0.31481481481481483</v>
      </c>
      <c r="R89" s="59">
        <v>865.22</v>
      </c>
      <c r="S89" s="59">
        <v>972</v>
      </c>
      <c r="T89" s="60">
        <f>R89/S89</f>
        <v>0.89014403292181077</v>
      </c>
      <c r="U89" s="57">
        <v>263.16000000000003</v>
      </c>
      <c r="V89" s="1">
        <v>306</v>
      </c>
      <c r="W89" s="60">
        <f>U89/V89</f>
        <v>0.8600000000000001</v>
      </c>
    </row>
    <row r="90" spans="1:23" ht="12" hidden="1" outlineLevel="5" x14ac:dyDescent="0.25">
      <c r="A90" s="16">
        <v>87</v>
      </c>
      <c r="B90" s="53"/>
      <c r="C90" s="54"/>
      <c r="D90" s="1">
        <v>10890</v>
      </c>
      <c r="E90" s="1" t="s">
        <v>108</v>
      </c>
      <c r="F90" s="56">
        <v>2287.8900000000003</v>
      </c>
      <c r="G90" s="57">
        <v>42911.855470000017</v>
      </c>
      <c r="H90" s="57">
        <v>1065.1400000000001</v>
      </c>
      <c r="I90" s="57">
        <v>19882.118429999999</v>
      </c>
      <c r="J90" s="57">
        <v>3353.0300000000007</v>
      </c>
      <c r="K90" s="57">
        <v>62793.973900000012</v>
      </c>
      <c r="L90" s="56">
        <f>G90*1000/3/F90</f>
        <v>6252.0277737711758</v>
      </c>
      <c r="M90" s="57">
        <f>I90*1000/3/H90</f>
        <v>6222.0673432600397</v>
      </c>
      <c r="N90" s="57">
        <f>M90-L90</f>
        <v>-29.96043051113611</v>
      </c>
      <c r="O90" s="58">
        <f>N90/L90</f>
        <v>-4.7921141100536416E-3</v>
      </c>
      <c r="P90" s="58">
        <f>H90/J90</f>
        <v>0.31766491799954066</v>
      </c>
      <c r="Q90" s="58">
        <f t="shared" si="1"/>
        <v>0.33481558985090243</v>
      </c>
      <c r="R90" s="59">
        <v>3353.0300000000007</v>
      </c>
      <c r="S90" s="59">
        <v>3823</v>
      </c>
      <c r="T90" s="60">
        <f>R90/S90</f>
        <v>0.87706774784200903</v>
      </c>
      <c r="U90" s="57">
        <v>1065.1400000000001</v>
      </c>
      <c r="V90" s="1">
        <v>1280</v>
      </c>
      <c r="W90" s="60">
        <f>U90/V90</f>
        <v>0.83214062500000008</v>
      </c>
    </row>
    <row r="91" spans="1:23" ht="12" hidden="1" outlineLevel="5" x14ac:dyDescent="0.25">
      <c r="A91" s="16">
        <v>88</v>
      </c>
      <c r="B91" s="53"/>
      <c r="C91" s="54"/>
      <c r="D91" s="1">
        <v>10910</v>
      </c>
      <c r="E91" s="1" t="s">
        <v>109</v>
      </c>
      <c r="F91" s="56">
        <v>1876.1299999999992</v>
      </c>
      <c r="G91" s="57">
        <v>32623.314869999995</v>
      </c>
      <c r="H91" s="57">
        <v>585.20999999999981</v>
      </c>
      <c r="I91" s="57">
        <v>10196.263839999998</v>
      </c>
      <c r="J91" s="57">
        <v>2461.3399999999992</v>
      </c>
      <c r="K91" s="57">
        <v>42819.578709999994</v>
      </c>
      <c r="L91" s="56">
        <f>G91*1000/3/F91</f>
        <v>5796.2072404364317</v>
      </c>
      <c r="M91" s="57">
        <f>I91*1000/3/H91</f>
        <v>5807.7521117775395</v>
      </c>
      <c r="N91" s="57">
        <f>M91-L91</f>
        <v>11.544871341107864</v>
      </c>
      <c r="O91" s="58">
        <f>N91/L91</f>
        <v>1.991797543153164E-3</v>
      </c>
      <c r="P91" s="58">
        <f>H91/J91</f>
        <v>0.2377607319590142</v>
      </c>
      <c r="Q91" s="58">
        <f t="shared" si="1"/>
        <v>0.243322356384925</v>
      </c>
      <c r="R91" s="59">
        <v>2461.3399999999992</v>
      </c>
      <c r="S91" s="59">
        <v>2733</v>
      </c>
      <c r="T91" s="60">
        <f>R91/S91</f>
        <v>0.90060007317965574</v>
      </c>
      <c r="U91" s="57">
        <v>585.20999999999981</v>
      </c>
      <c r="V91" s="1">
        <v>665</v>
      </c>
      <c r="W91" s="60">
        <f>U91/V91</f>
        <v>0.88001503759398469</v>
      </c>
    </row>
    <row r="92" spans="1:23" ht="12" hidden="1" outlineLevel="5" x14ac:dyDescent="0.25">
      <c r="A92" s="16">
        <v>89</v>
      </c>
      <c r="B92" s="53"/>
      <c r="C92" s="54"/>
      <c r="D92" s="1">
        <v>10920</v>
      </c>
      <c r="E92" s="1" t="s">
        <v>110</v>
      </c>
      <c r="F92" s="56">
        <v>88.300000000000011</v>
      </c>
      <c r="G92" s="57">
        <v>1159.1695300000001</v>
      </c>
      <c r="H92" s="57">
        <v>23.35</v>
      </c>
      <c r="I92" s="57">
        <v>348.58298000000002</v>
      </c>
      <c r="J92" s="57">
        <v>111.65</v>
      </c>
      <c r="K92" s="57">
        <v>1507.7525100000003</v>
      </c>
      <c r="L92" s="56">
        <f>G92*1000/3/F92</f>
        <v>4375.8759154397876</v>
      </c>
      <c r="M92" s="57">
        <f>I92*1000/3/H92</f>
        <v>4976.2024268379728</v>
      </c>
      <c r="N92" s="57">
        <f>M92-L92</f>
        <v>600.32651139818518</v>
      </c>
      <c r="O92" s="58">
        <f>N92/L92</f>
        <v>0.13719002160915952</v>
      </c>
      <c r="P92" s="58">
        <f>H92/J92</f>
        <v>0.20913569189431258</v>
      </c>
      <c r="Q92" s="58">
        <f t="shared" si="1"/>
        <v>0.2283464566929134</v>
      </c>
      <c r="R92" s="59">
        <v>111.65</v>
      </c>
      <c r="S92" s="59">
        <v>127</v>
      </c>
      <c r="T92" s="60">
        <f>R92/S92</f>
        <v>0.87913385826771662</v>
      </c>
      <c r="U92" s="57">
        <v>23.35</v>
      </c>
      <c r="V92" s="1">
        <v>29</v>
      </c>
      <c r="W92" s="60">
        <f>U92/V92</f>
        <v>0.80517241379310345</v>
      </c>
    </row>
    <row r="93" spans="1:23" ht="12" hidden="1" outlineLevel="3" collapsed="1" x14ac:dyDescent="0.25">
      <c r="A93" s="16">
        <v>90</v>
      </c>
      <c r="B93" s="62"/>
      <c r="C93" s="74" t="s">
        <v>111</v>
      </c>
      <c r="D93" s="75"/>
      <c r="E93" s="74"/>
      <c r="F93" s="49">
        <f>SUM(F94:F100)</f>
        <v>7752.2099999999982</v>
      </c>
      <c r="G93" s="45">
        <f>SUM(G94:G100)</f>
        <v>142910.66488</v>
      </c>
      <c r="H93" s="45">
        <f>SUM(H94:H100)</f>
        <v>1806.44</v>
      </c>
      <c r="I93" s="45">
        <f>SUM(I94:I100)</f>
        <v>35991.152659999992</v>
      </c>
      <c r="J93" s="45">
        <f>SUM(J94:J100)</f>
        <v>9558.6499999999978</v>
      </c>
      <c r="K93" s="45">
        <f>SUM(K94:K100)</f>
        <v>178901.81753999996</v>
      </c>
      <c r="L93" s="56">
        <f>G93*1000/3/F93</f>
        <v>6144.9429637914018</v>
      </c>
      <c r="M93" s="57">
        <f>I93*1000/3/H93</f>
        <v>6641.2672918373501</v>
      </c>
      <c r="N93" s="57">
        <f>M93-L93</f>
        <v>496.32432804594828</v>
      </c>
      <c r="O93" s="58">
        <f>N93/L93</f>
        <v>8.0769558150580206E-2</v>
      </c>
      <c r="P93" s="58">
        <f>H93/J93</f>
        <v>0.18898484618643852</v>
      </c>
      <c r="Q93" s="58">
        <f t="shared" si="1"/>
        <v>0.19115352849408093</v>
      </c>
      <c r="R93" s="45">
        <f>SUM(R94:R100)</f>
        <v>9558.6499999999978</v>
      </c>
      <c r="S93" s="45">
        <f>SUM(S94:S100)</f>
        <v>10897</v>
      </c>
      <c r="T93" s="60">
        <f>R93/S93</f>
        <v>0.87718179315407896</v>
      </c>
      <c r="U93" s="45">
        <f>SUM(U94:U100)</f>
        <v>1806.44</v>
      </c>
      <c r="V93" s="45">
        <f>SUM(V94:V100)</f>
        <v>2083</v>
      </c>
      <c r="W93" s="60">
        <f>U93/V93</f>
        <v>0.8672299567930869</v>
      </c>
    </row>
    <row r="94" spans="1:23" ht="12" hidden="1" outlineLevel="4" x14ac:dyDescent="0.25">
      <c r="A94" s="16">
        <v>91</v>
      </c>
      <c r="B94" s="53"/>
      <c r="C94" s="54"/>
      <c r="D94" s="1">
        <v>11010</v>
      </c>
      <c r="E94" s="1" t="s">
        <v>112</v>
      </c>
      <c r="F94" s="56">
        <v>312.21000000000004</v>
      </c>
      <c r="G94" s="57">
        <v>5497.7794300000005</v>
      </c>
      <c r="H94" s="57">
        <v>115.61000000000003</v>
      </c>
      <c r="I94" s="57">
        <v>1841.4083900000001</v>
      </c>
      <c r="J94" s="57">
        <v>427.82000000000005</v>
      </c>
      <c r="K94" s="57">
        <v>7339.187820000001</v>
      </c>
      <c r="L94" s="56">
        <f>G94*1000/3/F94</f>
        <v>5869.7451821957447</v>
      </c>
      <c r="M94" s="57">
        <f>I94*1000/3/H94</f>
        <v>5309.2534959490231</v>
      </c>
      <c r="N94" s="57">
        <f>M94-L94</f>
        <v>-560.49168624672166</v>
      </c>
      <c r="O94" s="58">
        <f>N94/L94</f>
        <v>-9.5488248441656168E-2</v>
      </c>
      <c r="P94" s="58">
        <f>H94/J94</f>
        <v>0.27023047075873036</v>
      </c>
      <c r="Q94" s="58">
        <f t="shared" si="1"/>
        <v>0.28629032258064518</v>
      </c>
      <c r="R94" s="59">
        <v>427.82000000000005</v>
      </c>
      <c r="S94" s="59">
        <v>496</v>
      </c>
      <c r="T94" s="60">
        <f>R94/S94</f>
        <v>0.86254032258064528</v>
      </c>
      <c r="U94" s="57">
        <v>115.61000000000003</v>
      </c>
      <c r="V94" s="1">
        <v>142</v>
      </c>
      <c r="W94" s="60">
        <f>U94/V94</f>
        <v>0.81415492957746494</v>
      </c>
    </row>
    <row r="95" spans="1:23" ht="12" hidden="1" outlineLevel="4" x14ac:dyDescent="0.25">
      <c r="A95" s="16">
        <v>92</v>
      </c>
      <c r="B95" s="53"/>
      <c r="C95" s="54"/>
      <c r="D95" s="1">
        <v>11020</v>
      </c>
      <c r="E95" s="1" t="s">
        <v>113</v>
      </c>
      <c r="F95" s="56">
        <v>34.790000000000006</v>
      </c>
      <c r="G95" s="57">
        <v>403.49022999999994</v>
      </c>
      <c r="H95" s="57">
        <v>17.05</v>
      </c>
      <c r="I95" s="57">
        <v>232.83610999999999</v>
      </c>
      <c r="J95" s="57">
        <v>51.84</v>
      </c>
      <c r="K95" s="57">
        <v>636.32633999999996</v>
      </c>
      <c r="L95" s="56">
        <f>G95*1000/3/F95</f>
        <v>3865.9598543642796</v>
      </c>
      <c r="M95" s="57">
        <f>I95*1000/3/H95</f>
        <v>4552.0256109481916</v>
      </c>
      <c r="N95" s="57">
        <f>M95-L95</f>
        <v>686.06575658391193</v>
      </c>
      <c r="O95" s="58">
        <f>N95/L95</f>
        <v>0.17746323873731196</v>
      </c>
      <c r="P95" s="58">
        <f>H95/J95</f>
        <v>0.32889660493827161</v>
      </c>
      <c r="Q95" s="58">
        <f t="shared" si="1"/>
        <v>0.31818181818181818</v>
      </c>
      <c r="R95" s="59">
        <v>51.84</v>
      </c>
      <c r="S95" s="59">
        <v>66</v>
      </c>
      <c r="T95" s="60">
        <f>R95/S95</f>
        <v>0.78545454545454552</v>
      </c>
      <c r="U95" s="57">
        <v>17.05</v>
      </c>
      <c r="V95" s="1">
        <v>21</v>
      </c>
      <c r="W95" s="60">
        <f>U95/V95</f>
        <v>0.81190476190476191</v>
      </c>
    </row>
    <row r="96" spans="1:23" ht="12" hidden="1" outlineLevel="4" x14ac:dyDescent="0.25">
      <c r="A96" s="16">
        <v>93</v>
      </c>
      <c r="B96" s="53"/>
      <c r="C96" s="54"/>
      <c r="D96" s="1">
        <v>11030</v>
      </c>
      <c r="E96" s="1" t="s">
        <v>114</v>
      </c>
      <c r="F96" s="56">
        <v>4.6000000000000005</v>
      </c>
      <c r="G96" s="57">
        <v>51.151010000000007</v>
      </c>
      <c r="H96" s="57">
        <v>1.26</v>
      </c>
      <c r="I96" s="57">
        <v>15.69529</v>
      </c>
      <c r="J96" s="57">
        <v>5.86</v>
      </c>
      <c r="K96" s="57">
        <v>66.846300000000014</v>
      </c>
      <c r="L96" s="56">
        <f>G96*1000/3/F96</f>
        <v>3706.5949275362323</v>
      </c>
      <c r="M96" s="57">
        <f>I96*1000/3/H96</f>
        <v>4152.1931216931216</v>
      </c>
      <c r="N96" s="57">
        <f>M96-L96</f>
        <v>445.59819415688935</v>
      </c>
      <c r="O96" s="58">
        <f>N96/L96</f>
        <v>0.12021766685281625</v>
      </c>
      <c r="P96" s="58">
        <f>H96/J96</f>
        <v>0.21501706484641636</v>
      </c>
      <c r="Q96" s="58">
        <f t="shared" si="1"/>
        <v>0.375</v>
      </c>
      <c r="R96" s="59">
        <v>5.86</v>
      </c>
      <c r="S96" s="59">
        <v>8</v>
      </c>
      <c r="T96" s="60">
        <f>R96/S96</f>
        <v>0.73250000000000004</v>
      </c>
      <c r="U96" s="57">
        <v>1.26</v>
      </c>
      <c r="V96" s="1">
        <v>3</v>
      </c>
      <c r="W96" s="60">
        <f>U96/V96</f>
        <v>0.42</v>
      </c>
    </row>
    <row r="97" spans="1:23" ht="12" hidden="1" outlineLevel="4" x14ac:dyDescent="0.25">
      <c r="A97" s="16">
        <v>94</v>
      </c>
      <c r="B97" s="53"/>
      <c r="C97" s="54"/>
      <c r="D97" s="1">
        <v>11040</v>
      </c>
      <c r="E97" s="77" t="s">
        <v>115</v>
      </c>
      <c r="F97" s="56">
        <v>15.68</v>
      </c>
      <c r="G97" s="57">
        <v>250.16628000000003</v>
      </c>
      <c r="H97" s="57">
        <v>4.26</v>
      </c>
      <c r="I97" s="57">
        <v>67.28895</v>
      </c>
      <c r="J97" s="57">
        <v>19.939999999999998</v>
      </c>
      <c r="K97" s="57">
        <v>317.45523000000003</v>
      </c>
      <c r="L97" s="56">
        <f>G97*1000/3/F97</f>
        <v>5318.1607142857147</v>
      </c>
      <c r="M97" s="57">
        <f>I97*1000/3/H97</f>
        <v>5265.1760563380276</v>
      </c>
      <c r="N97" s="57">
        <f>M97-L97</f>
        <v>-52.984657947687083</v>
      </c>
      <c r="O97" s="58">
        <f>N97/L97</f>
        <v>-9.9629666710445552E-3</v>
      </c>
      <c r="P97" s="58">
        <f>H97/J97</f>
        <v>0.21364092276830493</v>
      </c>
      <c r="Q97" s="58">
        <f t="shared" si="1"/>
        <v>0.18181818181818182</v>
      </c>
      <c r="R97" s="59">
        <v>19.939999999999998</v>
      </c>
      <c r="S97" s="59">
        <v>22</v>
      </c>
      <c r="T97" s="60">
        <f>R97/S97</f>
        <v>0.90636363636363626</v>
      </c>
      <c r="U97" s="57">
        <v>4.26</v>
      </c>
      <c r="V97" s="1">
        <v>4</v>
      </c>
      <c r="W97" s="60">
        <f>U97/V97</f>
        <v>1.0649999999999999</v>
      </c>
    </row>
    <row r="98" spans="1:23" ht="12" hidden="1" outlineLevel="4" x14ac:dyDescent="0.25">
      <c r="A98" s="16">
        <v>95</v>
      </c>
      <c r="B98" s="53"/>
      <c r="C98" s="54"/>
      <c r="D98" s="1">
        <v>11050</v>
      </c>
      <c r="E98" s="1" t="s">
        <v>116</v>
      </c>
      <c r="F98" s="56">
        <v>4830.6899999999987</v>
      </c>
      <c r="G98" s="57">
        <v>87690.834089999989</v>
      </c>
      <c r="H98" s="57">
        <v>994.40999999999985</v>
      </c>
      <c r="I98" s="57">
        <v>20413.749219999987</v>
      </c>
      <c r="J98" s="57">
        <v>5825.0999999999985</v>
      </c>
      <c r="K98" s="57">
        <v>108104.58330999997</v>
      </c>
      <c r="L98" s="56">
        <f>G98*1000/3/F98</f>
        <v>6050.9529756618631</v>
      </c>
      <c r="M98" s="57">
        <f>I98*1000/3/H98</f>
        <v>6842.834518290575</v>
      </c>
      <c r="N98" s="57">
        <f>M98-L98</f>
        <v>791.88154262871194</v>
      </c>
      <c r="O98" s="58">
        <f>N98/L98</f>
        <v>0.13086889714955927</v>
      </c>
      <c r="P98" s="58">
        <f>H98/J98</f>
        <v>0.17071123242519443</v>
      </c>
      <c r="Q98" s="58">
        <f t="shared" si="1"/>
        <v>0.17175056348610068</v>
      </c>
      <c r="R98" s="59">
        <v>5825.0999999999985</v>
      </c>
      <c r="S98" s="59">
        <v>6655</v>
      </c>
      <c r="T98" s="60">
        <f>R98/S98</f>
        <v>0.87529676934635592</v>
      </c>
      <c r="U98" s="57">
        <v>994.40999999999985</v>
      </c>
      <c r="V98" s="1">
        <v>1143</v>
      </c>
      <c r="W98" s="60">
        <f>U98/V98</f>
        <v>0.86999999999999988</v>
      </c>
    </row>
    <row r="99" spans="1:23" ht="12" hidden="1" outlineLevel="4" x14ac:dyDescent="0.25">
      <c r="A99" s="16">
        <v>96</v>
      </c>
      <c r="B99" s="53"/>
      <c r="C99" s="54"/>
      <c r="D99" s="1">
        <v>11060</v>
      </c>
      <c r="E99" s="1" t="s">
        <v>117</v>
      </c>
      <c r="F99" s="56">
        <v>118.72000000000001</v>
      </c>
      <c r="G99" s="57">
        <v>2326.9559400000003</v>
      </c>
      <c r="H99" s="57">
        <v>40</v>
      </c>
      <c r="I99" s="57">
        <v>779.40517000000011</v>
      </c>
      <c r="J99" s="57">
        <v>158.72000000000003</v>
      </c>
      <c r="K99" s="57">
        <v>3106.3611100000003</v>
      </c>
      <c r="L99" s="56">
        <f>G99*1000/3/F99</f>
        <v>6533.456704851752</v>
      </c>
      <c r="M99" s="57">
        <f>I99*1000/3/H99</f>
        <v>6495.0430833333348</v>
      </c>
      <c r="N99" s="57">
        <f>M99-L99</f>
        <v>-38.413621518417131</v>
      </c>
      <c r="O99" s="58">
        <f>N99/L99</f>
        <v>-5.8795249213010221E-3</v>
      </c>
      <c r="P99" s="58">
        <f>H99/J99</f>
        <v>0.25201612903225801</v>
      </c>
      <c r="Q99" s="58">
        <f t="shared" si="1"/>
        <v>0.25683060109289618</v>
      </c>
      <c r="R99" s="59">
        <v>158.72000000000003</v>
      </c>
      <c r="S99" s="59">
        <v>183</v>
      </c>
      <c r="T99" s="60">
        <f>R99/S99</f>
        <v>0.86732240437158481</v>
      </c>
      <c r="U99" s="57">
        <v>40</v>
      </c>
      <c r="V99" s="1">
        <v>47</v>
      </c>
      <c r="W99" s="60">
        <f>U99/V99</f>
        <v>0.85106382978723405</v>
      </c>
    </row>
    <row r="100" spans="1:23" ht="12" hidden="1" outlineLevel="4" x14ac:dyDescent="0.25">
      <c r="A100" s="16">
        <v>97</v>
      </c>
      <c r="B100" s="53"/>
      <c r="C100" s="54"/>
      <c r="D100" s="1">
        <v>11070</v>
      </c>
      <c r="E100" s="1" t="s">
        <v>118</v>
      </c>
      <c r="F100" s="56">
        <v>2435.5199999999995</v>
      </c>
      <c r="G100" s="57">
        <v>46690.287899999996</v>
      </c>
      <c r="H100" s="57">
        <v>633.85</v>
      </c>
      <c r="I100" s="57">
        <v>12640.769530000003</v>
      </c>
      <c r="J100" s="57">
        <v>3069.3699999999994</v>
      </c>
      <c r="K100" s="57">
        <v>59331.057430000001</v>
      </c>
      <c r="L100" s="56">
        <f>G100*1000/3/F100</f>
        <v>6390.1874343056115</v>
      </c>
      <c r="M100" s="57">
        <f>I100*1000/3/H100</f>
        <v>6647.6135415844983</v>
      </c>
      <c r="N100" s="57">
        <f>M100-L100</f>
        <v>257.42610727888678</v>
      </c>
      <c r="O100" s="58">
        <f>N100/L100</f>
        <v>4.0284594141464326E-2</v>
      </c>
      <c r="P100" s="58">
        <f>H100/J100</f>
        <v>0.20650817594490078</v>
      </c>
      <c r="Q100" s="58">
        <f t="shared" si="1"/>
        <v>0.20853764061147967</v>
      </c>
      <c r="R100" s="59">
        <v>3069.3699999999994</v>
      </c>
      <c r="S100" s="59">
        <v>3467</v>
      </c>
      <c r="T100" s="60">
        <f>R100/S100</f>
        <v>0.88531006633977483</v>
      </c>
      <c r="U100" s="57">
        <v>633.85</v>
      </c>
      <c r="V100" s="1">
        <v>723</v>
      </c>
      <c r="W100" s="60">
        <f>U100/V100</f>
        <v>0.87669432918395573</v>
      </c>
    </row>
    <row r="101" spans="1:23" ht="12" hidden="1" outlineLevel="3" collapsed="1" x14ac:dyDescent="0.25">
      <c r="A101" s="16">
        <v>98</v>
      </c>
      <c r="B101" s="62"/>
      <c r="C101" s="74" t="s">
        <v>119</v>
      </c>
      <c r="D101" s="75"/>
      <c r="E101" s="74"/>
      <c r="F101" s="40">
        <f>F104</f>
        <v>472.59000000000003</v>
      </c>
      <c r="G101" s="45">
        <f>G104</f>
        <v>8919.604589999999</v>
      </c>
      <c r="H101" s="45">
        <f>H104</f>
        <v>467.24</v>
      </c>
      <c r="I101" s="45">
        <f>I104</f>
        <v>6926.3683199999987</v>
      </c>
      <c r="J101" s="45">
        <f>J104</f>
        <v>939.83</v>
      </c>
      <c r="K101" s="45">
        <f>K104</f>
        <v>15845.972909999997</v>
      </c>
      <c r="L101" s="56">
        <f>G101*1000/3/F101</f>
        <v>6291.2916693116649</v>
      </c>
      <c r="M101" s="57">
        <f>I101*1000/3/H101</f>
        <v>4941.3351596609864</v>
      </c>
      <c r="N101" s="57">
        <f>M101-L101</f>
        <v>-1349.9565096506785</v>
      </c>
      <c r="O101" s="58">
        <f>N101/L101</f>
        <v>-0.21457541322327189</v>
      </c>
      <c r="P101" s="58">
        <f>H101/J101</f>
        <v>0.49715374057010309</v>
      </c>
      <c r="Q101" s="58">
        <f t="shared" si="1"/>
        <v>0.55619834710743798</v>
      </c>
      <c r="R101" s="45">
        <f>R104</f>
        <v>939.83</v>
      </c>
      <c r="S101" s="45">
        <f>S104</f>
        <v>1210</v>
      </c>
      <c r="T101" s="60">
        <f>R101/S101</f>
        <v>0.77671900826446283</v>
      </c>
      <c r="U101" s="45">
        <f>U104</f>
        <v>467.24</v>
      </c>
      <c r="V101" s="45">
        <f>V104</f>
        <v>673</v>
      </c>
      <c r="W101" s="60">
        <f>U101/V101</f>
        <v>0.69426448736998514</v>
      </c>
    </row>
    <row r="102" spans="1:23" ht="12" hidden="1" outlineLevel="2" collapsed="1" x14ac:dyDescent="0.25">
      <c r="A102" s="16">
        <v>99</v>
      </c>
      <c r="B102" s="46"/>
      <c r="C102" s="78" t="s">
        <v>120</v>
      </c>
      <c r="D102" s="48"/>
      <c r="E102" s="78"/>
      <c r="F102" s="49">
        <f>F103+F116</f>
        <v>8636.02</v>
      </c>
      <c r="G102" s="50">
        <f>G103+G116</f>
        <v>114663.29699</v>
      </c>
      <c r="H102" s="50">
        <f>H103+H116</f>
        <v>5391.0300000000007</v>
      </c>
      <c r="I102" s="50">
        <f>I103+I116</f>
        <v>68342.744879999998</v>
      </c>
      <c r="J102" s="50">
        <f>J103+J116</f>
        <v>14027.050000000005</v>
      </c>
      <c r="K102" s="50">
        <f>K103+K116</f>
        <v>183006.04187000002</v>
      </c>
      <c r="L102" s="9">
        <f>G102*1000/3/F102</f>
        <v>4425.7770357950385</v>
      </c>
      <c r="M102" s="10">
        <f>I102*1000/3/H102</f>
        <v>4225.7073249453251</v>
      </c>
      <c r="N102" s="10">
        <f>M102-L102</f>
        <v>-200.06971084971337</v>
      </c>
      <c r="O102" s="51">
        <f>N102/L102</f>
        <v>-4.5205555822532127E-2</v>
      </c>
      <c r="P102" s="51">
        <f>H102/J102</f>
        <v>0.38433098905329338</v>
      </c>
      <c r="Q102" s="51">
        <f t="shared" si="1"/>
        <v>0.40400464627468335</v>
      </c>
      <c r="R102" s="50">
        <f>R103+R116</f>
        <v>14027.050000000005</v>
      </c>
      <c r="S102" s="50">
        <f>S103+S116</f>
        <v>18079</v>
      </c>
      <c r="T102" s="52">
        <f>R102/S102</f>
        <v>0.77587532496266409</v>
      </c>
      <c r="U102" s="50">
        <f>U103+U116</f>
        <v>5391.0300000000007</v>
      </c>
      <c r="V102" s="50">
        <f>V103+V116</f>
        <v>7304</v>
      </c>
      <c r="W102" s="52">
        <f>U102/V102</f>
        <v>0.73809282584885005</v>
      </c>
    </row>
    <row r="103" spans="1:23" ht="12" hidden="1" outlineLevel="3" x14ac:dyDescent="0.25">
      <c r="A103" s="16">
        <v>100</v>
      </c>
      <c r="B103" s="62"/>
      <c r="C103" s="74" t="s">
        <v>121</v>
      </c>
      <c r="D103" s="75"/>
      <c r="E103" s="74"/>
      <c r="F103" s="64">
        <f>SUM(F104:F115)</f>
        <v>8233.2300000000014</v>
      </c>
      <c r="G103" s="45">
        <f>SUM(G104:G115)</f>
        <v>108266.99461000001</v>
      </c>
      <c r="H103" s="45">
        <f>SUM(H104:H115)</f>
        <v>3949.7900000000004</v>
      </c>
      <c r="I103" s="45">
        <f>SUM(I104:I115)</f>
        <v>50222.150130000002</v>
      </c>
      <c r="J103" s="45">
        <f>SUM(J104:J115)</f>
        <v>12183.020000000004</v>
      </c>
      <c r="K103" s="45">
        <f>SUM(K104:K115)</f>
        <v>158489.14474000002</v>
      </c>
      <c r="L103" s="56">
        <f>G103*1000/3/F103</f>
        <v>4383.3341475135921</v>
      </c>
      <c r="M103" s="57">
        <f>I103*1000/3/H103</f>
        <v>4238.3814607865224</v>
      </c>
      <c r="N103" s="57">
        <f>M103-L103</f>
        <v>-144.9526867270697</v>
      </c>
      <c r="O103" s="58">
        <f>N103/L103</f>
        <v>-3.3069047863780322E-2</v>
      </c>
      <c r="P103" s="58">
        <f>H103/J103</f>
        <v>0.32420450758514713</v>
      </c>
      <c r="Q103" s="58">
        <f t="shared" si="1"/>
        <v>0.34371417653802061</v>
      </c>
      <c r="R103" s="45">
        <f>SUM(R104:R115)</f>
        <v>12183.020000000004</v>
      </c>
      <c r="S103" s="45">
        <f>SUM(S104:S115)</f>
        <v>15702</v>
      </c>
      <c r="T103" s="60">
        <f>R103/S103</f>
        <v>0.77588969558018117</v>
      </c>
      <c r="U103" s="45">
        <f>SUM(U104:U115)</f>
        <v>3949.7900000000004</v>
      </c>
      <c r="V103" s="45">
        <f>SUM(V104:V115)</f>
        <v>5397</v>
      </c>
      <c r="W103" s="60">
        <f>U103/V103</f>
        <v>0.73184917546785255</v>
      </c>
    </row>
    <row r="104" spans="1:23" ht="12" hidden="1" outlineLevel="4" x14ac:dyDescent="0.25">
      <c r="A104" s="16">
        <v>101</v>
      </c>
      <c r="B104" s="53"/>
      <c r="C104" s="54"/>
      <c r="D104" s="1">
        <v>12000</v>
      </c>
      <c r="E104" s="1" t="s">
        <v>122</v>
      </c>
      <c r="F104" s="56">
        <v>472.59000000000003</v>
      </c>
      <c r="G104" s="57">
        <v>8919.604589999999</v>
      </c>
      <c r="H104" s="57">
        <v>467.24</v>
      </c>
      <c r="I104" s="57">
        <v>6926.3683199999987</v>
      </c>
      <c r="J104" s="57">
        <v>939.83</v>
      </c>
      <c r="K104" s="57">
        <v>15845.972909999997</v>
      </c>
      <c r="L104" s="56">
        <f>G104*1000/3/F104</f>
        <v>6291.2916693116649</v>
      </c>
      <c r="M104" s="57">
        <f>I104*1000/3/H104</f>
        <v>4941.3351596609864</v>
      </c>
      <c r="N104" s="57">
        <f>M104-L104</f>
        <v>-1349.9565096506785</v>
      </c>
      <c r="O104" s="58">
        <f>N104/L104</f>
        <v>-0.21457541322327189</v>
      </c>
      <c r="P104" s="58">
        <f>H104/J104</f>
        <v>0.49715374057010309</v>
      </c>
      <c r="Q104" s="58">
        <f t="shared" si="1"/>
        <v>0.55619834710743798</v>
      </c>
      <c r="R104" s="59">
        <v>939.83</v>
      </c>
      <c r="S104" s="59">
        <v>1210</v>
      </c>
      <c r="T104" s="60">
        <f>R104/S104</f>
        <v>0.77671900826446283</v>
      </c>
      <c r="U104" s="57">
        <v>467.24</v>
      </c>
      <c r="V104" s="1">
        <v>673</v>
      </c>
      <c r="W104" s="60">
        <f>U104/V104</f>
        <v>0.69426448736998514</v>
      </c>
    </row>
    <row r="105" spans="1:23" ht="12" hidden="1" outlineLevel="4" x14ac:dyDescent="0.25">
      <c r="A105" s="16">
        <v>102</v>
      </c>
      <c r="B105" s="53"/>
      <c r="C105" s="54"/>
      <c r="D105" s="1">
        <v>13100</v>
      </c>
      <c r="E105" s="1" t="s">
        <v>123</v>
      </c>
      <c r="F105" s="56">
        <v>502.94000000000028</v>
      </c>
      <c r="G105" s="57">
        <v>6802.6309099999999</v>
      </c>
      <c r="H105" s="57">
        <v>84.470000000000013</v>
      </c>
      <c r="I105" s="57">
        <v>1388.2189300000002</v>
      </c>
      <c r="J105" s="57">
        <v>587.41000000000031</v>
      </c>
      <c r="K105" s="57">
        <v>8190.8498399999999</v>
      </c>
      <c r="L105" s="56">
        <f>G105*1000/3/F105</f>
        <v>4508.5768415052798</v>
      </c>
      <c r="M105" s="57">
        <f>I105*1000/3/H105</f>
        <v>5478.1537034844714</v>
      </c>
      <c r="N105" s="57">
        <f>M105-L105</f>
        <v>969.57686197919156</v>
      </c>
      <c r="O105" s="58">
        <f>N105/L105</f>
        <v>0.21505164402509744</v>
      </c>
      <c r="P105" s="58">
        <f>H105/J105</f>
        <v>0.14380075245569529</v>
      </c>
      <c r="Q105" s="58">
        <f t="shared" si="1"/>
        <v>0.14398943196829592</v>
      </c>
      <c r="R105" s="59">
        <v>587.41000000000031</v>
      </c>
      <c r="S105" s="59">
        <v>757</v>
      </c>
      <c r="T105" s="60">
        <f>R105/S105</f>
        <v>0.77597093791281413</v>
      </c>
      <c r="U105" s="57">
        <v>84.470000000000013</v>
      </c>
      <c r="V105" s="1">
        <v>109</v>
      </c>
      <c r="W105" s="60">
        <f>U105/V105</f>
        <v>0.77495412844036704</v>
      </c>
    </row>
    <row r="106" spans="1:23" ht="12" hidden="1" outlineLevel="4" x14ac:dyDescent="0.25">
      <c r="A106" s="16">
        <v>103</v>
      </c>
      <c r="B106" s="53"/>
      <c r="C106" s="54"/>
      <c r="D106" s="1">
        <v>13200</v>
      </c>
      <c r="E106" s="1" t="s">
        <v>124</v>
      </c>
      <c r="F106" s="56">
        <v>1337.29</v>
      </c>
      <c r="G106" s="57">
        <v>16803.898210000003</v>
      </c>
      <c r="H106" s="57">
        <v>635.60999999999979</v>
      </c>
      <c r="I106" s="57">
        <v>7708.7824000000019</v>
      </c>
      <c r="J106" s="57">
        <v>1972.8999999999996</v>
      </c>
      <c r="K106" s="57">
        <v>24512.680610000003</v>
      </c>
      <c r="L106" s="56">
        <f>G106*1000/3/F106</f>
        <v>4188.5450450787303</v>
      </c>
      <c r="M106" s="57">
        <f>I106*1000/3/H106</f>
        <v>4042.7213752668067</v>
      </c>
      <c r="N106" s="57">
        <f>M106-L106</f>
        <v>-145.82366981192354</v>
      </c>
      <c r="O106" s="58">
        <f>N106/L106</f>
        <v>-3.4814874435517153E-2</v>
      </c>
      <c r="P106" s="58">
        <f>H106/J106</f>
        <v>0.3221704090425262</v>
      </c>
      <c r="Q106" s="58">
        <f t="shared" si="1"/>
        <v>0.33999231655781792</v>
      </c>
      <c r="R106" s="59">
        <v>1972.8999999999996</v>
      </c>
      <c r="S106" s="59">
        <v>2603</v>
      </c>
      <c r="T106" s="60">
        <f>R106/S106</f>
        <v>0.75793315405301565</v>
      </c>
      <c r="U106" s="57">
        <v>635.60999999999979</v>
      </c>
      <c r="V106" s="1">
        <v>885</v>
      </c>
      <c r="W106" s="60">
        <f>U106/V106</f>
        <v>0.71820338983050824</v>
      </c>
    </row>
    <row r="107" spans="1:23" ht="12" hidden="1" outlineLevel="4" x14ac:dyDescent="0.25">
      <c r="A107" s="16">
        <v>104</v>
      </c>
      <c r="B107" s="53"/>
      <c r="C107" s="54"/>
      <c r="D107" s="1">
        <v>13300</v>
      </c>
      <c r="E107" s="1" t="s">
        <v>125</v>
      </c>
      <c r="F107" s="56">
        <v>349.32</v>
      </c>
      <c r="G107" s="57">
        <v>4341.4938400000028</v>
      </c>
      <c r="H107" s="57">
        <v>142.55000000000001</v>
      </c>
      <c r="I107" s="57">
        <v>1666.6307000000002</v>
      </c>
      <c r="J107" s="57">
        <v>491.87</v>
      </c>
      <c r="K107" s="57">
        <v>6008.1245400000025</v>
      </c>
      <c r="L107" s="56">
        <f>G107*1000/3/F107</f>
        <v>4142.8049162181787</v>
      </c>
      <c r="M107" s="57">
        <f>I107*1000/3/H107</f>
        <v>3897.183912077634</v>
      </c>
      <c r="N107" s="57">
        <f>M107-L107</f>
        <v>-245.62100414054476</v>
      </c>
      <c r="O107" s="58">
        <f>N107/L107</f>
        <v>-5.9288576002937535E-2</v>
      </c>
      <c r="P107" s="58">
        <f>H107/J107</f>
        <v>0.28981234879134732</v>
      </c>
      <c r="Q107" s="58">
        <f t="shared" si="1"/>
        <v>0.27472527472527475</v>
      </c>
      <c r="R107" s="59">
        <v>491.87</v>
      </c>
      <c r="S107" s="59">
        <v>637</v>
      </c>
      <c r="T107" s="60">
        <f>R107/S107</f>
        <v>0.77216640502354794</v>
      </c>
      <c r="U107" s="57">
        <v>142.55000000000001</v>
      </c>
      <c r="V107" s="1">
        <v>175</v>
      </c>
      <c r="W107" s="60">
        <f>U107/V107</f>
        <v>0.81457142857142861</v>
      </c>
    </row>
    <row r="108" spans="1:23" ht="12" hidden="1" outlineLevel="4" x14ac:dyDescent="0.25">
      <c r="A108" s="16">
        <v>105</v>
      </c>
      <c r="B108" s="53"/>
      <c r="C108" s="54"/>
      <c r="D108" s="1">
        <v>13910</v>
      </c>
      <c r="E108" s="1" t="s">
        <v>126</v>
      </c>
      <c r="F108" s="56">
        <v>4.6500000000000004</v>
      </c>
      <c r="G108" s="57">
        <v>54.038170000000001</v>
      </c>
      <c r="H108" s="57">
        <v>22.51</v>
      </c>
      <c r="I108" s="57">
        <v>180.13513999999998</v>
      </c>
      <c r="J108" s="57">
        <v>27.160000000000004</v>
      </c>
      <c r="K108" s="57">
        <v>234.17330999999999</v>
      </c>
      <c r="L108" s="56">
        <f>G108*1000/3/F108</f>
        <v>3873.7039426523293</v>
      </c>
      <c r="M108" s="57">
        <f>I108*1000/3/H108</f>
        <v>2667.483192655116</v>
      </c>
      <c r="N108" s="57">
        <f>M108-L108</f>
        <v>-1206.2207499972133</v>
      </c>
      <c r="O108" s="58">
        <f>N108/L108</f>
        <v>-0.31138692265968904</v>
      </c>
      <c r="P108" s="58">
        <f>H108/J108</f>
        <v>0.82879234167893956</v>
      </c>
      <c r="Q108" s="58">
        <f t="shared" si="1"/>
        <v>0.8571428571428571</v>
      </c>
      <c r="R108" s="59">
        <v>27.160000000000004</v>
      </c>
      <c r="S108" s="59">
        <v>35</v>
      </c>
      <c r="T108" s="60">
        <f>R108/S108</f>
        <v>0.77600000000000013</v>
      </c>
      <c r="U108" s="57">
        <v>22.51</v>
      </c>
      <c r="V108" s="1">
        <v>30</v>
      </c>
      <c r="W108" s="60">
        <f>U108/V108</f>
        <v>0.75033333333333341</v>
      </c>
    </row>
    <row r="109" spans="1:23" ht="12" hidden="1" outlineLevel="4" x14ac:dyDescent="0.25">
      <c r="A109" s="16">
        <v>106</v>
      </c>
      <c r="B109" s="53"/>
      <c r="C109" s="54"/>
      <c r="D109" s="1">
        <v>13921</v>
      </c>
      <c r="E109" s="1" t="s">
        <v>127</v>
      </c>
      <c r="F109" s="56">
        <v>143.52000000000001</v>
      </c>
      <c r="G109" s="57">
        <v>1738.4705100000006</v>
      </c>
      <c r="H109" s="57">
        <v>201.90000000000006</v>
      </c>
      <c r="I109" s="57">
        <v>1988.1292600000002</v>
      </c>
      <c r="J109" s="57">
        <v>345.42000000000007</v>
      </c>
      <c r="K109" s="57">
        <v>3726.5997700000007</v>
      </c>
      <c r="L109" s="56">
        <f>G109*1000/3/F109</f>
        <v>4037.6962792642148</v>
      </c>
      <c r="M109" s="57">
        <f>I109*1000/3/H109</f>
        <v>3282.366286940729</v>
      </c>
      <c r="N109" s="57">
        <f>M109-L109</f>
        <v>-755.32999232348584</v>
      </c>
      <c r="O109" s="58">
        <f>N109/L109</f>
        <v>-0.18706954165981221</v>
      </c>
      <c r="P109" s="58">
        <f>H109/J109</f>
        <v>0.58450581900295295</v>
      </c>
      <c r="Q109" s="58">
        <f t="shared" si="1"/>
        <v>0.62557077625570778</v>
      </c>
      <c r="R109" s="59">
        <v>345.42000000000007</v>
      </c>
      <c r="S109" s="59">
        <v>438</v>
      </c>
      <c r="T109" s="60">
        <f>R109/S109</f>
        <v>0.78863013698630158</v>
      </c>
      <c r="U109" s="57">
        <v>201.90000000000006</v>
      </c>
      <c r="V109" s="1">
        <v>274</v>
      </c>
      <c r="W109" s="60">
        <f>U109/V109</f>
        <v>0.73686131386861342</v>
      </c>
    </row>
    <row r="110" spans="1:23" ht="12" hidden="1" outlineLevel="4" x14ac:dyDescent="0.25">
      <c r="A110" s="16">
        <v>107</v>
      </c>
      <c r="B110" s="53"/>
      <c r="C110" s="54"/>
      <c r="D110" s="1">
        <v>13929</v>
      </c>
      <c r="E110" s="1" t="s">
        <v>128</v>
      </c>
      <c r="F110" s="56">
        <v>970.0800000000005</v>
      </c>
      <c r="G110" s="57">
        <v>11488.289499999997</v>
      </c>
      <c r="H110" s="57">
        <v>741.70999999999992</v>
      </c>
      <c r="I110" s="57">
        <v>7818.8736599999984</v>
      </c>
      <c r="J110" s="57">
        <v>1711.7900000000004</v>
      </c>
      <c r="K110" s="57">
        <v>19307.163159999996</v>
      </c>
      <c r="L110" s="56">
        <f>G110*1000/3/F110</f>
        <v>3947.5402372312901</v>
      </c>
      <c r="M110" s="57">
        <f>I110*1000/3/H110</f>
        <v>3513.8952151110266</v>
      </c>
      <c r="N110" s="57">
        <f>M110-L110</f>
        <v>-433.64502212026355</v>
      </c>
      <c r="O110" s="58">
        <f>N110/L110</f>
        <v>-0.10985195743676872</v>
      </c>
      <c r="P110" s="58">
        <f>H110/J110</f>
        <v>0.43329497192996791</v>
      </c>
      <c r="Q110" s="58">
        <f t="shared" si="1"/>
        <v>0.47331786542923432</v>
      </c>
      <c r="R110" s="59">
        <v>1711.7900000000004</v>
      </c>
      <c r="S110" s="59">
        <v>2155</v>
      </c>
      <c r="T110" s="60">
        <f>R110/S110</f>
        <v>0.79433410672853844</v>
      </c>
      <c r="U110" s="57">
        <v>741.70999999999992</v>
      </c>
      <c r="V110" s="1">
        <v>1020</v>
      </c>
      <c r="W110" s="60">
        <f>U110/V110</f>
        <v>0.72716666666666663</v>
      </c>
    </row>
    <row r="111" spans="1:23" ht="12" hidden="1" outlineLevel="4" x14ac:dyDescent="0.25">
      <c r="A111" s="16">
        <v>108</v>
      </c>
      <c r="B111" s="53"/>
      <c r="C111" s="54"/>
      <c r="D111" s="1">
        <v>13930</v>
      </c>
      <c r="E111" s="1" t="s">
        <v>129</v>
      </c>
      <c r="F111" s="56">
        <v>3053.0700000000015</v>
      </c>
      <c r="G111" s="57">
        <v>39492.387870000006</v>
      </c>
      <c r="H111" s="57">
        <v>1123.3400000000011</v>
      </c>
      <c r="I111" s="57">
        <v>15771.807150000006</v>
      </c>
      <c r="J111" s="57">
        <v>4176.4100000000026</v>
      </c>
      <c r="K111" s="57">
        <v>55264.195020000014</v>
      </c>
      <c r="L111" s="56">
        <f>G111*1000/3/F111</f>
        <v>4311.7679221242861</v>
      </c>
      <c r="M111" s="57">
        <f>I111*1000/3/H111</f>
        <v>4680.0336941620499</v>
      </c>
      <c r="N111" s="57">
        <f>M111-L111</f>
        <v>368.26577203776378</v>
      </c>
      <c r="O111" s="58">
        <f>N111/L111</f>
        <v>8.5409460501837411E-2</v>
      </c>
      <c r="P111" s="58">
        <f>H111/J111</f>
        <v>0.26897263439173846</v>
      </c>
      <c r="Q111" s="58">
        <f t="shared" si="1"/>
        <v>0.28367346938775512</v>
      </c>
      <c r="R111" s="59">
        <v>4176.4100000000026</v>
      </c>
      <c r="S111" s="59">
        <v>5390</v>
      </c>
      <c r="T111" s="60">
        <f>R111/S111</f>
        <v>0.77484415584415633</v>
      </c>
      <c r="U111" s="57">
        <v>1123.3400000000011</v>
      </c>
      <c r="V111" s="1">
        <v>1529</v>
      </c>
      <c r="W111" s="60">
        <f>U111/V111</f>
        <v>0.73468933943754156</v>
      </c>
    </row>
    <row r="112" spans="1:23" ht="12" hidden="1" outlineLevel="4" x14ac:dyDescent="0.25">
      <c r="A112" s="16">
        <v>109</v>
      </c>
      <c r="B112" s="53"/>
      <c r="C112" s="54"/>
      <c r="D112" s="1">
        <v>13940</v>
      </c>
      <c r="E112" s="1" t="s">
        <v>130</v>
      </c>
      <c r="F112" s="56">
        <v>115.48</v>
      </c>
      <c r="G112" s="57">
        <v>1301.9587199999999</v>
      </c>
      <c r="H112" s="57">
        <v>36.71</v>
      </c>
      <c r="I112" s="57">
        <v>638.18571000000009</v>
      </c>
      <c r="J112" s="57">
        <v>152.19</v>
      </c>
      <c r="K112" s="57">
        <v>1940.1444299999998</v>
      </c>
      <c r="L112" s="56">
        <f>G112*1000/3/F112</f>
        <v>3758.1073779009348</v>
      </c>
      <c r="M112" s="57">
        <f>I112*1000/3/H112</f>
        <v>5794.8398256605842</v>
      </c>
      <c r="N112" s="57">
        <f>M112-L112</f>
        <v>2036.7324477596494</v>
      </c>
      <c r="O112" s="58">
        <f>N112/L112</f>
        <v>0.5419569594355903</v>
      </c>
      <c r="P112" s="58">
        <f>H112/J112</f>
        <v>0.24121164334056114</v>
      </c>
      <c r="Q112" s="58">
        <f t="shared" si="1"/>
        <v>0.25862068965517243</v>
      </c>
      <c r="R112" s="59">
        <v>152.19</v>
      </c>
      <c r="S112" s="59">
        <v>174</v>
      </c>
      <c r="T112" s="60">
        <f>R112/S112</f>
        <v>0.87465517241379309</v>
      </c>
      <c r="U112" s="57">
        <v>36.71</v>
      </c>
      <c r="V112" s="1">
        <v>45</v>
      </c>
      <c r="W112" s="60">
        <f>U112/V112</f>
        <v>0.81577777777777782</v>
      </c>
    </row>
    <row r="113" spans="1:23" ht="12" hidden="1" outlineLevel="4" x14ac:dyDescent="0.25">
      <c r="A113" s="16">
        <v>110</v>
      </c>
      <c r="B113" s="53"/>
      <c r="C113" s="54"/>
      <c r="D113" s="1">
        <v>13950</v>
      </c>
      <c r="E113" s="1" t="s">
        <v>131</v>
      </c>
      <c r="F113" s="56">
        <v>166.04999999999998</v>
      </c>
      <c r="G113" s="57">
        <v>2115.0085000000004</v>
      </c>
      <c r="H113" s="57">
        <v>49.929999999999993</v>
      </c>
      <c r="I113" s="57">
        <v>652.83312999999987</v>
      </c>
      <c r="J113" s="57">
        <v>215.97999999999996</v>
      </c>
      <c r="K113" s="57">
        <v>2767.8416300000004</v>
      </c>
      <c r="L113" s="56">
        <f>G113*1000/3/F113</f>
        <v>4245.7261868915002</v>
      </c>
      <c r="M113" s="57">
        <f>I113*1000/3/H113</f>
        <v>4358.3225181921362</v>
      </c>
      <c r="N113" s="57">
        <f>M113-L113</f>
        <v>112.59633130063594</v>
      </c>
      <c r="O113" s="58">
        <f>N113/L113</f>
        <v>2.6519922939984293E-2</v>
      </c>
      <c r="P113" s="58">
        <f>H113/J113</f>
        <v>0.23117881285304195</v>
      </c>
      <c r="Q113" s="58">
        <f t="shared" si="1"/>
        <v>0.25691699604743085</v>
      </c>
      <c r="R113" s="59">
        <v>215.97999999999996</v>
      </c>
      <c r="S113" s="59">
        <v>253</v>
      </c>
      <c r="T113" s="60">
        <f>R113/S113</f>
        <v>0.85367588932806304</v>
      </c>
      <c r="U113" s="57">
        <v>49.929999999999993</v>
      </c>
      <c r="V113" s="1">
        <v>65</v>
      </c>
      <c r="W113" s="60">
        <f>U113/V113</f>
        <v>0.76815384615384608</v>
      </c>
    </row>
    <row r="114" spans="1:23" ht="12" hidden="1" outlineLevel="4" x14ac:dyDescent="0.25">
      <c r="A114" s="16">
        <v>111</v>
      </c>
      <c r="B114" s="53"/>
      <c r="C114" s="54"/>
      <c r="D114" s="1">
        <v>13960</v>
      </c>
      <c r="E114" s="1" t="s">
        <v>132</v>
      </c>
      <c r="F114" s="56">
        <v>1092.5899999999995</v>
      </c>
      <c r="G114" s="57">
        <v>14889.038060000003</v>
      </c>
      <c r="H114" s="57">
        <v>397.66999999999985</v>
      </c>
      <c r="I114" s="57">
        <v>4997.4305300000005</v>
      </c>
      <c r="J114" s="57">
        <v>1490.2599999999993</v>
      </c>
      <c r="K114" s="57">
        <v>19886.468590000004</v>
      </c>
      <c r="L114" s="56">
        <f>G114*1000/3/F114</f>
        <v>4542.4291698319312</v>
      </c>
      <c r="M114" s="57">
        <f>I114*1000/3/H114</f>
        <v>4188.9259352394383</v>
      </c>
      <c r="N114" s="57">
        <f>M114-L114</f>
        <v>-353.50323459249284</v>
      </c>
      <c r="O114" s="58">
        <f>N114/L114</f>
        <v>-7.7822508921052122E-2</v>
      </c>
      <c r="P114" s="58">
        <f>H114/J114</f>
        <v>0.26684605370874881</v>
      </c>
      <c r="Q114" s="58">
        <f t="shared" si="1"/>
        <v>0.27305145185939889</v>
      </c>
      <c r="R114" s="59">
        <v>1490.2599999999993</v>
      </c>
      <c r="S114" s="59">
        <v>1963</v>
      </c>
      <c r="T114" s="60">
        <f>R114/S114</f>
        <v>0.75917473255221568</v>
      </c>
      <c r="U114" s="57">
        <v>397.66999999999985</v>
      </c>
      <c r="V114" s="1">
        <v>536</v>
      </c>
      <c r="W114" s="60">
        <f>U114/V114</f>
        <v>0.74192164179104447</v>
      </c>
    </row>
    <row r="115" spans="1:23" ht="12" hidden="1" outlineLevel="4" x14ac:dyDescent="0.25">
      <c r="A115" s="16">
        <v>112</v>
      </c>
      <c r="B115" s="53"/>
      <c r="C115" s="54"/>
      <c r="D115" s="1">
        <v>13990</v>
      </c>
      <c r="E115" s="1" t="s">
        <v>133</v>
      </c>
      <c r="F115" s="56">
        <v>25.65</v>
      </c>
      <c r="G115" s="57">
        <v>320.17572999999999</v>
      </c>
      <c r="H115" s="57">
        <v>46.150000000000013</v>
      </c>
      <c r="I115" s="57">
        <v>484.75520000000006</v>
      </c>
      <c r="J115" s="57">
        <v>71.800000000000011</v>
      </c>
      <c r="K115" s="57">
        <v>804.93092999999999</v>
      </c>
      <c r="L115" s="56">
        <f>G115*1000/3/F115</f>
        <v>4160.8282001299549</v>
      </c>
      <c r="M115" s="57">
        <f>I115*1000/3/H115</f>
        <v>3501.3015529071859</v>
      </c>
      <c r="N115" s="57">
        <f>M115-L115</f>
        <v>-659.52664722276904</v>
      </c>
      <c r="O115" s="58">
        <f>N115/L115</f>
        <v>-0.15850850251451623</v>
      </c>
      <c r="P115" s="58">
        <f>H115/J115</f>
        <v>0.64275766016713098</v>
      </c>
      <c r="Q115" s="58">
        <f t="shared" si="1"/>
        <v>0.64367816091954022</v>
      </c>
      <c r="R115" s="59">
        <v>71.800000000000011</v>
      </c>
      <c r="S115" s="59">
        <v>87</v>
      </c>
      <c r="T115" s="60">
        <f>R115/S115</f>
        <v>0.82528735632183925</v>
      </c>
      <c r="U115" s="57">
        <v>46.150000000000013</v>
      </c>
      <c r="V115" s="1">
        <v>56</v>
      </c>
      <c r="W115" s="60">
        <f>U115/V115</f>
        <v>0.82410714285714304</v>
      </c>
    </row>
    <row r="116" spans="1:23" ht="12" hidden="1" outlineLevel="3" collapsed="1" x14ac:dyDescent="0.25">
      <c r="A116" s="16">
        <v>113</v>
      </c>
      <c r="B116" s="62"/>
      <c r="C116" s="74" t="s">
        <v>134</v>
      </c>
      <c r="D116" s="75"/>
      <c r="E116" s="74"/>
      <c r="F116" s="76">
        <f>SUM(F117:F125)</f>
        <v>402.78999999999996</v>
      </c>
      <c r="G116" s="59">
        <f>SUM(G117:G125)</f>
        <v>6396.3023799999992</v>
      </c>
      <c r="H116" s="59">
        <f>SUM(H117:H125)</f>
        <v>1441.24</v>
      </c>
      <c r="I116" s="59">
        <f>SUM(I117:I125)</f>
        <v>18120.594749999993</v>
      </c>
      <c r="J116" s="59">
        <f>SUM(J117:J125)</f>
        <v>1844.03</v>
      </c>
      <c r="K116" s="59">
        <f>SUM(K117:K125)</f>
        <v>24516.897129999998</v>
      </c>
      <c r="L116" s="56">
        <f>G116*1000/3/F116</f>
        <v>5293.3309996110456</v>
      </c>
      <c r="M116" s="57">
        <f>I116*1000/3/H116</f>
        <v>4190.9732244456145</v>
      </c>
      <c r="N116" s="57">
        <f>M116-L116</f>
        <v>-1102.3577751654311</v>
      </c>
      <c r="O116" s="58">
        <f>N116/L116</f>
        <v>-0.20825407956661551</v>
      </c>
      <c r="P116" s="58">
        <f>H116/J116</f>
        <v>0.7815707987397168</v>
      </c>
      <c r="Q116" s="58">
        <f t="shared" si="1"/>
        <v>0.80227177114009252</v>
      </c>
      <c r="R116" s="59">
        <f>SUM(R117:R125)</f>
        <v>1844.03</v>
      </c>
      <c r="S116" s="59">
        <f>SUM(S117:S125)</f>
        <v>2377</v>
      </c>
      <c r="T116" s="60">
        <f>R116/S116</f>
        <v>0.77578039545645772</v>
      </c>
      <c r="U116" s="59">
        <f>SUM(U117:U125)</f>
        <v>1441.24</v>
      </c>
      <c r="V116" s="59">
        <f>SUM(V117:V125)</f>
        <v>1907</v>
      </c>
      <c r="W116" s="60">
        <f>U116/V116</f>
        <v>0.75576297850026219</v>
      </c>
    </row>
    <row r="117" spans="1:23" ht="12" hidden="1" outlineLevel="4" x14ac:dyDescent="0.25">
      <c r="A117" s="16">
        <v>114</v>
      </c>
      <c r="B117" s="53"/>
      <c r="C117" s="54"/>
      <c r="D117" s="1">
        <v>14110</v>
      </c>
      <c r="E117" s="1" t="s">
        <v>135</v>
      </c>
      <c r="F117" s="56">
        <v>0.77</v>
      </c>
      <c r="G117" s="57">
        <v>7.1484500000000004</v>
      </c>
      <c r="H117" s="57">
        <v>1.22</v>
      </c>
      <c r="I117" s="57">
        <v>15.577719999999999</v>
      </c>
      <c r="J117" s="57">
        <v>1.99</v>
      </c>
      <c r="K117" s="57">
        <v>22.72617</v>
      </c>
      <c r="L117" s="56">
        <f>G117*1000/3/F117</f>
        <v>3094.5670995670998</v>
      </c>
      <c r="M117" s="57">
        <f>I117*1000/3/H117</f>
        <v>4256.2076502732234</v>
      </c>
      <c r="N117" s="57">
        <f>M117-L117</f>
        <v>1161.6405507061236</v>
      </c>
      <c r="O117" s="58">
        <f>N117/L117</f>
        <v>0.37538063106423702</v>
      </c>
      <c r="P117" s="58">
        <f>H117/J117</f>
        <v>0.61306532663316582</v>
      </c>
      <c r="Q117" s="58">
        <f t="shared" si="1"/>
        <v>0.66666666666666663</v>
      </c>
      <c r="R117" s="59">
        <v>1.99</v>
      </c>
      <c r="S117" s="59">
        <v>3</v>
      </c>
      <c r="T117" s="60">
        <f>R117/S117</f>
        <v>0.66333333333333333</v>
      </c>
      <c r="U117" s="57">
        <v>1.22</v>
      </c>
      <c r="V117" s="1">
        <v>2</v>
      </c>
      <c r="W117" s="60">
        <f>U117/V117</f>
        <v>0.61</v>
      </c>
    </row>
    <row r="118" spans="1:23" ht="12" hidden="1" outlineLevel="4" x14ac:dyDescent="0.25">
      <c r="A118" s="16">
        <v>115</v>
      </c>
      <c r="B118" s="53"/>
      <c r="C118" s="54"/>
      <c r="D118" s="1">
        <v>14120</v>
      </c>
      <c r="E118" s="1" t="s">
        <v>136</v>
      </c>
      <c r="F118" s="56">
        <v>98.469999999999985</v>
      </c>
      <c r="G118" s="57">
        <v>1941.7745999999997</v>
      </c>
      <c r="H118" s="57">
        <v>291.24</v>
      </c>
      <c r="I118" s="57">
        <v>3873.8047599999995</v>
      </c>
      <c r="J118" s="57">
        <v>389.71</v>
      </c>
      <c r="K118" s="57">
        <v>5815.5793599999997</v>
      </c>
      <c r="L118" s="56">
        <f>G118*1000/3/F118</f>
        <v>6573.151213567583</v>
      </c>
      <c r="M118" s="57">
        <f>I118*1000/3/H118</f>
        <v>4433.6912969830146</v>
      </c>
      <c r="N118" s="57">
        <f>M118-L118</f>
        <v>-2139.4599165845684</v>
      </c>
      <c r="O118" s="58">
        <f>N118/L118</f>
        <v>-0.3254846643674541</v>
      </c>
      <c r="P118" s="58">
        <f>H118/J118</f>
        <v>0.74732493392522648</v>
      </c>
      <c r="Q118" s="58">
        <f t="shared" si="1"/>
        <v>0.78125</v>
      </c>
      <c r="R118" s="59">
        <v>389.71</v>
      </c>
      <c r="S118" s="59">
        <v>480</v>
      </c>
      <c r="T118" s="60">
        <f>R118/S118</f>
        <v>0.81189583333333326</v>
      </c>
      <c r="U118" s="57">
        <v>291.24</v>
      </c>
      <c r="V118" s="1">
        <v>375</v>
      </c>
      <c r="W118" s="60">
        <f>U118/V118</f>
        <v>0.77664</v>
      </c>
    </row>
    <row r="119" spans="1:23" ht="12" hidden="1" outlineLevel="4" x14ac:dyDescent="0.25">
      <c r="A119" s="16">
        <v>116</v>
      </c>
      <c r="B119" s="53"/>
      <c r="C119" s="54"/>
      <c r="D119" s="1">
        <v>14130</v>
      </c>
      <c r="E119" s="1" t="s">
        <v>137</v>
      </c>
      <c r="F119" s="56">
        <v>141.05999999999997</v>
      </c>
      <c r="G119" s="57">
        <v>2112.6263300000001</v>
      </c>
      <c r="H119" s="57">
        <v>596.89999999999964</v>
      </c>
      <c r="I119" s="57">
        <v>7422.4423499999966</v>
      </c>
      <c r="J119" s="57">
        <v>737.95999999999958</v>
      </c>
      <c r="K119" s="57">
        <v>9535.0686799999967</v>
      </c>
      <c r="L119" s="56">
        <f>G119*1000/3/F119</f>
        <v>4992.2641192873025</v>
      </c>
      <c r="M119" s="57">
        <f>I119*1000/3/H119</f>
        <v>4144.9948902663764</v>
      </c>
      <c r="N119" s="57">
        <f>M119-L119</f>
        <v>-847.2692290209261</v>
      </c>
      <c r="O119" s="58">
        <f>N119/L119</f>
        <v>-0.16971642701105377</v>
      </c>
      <c r="P119" s="58">
        <f>H119/J119</f>
        <v>0.80885142826169432</v>
      </c>
      <c r="Q119" s="58">
        <f t="shared" si="1"/>
        <v>0.82505175983436851</v>
      </c>
      <c r="R119" s="59">
        <v>737.95999999999958</v>
      </c>
      <c r="S119" s="59">
        <v>966</v>
      </c>
      <c r="T119" s="60">
        <f>R119/S119</f>
        <v>0.76393374741200781</v>
      </c>
      <c r="U119" s="57">
        <v>596.89999999999964</v>
      </c>
      <c r="V119" s="1">
        <v>797</v>
      </c>
      <c r="W119" s="60">
        <f>U119/V119</f>
        <v>0.74893350062735209</v>
      </c>
    </row>
    <row r="120" spans="1:23" ht="12" hidden="1" outlineLevel="4" x14ac:dyDescent="0.25">
      <c r="A120" s="16">
        <v>117</v>
      </c>
      <c r="B120" s="53"/>
      <c r="C120" s="54"/>
      <c r="D120" s="1">
        <v>14140</v>
      </c>
      <c r="E120" s="1" t="s">
        <v>138</v>
      </c>
      <c r="F120" s="56">
        <v>81.290000000000006</v>
      </c>
      <c r="G120" s="57">
        <v>1205.6784799999996</v>
      </c>
      <c r="H120" s="57">
        <v>397.98000000000019</v>
      </c>
      <c r="I120" s="57">
        <v>5207.2959900000014</v>
      </c>
      <c r="J120" s="57">
        <v>479.27000000000021</v>
      </c>
      <c r="K120" s="57">
        <v>6412.974470000001</v>
      </c>
      <c r="L120" s="56">
        <f>G120*1000/3/F120</f>
        <v>4943.9393119284841</v>
      </c>
      <c r="M120" s="57">
        <f>I120*1000/3/H120</f>
        <v>4361.4385898788869</v>
      </c>
      <c r="N120" s="57">
        <f>M120-L120</f>
        <v>-582.50072204959724</v>
      </c>
      <c r="O120" s="58">
        <f>N120/L120</f>
        <v>-0.11782117159977455</v>
      </c>
      <c r="P120" s="58">
        <f>H120/J120</f>
        <v>0.83038788156988752</v>
      </c>
      <c r="Q120" s="58">
        <f t="shared" si="1"/>
        <v>0.84627831715210355</v>
      </c>
      <c r="R120" s="59">
        <v>479.27000000000021</v>
      </c>
      <c r="S120" s="59">
        <v>618</v>
      </c>
      <c r="T120" s="60">
        <f>R120/S120</f>
        <v>0.77551779935275111</v>
      </c>
      <c r="U120" s="57">
        <v>397.98000000000019</v>
      </c>
      <c r="V120" s="1">
        <v>523</v>
      </c>
      <c r="W120" s="60">
        <f>U120/V120</f>
        <v>0.760956022944551</v>
      </c>
    </row>
    <row r="121" spans="1:23" ht="12" hidden="1" outlineLevel="4" x14ac:dyDescent="0.25">
      <c r="A121" s="16">
        <v>118</v>
      </c>
      <c r="B121" s="53"/>
      <c r="C121" s="54"/>
      <c r="D121" s="1">
        <v>14191</v>
      </c>
      <c r="E121" s="1" t="s">
        <v>139</v>
      </c>
      <c r="F121" s="56">
        <v>1.94</v>
      </c>
      <c r="G121" s="57">
        <v>15.47777</v>
      </c>
      <c r="H121" s="57">
        <v>2.72</v>
      </c>
      <c r="I121" s="57">
        <v>20.142890000000001</v>
      </c>
      <c r="J121" s="57">
        <v>4.66</v>
      </c>
      <c r="K121" s="57">
        <v>35.620660000000001</v>
      </c>
      <c r="L121" s="56">
        <f>G121*1000/3/F121</f>
        <v>2659.4106529209625</v>
      </c>
      <c r="M121" s="57">
        <f>I121*1000/3/H121</f>
        <v>2468.4914215686276</v>
      </c>
      <c r="N121" s="57">
        <f>M121-L121</f>
        <v>-190.91923135233492</v>
      </c>
      <c r="O121" s="58">
        <f>N121/L121</f>
        <v>-7.1790052861012213E-2</v>
      </c>
      <c r="P121" s="58">
        <f>H121/J121</f>
        <v>0.58369098712446355</v>
      </c>
      <c r="Q121" s="58">
        <f t="shared" si="1"/>
        <v>0.6</v>
      </c>
      <c r="R121" s="59">
        <v>4.66</v>
      </c>
      <c r="S121" s="59">
        <v>5</v>
      </c>
      <c r="T121" s="60">
        <f>R121/S121</f>
        <v>0.93200000000000005</v>
      </c>
      <c r="U121" s="57">
        <v>2.72</v>
      </c>
      <c r="V121" s="1">
        <v>3</v>
      </c>
      <c r="W121" s="60">
        <f>U121/V121</f>
        <v>0.90666666666666673</v>
      </c>
    </row>
    <row r="122" spans="1:23" ht="12" hidden="1" outlineLevel="4" x14ac:dyDescent="0.25">
      <c r="A122" s="16">
        <v>119</v>
      </c>
      <c r="B122" s="53"/>
      <c r="C122" s="54"/>
      <c r="D122" s="1">
        <v>14199</v>
      </c>
      <c r="E122" s="1" t="s">
        <v>140</v>
      </c>
      <c r="F122" s="56">
        <v>40.51</v>
      </c>
      <c r="G122" s="57">
        <v>551.9635599999998</v>
      </c>
      <c r="H122" s="57">
        <v>73.239999999999995</v>
      </c>
      <c r="I122" s="57">
        <v>688.13449000000003</v>
      </c>
      <c r="J122" s="57">
        <v>113.75</v>
      </c>
      <c r="K122" s="57">
        <v>1240.0980499999998</v>
      </c>
      <c r="L122" s="56">
        <f>G122*1000/3/F122</f>
        <v>4541.788529581172</v>
      </c>
      <c r="M122" s="57">
        <f>I122*1000/3/H122</f>
        <v>3131.8700618969601</v>
      </c>
      <c r="N122" s="57">
        <f>M122-L122</f>
        <v>-1409.9184676842119</v>
      </c>
      <c r="O122" s="58">
        <f>N122/L122</f>
        <v>-0.31043243394122311</v>
      </c>
      <c r="P122" s="58">
        <f>H122/J122</f>
        <v>0.64386813186813185</v>
      </c>
      <c r="Q122" s="58">
        <f t="shared" si="1"/>
        <v>0.70833333333333337</v>
      </c>
      <c r="R122" s="59">
        <v>113.75</v>
      </c>
      <c r="S122" s="59">
        <v>144</v>
      </c>
      <c r="T122" s="60">
        <f>R122/S122</f>
        <v>0.78993055555555558</v>
      </c>
      <c r="U122" s="57">
        <v>73.239999999999995</v>
      </c>
      <c r="V122" s="1">
        <v>102</v>
      </c>
      <c r="W122" s="60">
        <f>U122/V122</f>
        <v>0.71803921568627449</v>
      </c>
    </row>
    <row r="123" spans="1:23" ht="12" hidden="1" outlineLevel="4" x14ac:dyDescent="0.25">
      <c r="A123" s="16">
        <v>120</v>
      </c>
      <c r="B123" s="53"/>
      <c r="C123" s="54"/>
      <c r="D123" s="1">
        <v>14200</v>
      </c>
      <c r="E123" s="1" t="s">
        <v>141</v>
      </c>
      <c r="F123" s="56">
        <v>1.46</v>
      </c>
      <c r="G123" s="57">
        <v>12.498049999999999</v>
      </c>
      <c r="H123" s="57">
        <v>1</v>
      </c>
      <c r="I123" s="57">
        <v>10.10059</v>
      </c>
      <c r="J123" s="57">
        <v>2.46</v>
      </c>
      <c r="K123" s="57">
        <v>22.59864</v>
      </c>
      <c r="L123" s="56">
        <f>G123*1000/3/F123</f>
        <v>2853.4360730593608</v>
      </c>
      <c r="M123" s="57">
        <f>I123*1000/3/H123</f>
        <v>3366.8633333333332</v>
      </c>
      <c r="N123" s="57">
        <f>M123-L123</f>
        <v>513.42726027397248</v>
      </c>
      <c r="O123" s="58">
        <f>N123/L123</f>
        <v>0.179932981545121</v>
      </c>
      <c r="P123" s="58">
        <f>H123/J123</f>
        <v>0.4065040650406504</v>
      </c>
      <c r="Q123" s="58">
        <f t="shared" si="1"/>
        <v>0.16666666666666666</v>
      </c>
      <c r="R123" s="59">
        <v>2.46</v>
      </c>
      <c r="S123" s="59">
        <v>6</v>
      </c>
      <c r="T123" s="60">
        <f>R123/S123</f>
        <v>0.41</v>
      </c>
      <c r="U123" s="57">
        <v>1</v>
      </c>
      <c r="V123" s="1">
        <v>1</v>
      </c>
      <c r="W123" s="60">
        <f>U123/V123</f>
        <v>1</v>
      </c>
    </row>
    <row r="124" spans="1:23" ht="12" hidden="1" outlineLevel="4" x14ac:dyDescent="0.25">
      <c r="A124" s="16">
        <v>121</v>
      </c>
      <c r="B124" s="53"/>
      <c r="C124" s="54"/>
      <c r="D124" s="1">
        <v>14310</v>
      </c>
      <c r="E124" s="1" t="s">
        <v>142</v>
      </c>
      <c r="F124" s="56">
        <v>3.4099999999999997</v>
      </c>
      <c r="G124" s="57">
        <v>57.223260000000003</v>
      </c>
      <c r="H124" s="57">
        <v>13.649999999999999</v>
      </c>
      <c r="I124" s="57">
        <v>146.49903</v>
      </c>
      <c r="J124" s="57">
        <v>17.059999999999999</v>
      </c>
      <c r="K124" s="57">
        <v>203.72229000000002</v>
      </c>
      <c r="L124" s="56">
        <f>G124*1000/3/F124</f>
        <v>5593.6715542522006</v>
      </c>
      <c r="M124" s="57">
        <f>I124*1000/3/H124</f>
        <v>3577.5098901098904</v>
      </c>
      <c r="N124" s="57">
        <f>M124-L124</f>
        <v>-2016.1616641423102</v>
      </c>
      <c r="O124" s="58">
        <f>N124/L124</f>
        <v>-0.36043619018168188</v>
      </c>
      <c r="P124" s="58">
        <f>H124/J124</f>
        <v>0.80011723329425555</v>
      </c>
      <c r="Q124" s="58">
        <f t="shared" si="1"/>
        <v>0.81818181818181823</v>
      </c>
      <c r="R124" s="59">
        <v>17.059999999999999</v>
      </c>
      <c r="S124" s="59">
        <v>22</v>
      </c>
      <c r="T124" s="60">
        <f>R124/S124</f>
        <v>0.7754545454545454</v>
      </c>
      <c r="U124" s="57">
        <v>13.649999999999999</v>
      </c>
      <c r="V124" s="1">
        <v>18</v>
      </c>
      <c r="W124" s="60">
        <f>U124/V124</f>
        <v>0.7583333333333333</v>
      </c>
    </row>
    <row r="125" spans="1:23" ht="12" hidden="1" outlineLevel="4" x14ac:dyDescent="0.25">
      <c r="A125" s="16">
        <v>122</v>
      </c>
      <c r="B125" s="53"/>
      <c r="C125" s="54"/>
      <c r="D125" s="1">
        <v>14390</v>
      </c>
      <c r="E125" s="1" t="s">
        <v>143</v>
      </c>
      <c r="F125" s="56">
        <v>33.879999999999995</v>
      </c>
      <c r="G125" s="57">
        <v>491.91188</v>
      </c>
      <c r="H125" s="57">
        <v>63.29</v>
      </c>
      <c r="I125" s="57">
        <v>736.59693000000016</v>
      </c>
      <c r="J125" s="57">
        <v>97.169999999999987</v>
      </c>
      <c r="K125" s="57">
        <v>1228.5088100000003</v>
      </c>
      <c r="L125" s="56">
        <f>G125*1000/3/F125</f>
        <v>4839.7469500196785</v>
      </c>
      <c r="M125" s="57">
        <f>I125*1000/3/H125</f>
        <v>3879.4803286459164</v>
      </c>
      <c r="N125" s="57">
        <f>M125-L125</f>
        <v>-960.26662137376206</v>
      </c>
      <c r="O125" s="58">
        <f>N125/L125</f>
        <v>-0.19841256811368158</v>
      </c>
      <c r="P125" s="58">
        <f>H125/J125</f>
        <v>0.65133271585880426</v>
      </c>
      <c r="Q125" s="58">
        <f t="shared" si="1"/>
        <v>0.64661654135338342</v>
      </c>
      <c r="R125" s="59">
        <v>97.169999999999987</v>
      </c>
      <c r="S125" s="59">
        <v>133</v>
      </c>
      <c r="T125" s="60">
        <f>R125/S125</f>
        <v>0.73060150375939836</v>
      </c>
      <c r="U125" s="57">
        <v>63.29</v>
      </c>
      <c r="V125" s="1">
        <v>86</v>
      </c>
      <c r="W125" s="60">
        <f>U125/V125</f>
        <v>0.7359302325581395</v>
      </c>
    </row>
    <row r="126" spans="1:23" ht="12" hidden="1" outlineLevel="2" collapsed="1" x14ac:dyDescent="0.25">
      <c r="A126" s="16">
        <v>123</v>
      </c>
      <c r="B126" s="46"/>
      <c r="C126" s="78" t="s">
        <v>144</v>
      </c>
      <c r="D126" s="48"/>
      <c r="E126" s="78"/>
      <c r="F126" s="71">
        <f>F127+F131+F139+F147</f>
        <v>19395.949999999997</v>
      </c>
      <c r="G126" s="72">
        <f>G127+G131+G139+G147</f>
        <v>303072.68244999996</v>
      </c>
      <c r="H126" s="72">
        <f>H127+H131+H139+H147</f>
        <v>5388.19</v>
      </c>
      <c r="I126" s="72">
        <f>I127+I131+I139+I147</f>
        <v>85485.810750000004</v>
      </c>
      <c r="J126" s="72">
        <f>J127+J131+J139+J147</f>
        <v>24784.14</v>
      </c>
      <c r="K126" s="72">
        <f>K127+K131+K139+K147</f>
        <v>388558.49319999997</v>
      </c>
      <c r="L126" s="9">
        <f>G126*1000/3/F126</f>
        <v>5208.521752393327</v>
      </c>
      <c r="M126" s="10">
        <f>I126*1000/3/H126</f>
        <v>5288.4679734753236</v>
      </c>
      <c r="N126" s="10">
        <f>M126-L126</f>
        <v>79.946221081996555</v>
      </c>
      <c r="O126" s="51">
        <f>N126/L126</f>
        <v>1.5349119170955002E-2</v>
      </c>
      <c r="P126" s="51">
        <f>H126/J126</f>
        <v>0.21740475965678049</v>
      </c>
      <c r="Q126" s="51">
        <f t="shared" si="1"/>
        <v>0.22756981580510993</v>
      </c>
      <c r="R126" s="72">
        <f>R127+R131+R139+R147</f>
        <v>24784.14</v>
      </c>
      <c r="S126" s="72">
        <f>S127+S131+S139+S147</f>
        <v>28611</v>
      </c>
      <c r="T126" s="52">
        <f>R126/S126</f>
        <v>0.86624515046660377</v>
      </c>
      <c r="U126" s="72">
        <f>U127+U131+U139+U147</f>
        <v>5388.19</v>
      </c>
      <c r="V126" s="72">
        <f>V127+V131+V139+V147</f>
        <v>6511</v>
      </c>
      <c r="W126" s="52">
        <f>U126/V126</f>
        <v>0.8275518353555521</v>
      </c>
    </row>
    <row r="127" spans="1:23" ht="12" hidden="1" outlineLevel="3" x14ac:dyDescent="0.25">
      <c r="A127" s="16">
        <v>124</v>
      </c>
      <c r="B127" s="62"/>
      <c r="C127" s="74" t="s">
        <v>145</v>
      </c>
      <c r="D127" s="75"/>
      <c r="E127" s="74"/>
      <c r="F127" s="76">
        <f>SUM(F128:F130)</f>
        <v>443.36</v>
      </c>
      <c r="G127" s="59">
        <f>SUM(G128:G130)</f>
        <v>7189.2765500000005</v>
      </c>
      <c r="H127" s="59">
        <f>SUM(H128:H130)</f>
        <v>342.84999999999997</v>
      </c>
      <c r="I127" s="59">
        <f>SUM(I128:I130)</f>
        <v>5317.6864799999976</v>
      </c>
      <c r="J127" s="59">
        <f>SUM(J128:J130)</f>
        <v>786.20999999999992</v>
      </c>
      <c r="K127" s="59">
        <f>SUM(K128:K130)</f>
        <v>12506.963029999999</v>
      </c>
      <c r="L127" s="56">
        <f>G127*1000/3/F127</f>
        <v>5405.1459686635399</v>
      </c>
      <c r="M127" s="57">
        <f>I127*1000/3/H127</f>
        <v>5170.0806766807627</v>
      </c>
      <c r="N127" s="57">
        <f>M127-L127</f>
        <v>-235.06529198277713</v>
      </c>
      <c r="O127" s="58">
        <f>N127/L127</f>
        <v>-4.3489166314022533E-2</v>
      </c>
      <c r="P127" s="58">
        <f>H127/J127</f>
        <v>0.43607941898474961</v>
      </c>
      <c r="Q127" s="58">
        <f t="shared" si="1"/>
        <v>0.45921450151057402</v>
      </c>
      <c r="R127" s="59">
        <f>SUM(R128:R130)</f>
        <v>786.20999999999992</v>
      </c>
      <c r="S127" s="59">
        <f>SUM(S128:S130)</f>
        <v>993</v>
      </c>
      <c r="T127" s="60">
        <f>R127/S127</f>
        <v>0.79175226586102709</v>
      </c>
      <c r="U127" s="59">
        <f>SUM(U128:U130)</f>
        <v>342.84999999999997</v>
      </c>
      <c r="V127" s="59">
        <f>SUM(V128:V130)</f>
        <v>456</v>
      </c>
      <c r="W127" s="60">
        <f>U127/V127</f>
        <v>0.75186403508771926</v>
      </c>
    </row>
    <row r="128" spans="1:23" ht="12" hidden="1" outlineLevel="4" x14ac:dyDescent="0.25">
      <c r="A128" s="16">
        <v>125</v>
      </c>
      <c r="B128" s="53"/>
      <c r="C128" s="54"/>
      <c r="D128" s="1">
        <v>15110</v>
      </c>
      <c r="E128" s="1" t="s">
        <v>146</v>
      </c>
      <c r="F128" s="56">
        <v>62.79</v>
      </c>
      <c r="G128" s="57">
        <v>822.98501999999985</v>
      </c>
      <c r="H128" s="57">
        <v>11.000000000000002</v>
      </c>
      <c r="I128" s="57">
        <v>130.13599000000002</v>
      </c>
      <c r="J128" s="57">
        <v>73.790000000000006</v>
      </c>
      <c r="K128" s="57">
        <v>953.12100999999984</v>
      </c>
      <c r="L128" s="56">
        <f>G128*1000/3/F128</f>
        <v>4368.9813664596268</v>
      </c>
      <c r="M128" s="57">
        <f>I128*1000/3/H128</f>
        <v>3943.5148484848482</v>
      </c>
      <c r="N128" s="57">
        <f>M128-L128</f>
        <v>-425.46651797477853</v>
      </c>
      <c r="O128" s="58">
        <f>N128/L128</f>
        <v>-9.7383459046325102E-2</v>
      </c>
      <c r="P128" s="58">
        <f>H128/J128</f>
        <v>0.14907168993088496</v>
      </c>
      <c r="Q128" s="58">
        <f t="shared" si="1"/>
        <v>0.12844036697247707</v>
      </c>
      <c r="R128" s="59">
        <v>73.790000000000006</v>
      </c>
      <c r="S128" s="59">
        <v>109</v>
      </c>
      <c r="T128" s="60">
        <f>R128/S128</f>
        <v>0.67697247706422026</v>
      </c>
      <c r="U128" s="57">
        <v>11.000000000000002</v>
      </c>
      <c r="V128" s="1">
        <v>14</v>
      </c>
      <c r="W128" s="60">
        <f>U128/V128</f>
        <v>0.78571428571428581</v>
      </c>
    </row>
    <row r="129" spans="1:23" ht="12" hidden="1" outlineLevel="4" x14ac:dyDescent="0.25">
      <c r="A129" s="16">
        <v>126</v>
      </c>
      <c r="B129" s="53"/>
      <c r="C129" s="54"/>
      <c r="D129" s="1">
        <v>15120</v>
      </c>
      <c r="E129" s="1" t="s">
        <v>147</v>
      </c>
      <c r="F129" s="56">
        <v>367.19</v>
      </c>
      <c r="G129" s="57">
        <v>6176.2482100000007</v>
      </c>
      <c r="H129" s="57">
        <v>307.70999999999998</v>
      </c>
      <c r="I129" s="57">
        <v>4502.963319999998</v>
      </c>
      <c r="J129" s="57">
        <v>674.9</v>
      </c>
      <c r="K129" s="57">
        <v>10679.211529999999</v>
      </c>
      <c r="L129" s="56">
        <f>G129*1000/3/F129</f>
        <v>5606.7687119293378</v>
      </c>
      <c r="M129" s="57">
        <f>I129*1000/3/H129</f>
        <v>4877.9297823708457</v>
      </c>
      <c r="N129" s="57">
        <f>M129-L129</f>
        <v>-728.83892955849205</v>
      </c>
      <c r="O129" s="58">
        <f>N129/L129</f>
        <v>-0.12999268687644727</v>
      </c>
      <c r="P129" s="58">
        <f>H129/J129</f>
        <v>0.45593421247592236</v>
      </c>
      <c r="Q129" s="58">
        <f t="shared" si="1"/>
        <v>0.48851269649334944</v>
      </c>
      <c r="R129" s="59">
        <v>674.9</v>
      </c>
      <c r="S129" s="59">
        <v>827</v>
      </c>
      <c r="T129" s="60">
        <f>R129/S129</f>
        <v>0.81608222490931071</v>
      </c>
      <c r="U129" s="57">
        <v>307.70999999999998</v>
      </c>
      <c r="V129" s="1">
        <v>404</v>
      </c>
      <c r="W129" s="60">
        <f>U129/V129</f>
        <v>0.76165841584158411</v>
      </c>
    </row>
    <row r="130" spans="1:23" ht="12" hidden="1" outlineLevel="4" x14ac:dyDescent="0.25">
      <c r="A130" s="16">
        <v>127</v>
      </c>
      <c r="B130" s="53"/>
      <c r="C130" s="54"/>
      <c r="D130" s="1">
        <v>15200</v>
      </c>
      <c r="E130" s="1" t="s">
        <v>148</v>
      </c>
      <c r="F130" s="56">
        <v>13.38</v>
      </c>
      <c r="G130" s="57">
        <v>190.04331999999997</v>
      </c>
      <c r="H130" s="57">
        <v>24.139999999999997</v>
      </c>
      <c r="I130" s="57">
        <v>684.58717000000001</v>
      </c>
      <c r="J130" s="57">
        <v>37.519999999999996</v>
      </c>
      <c r="K130" s="57">
        <v>874.63049000000001</v>
      </c>
      <c r="L130" s="56">
        <f>G130*1000/3/F130</f>
        <v>4734.512207274538</v>
      </c>
      <c r="M130" s="57">
        <f>I130*1000/3/H130</f>
        <v>9453.012565589619</v>
      </c>
      <c r="N130" s="57">
        <f>M130-L130</f>
        <v>4718.500358315081</v>
      </c>
      <c r="O130" s="58">
        <f>N130/L130</f>
        <v>0.99661805730802533</v>
      </c>
      <c r="P130" s="58">
        <f>H130/J130</f>
        <v>0.64339019189765456</v>
      </c>
      <c r="Q130" s="58">
        <f t="shared" si="1"/>
        <v>0.66666666666666663</v>
      </c>
      <c r="R130" s="59">
        <v>37.519999999999996</v>
      </c>
      <c r="S130" s="59">
        <v>57</v>
      </c>
      <c r="T130" s="60">
        <f>R130/S130</f>
        <v>0.65824561403508763</v>
      </c>
      <c r="U130" s="57">
        <v>24.139999999999997</v>
      </c>
      <c r="V130" s="1">
        <v>38</v>
      </c>
      <c r="W130" s="60">
        <f>U130/V130</f>
        <v>0.63526315789473675</v>
      </c>
    </row>
    <row r="131" spans="1:23" ht="12" hidden="1" outlineLevel="3" collapsed="1" x14ac:dyDescent="0.25">
      <c r="A131" s="16">
        <v>128</v>
      </c>
      <c r="B131" s="62"/>
      <c r="C131" s="74" t="s">
        <v>149</v>
      </c>
      <c r="D131" s="75"/>
      <c r="E131" s="74"/>
      <c r="F131" s="76">
        <f>SUM(F132:F138)</f>
        <v>6807.77</v>
      </c>
      <c r="G131" s="59">
        <f>SUM(G132:G138)</f>
        <v>80316.49086000002</v>
      </c>
      <c r="H131" s="59">
        <f>SUM(H132:H138)</f>
        <v>1074.72</v>
      </c>
      <c r="I131" s="59">
        <f>SUM(I132:I138)</f>
        <v>16238.875110000003</v>
      </c>
      <c r="J131" s="59">
        <f>SUM(J132:J138)</f>
        <v>7882.4900000000007</v>
      </c>
      <c r="K131" s="59">
        <f>SUM(K132:K138)</f>
        <v>96555.365970000013</v>
      </c>
      <c r="L131" s="56">
        <f>G131*1000/3/F131</f>
        <v>3932.5893236698657</v>
      </c>
      <c r="M131" s="57">
        <f>I131*1000/3/H131</f>
        <v>5036.6219759565292</v>
      </c>
      <c r="N131" s="57">
        <f>M131-L131</f>
        <v>1104.0326522866635</v>
      </c>
      <c r="O131" s="58">
        <f>N131/L131</f>
        <v>0.28073937078596034</v>
      </c>
      <c r="P131" s="58">
        <f>H131/J131</f>
        <v>0.13634270389179054</v>
      </c>
      <c r="Q131" s="58">
        <f t="shared" si="1"/>
        <v>0.13943707538013589</v>
      </c>
      <c r="R131" s="59">
        <f>SUM(R132:R138)</f>
        <v>7882.4900000000007</v>
      </c>
      <c r="S131" s="59">
        <f>SUM(S132:S138)</f>
        <v>9273</v>
      </c>
      <c r="T131" s="60">
        <f>R131/S131</f>
        <v>0.85004744958481626</v>
      </c>
      <c r="U131" s="59">
        <f>SUM(U132:U138)</f>
        <v>1074.72</v>
      </c>
      <c r="V131" s="59">
        <f>SUM(V132:V138)</f>
        <v>1293</v>
      </c>
      <c r="W131" s="60">
        <f>U131/V131</f>
        <v>0.8311832946635731</v>
      </c>
    </row>
    <row r="132" spans="1:23" ht="12" hidden="1" outlineLevel="4" x14ac:dyDescent="0.25">
      <c r="A132" s="16">
        <v>129</v>
      </c>
      <c r="B132" s="53"/>
      <c r="C132" s="54"/>
      <c r="D132" s="1">
        <v>16100</v>
      </c>
      <c r="E132" s="1" t="s">
        <v>150</v>
      </c>
      <c r="F132" s="56">
        <v>1482.99</v>
      </c>
      <c r="G132" s="57">
        <v>15859.102400000012</v>
      </c>
      <c r="H132" s="57">
        <v>149.76999999999998</v>
      </c>
      <c r="I132" s="57">
        <v>2107.5147000000006</v>
      </c>
      <c r="J132" s="57">
        <v>1632.76</v>
      </c>
      <c r="K132" s="57">
        <v>17966.617100000014</v>
      </c>
      <c r="L132" s="56">
        <f>G132*1000/3/F132</f>
        <v>3564.6683164867404</v>
      </c>
      <c r="M132" s="57">
        <f>I132*1000/3/H132</f>
        <v>4690.5581892234786</v>
      </c>
      <c r="N132" s="57">
        <f>M132-L132</f>
        <v>1125.8898727367382</v>
      </c>
      <c r="O132" s="58">
        <f>N132/L132</f>
        <v>0.31584702215615695</v>
      </c>
      <c r="P132" s="58">
        <f>H132/J132</f>
        <v>9.1728116808349039E-2</v>
      </c>
      <c r="Q132" s="58">
        <f t="shared" si="1"/>
        <v>9.7372488408037097E-2</v>
      </c>
      <c r="R132" s="59">
        <v>1632.76</v>
      </c>
      <c r="S132" s="59">
        <v>1941</v>
      </c>
      <c r="T132" s="60">
        <f>R132/S132</f>
        <v>0.84119526017516744</v>
      </c>
      <c r="U132" s="57">
        <v>149.76999999999998</v>
      </c>
      <c r="V132" s="1">
        <v>189</v>
      </c>
      <c r="W132" s="60">
        <f>U132/V132</f>
        <v>0.79243386243386238</v>
      </c>
    </row>
    <row r="133" spans="1:23" ht="12" hidden="1" outlineLevel="4" x14ac:dyDescent="0.25">
      <c r="A133" s="16">
        <v>130</v>
      </c>
      <c r="B133" s="53"/>
      <c r="C133" s="54"/>
      <c r="D133" s="1">
        <v>16210</v>
      </c>
      <c r="E133" s="1" t="s">
        <v>151</v>
      </c>
      <c r="F133" s="56">
        <v>2321.1799999999994</v>
      </c>
      <c r="G133" s="57">
        <v>31980.666810000002</v>
      </c>
      <c r="H133" s="57">
        <v>467.27000000000021</v>
      </c>
      <c r="I133" s="57">
        <v>7816.1787700000004</v>
      </c>
      <c r="J133" s="57">
        <v>2788.45</v>
      </c>
      <c r="K133" s="57">
        <v>39796.845580000001</v>
      </c>
      <c r="L133" s="56">
        <f>G133*1000/3/F133</f>
        <v>4592.5875072161589</v>
      </c>
      <c r="M133" s="57">
        <f>I133*1000/3/H133</f>
        <v>5575.7761536870166</v>
      </c>
      <c r="N133" s="57">
        <f>M133-L133</f>
        <v>983.18864647085775</v>
      </c>
      <c r="O133" s="58">
        <f>N133/L133</f>
        <v>0.21408163588086468</v>
      </c>
      <c r="P133" s="58">
        <f>H133/J133</f>
        <v>0.16757338306227482</v>
      </c>
      <c r="Q133" s="58">
        <f t="shared" ref="Q133:Q196" si="2">V133/S133</f>
        <v>0.17051842598376016</v>
      </c>
      <c r="R133" s="59">
        <v>2788.45</v>
      </c>
      <c r="S133" s="59">
        <v>3202</v>
      </c>
      <c r="T133" s="60">
        <f>R133/S133</f>
        <v>0.8708463460337289</v>
      </c>
      <c r="U133" s="57">
        <v>467.27000000000021</v>
      </c>
      <c r="V133" s="1">
        <v>546</v>
      </c>
      <c r="W133" s="60">
        <f>U133/V133</f>
        <v>0.85580586080586118</v>
      </c>
    </row>
    <row r="134" spans="1:23" ht="12" hidden="1" outlineLevel="4" x14ac:dyDescent="0.25">
      <c r="A134" s="16">
        <v>131</v>
      </c>
      <c r="B134" s="53"/>
      <c r="C134" s="54"/>
      <c r="D134" s="1">
        <v>16220</v>
      </c>
      <c r="E134" s="1" t="s">
        <v>152</v>
      </c>
      <c r="F134" s="56">
        <v>131.96</v>
      </c>
      <c r="G134" s="57">
        <v>2229.5571500000005</v>
      </c>
      <c r="H134" s="57">
        <v>29.26</v>
      </c>
      <c r="I134" s="57">
        <v>576.62941999999998</v>
      </c>
      <c r="J134" s="57">
        <v>161.22</v>
      </c>
      <c r="K134" s="57">
        <v>2806.1865700000008</v>
      </c>
      <c r="L134" s="56">
        <f>G134*1000/3/F134</f>
        <v>5631.9014600383962</v>
      </c>
      <c r="M134" s="57">
        <f>I134*1000/3/H134</f>
        <v>6569.0296195033025</v>
      </c>
      <c r="N134" s="57">
        <f>M134-L134</f>
        <v>937.12815946490628</v>
      </c>
      <c r="O134" s="58">
        <f>N134/L134</f>
        <v>0.16639640556823898</v>
      </c>
      <c r="P134" s="58">
        <f>H134/J134</f>
        <v>0.18149113013273788</v>
      </c>
      <c r="Q134" s="58">
        <f t="shared" si="2"/>
        <v>0.16176470588235295</v>
      </c>
      <c r="R134" s="59">
        <v>161.22</v>
      </c>
      <c r="S134" s="59">
        <v>204</v>
      </c>
      <c r="T134" s="60">
        <f>R134/S134</f>
        <v>0.79029411764705881</v>
      </c>
      <c r="U134" s="57">
        <v>29.26</v>
      </c>
      <c r="V134" s="1">
        <v>33</v>
      </c>
      <c r="W134" s="60">
        <f>U134/V134</f>
        <v>0.88666666666666671</v>
      </c>
    </row>
    <row r="135" spans="1:23" ht="12" hidden="1" outlineLevel="4" x14ac:dyDescent="0.25">
      <c r="A135" s="16">
        <v>132</v>
      </c>
      <c r="B135" s="53"/>
      <c r="C135" s="54"/>
      <c r="D135" s="1">
        <v>16230</v>
      </c>
      <c r="E135" s="1" t="s">
        <v>153</v>
      </c>
      <c r="F135" s="56">
        <v>1894.7600000000009</v>
      </c>
      <c r="G135" s="57">
        <v>20236.943080000001</v>
      </c>
      <c r="H135" s="57">
        <v>239.95999999999995</v>
      </c>
      <c r="I135" s="57">
        <v>3419.5367400000005</v>
      </c>
      <c r="J135" s="57">
        <v>2134.7200000000007</v>
      </c>
      <c r="K135" s="57">
        <v>23656.47982</v>
      </c>
      <c r="L135" s="56">
        <f>G135*1000/3/F135</f>
        <v>3560.1594361994821</v>
      </c>
      <c r="M135" s="57">
        <f>I135*1000/3/H135</f>
        <v>4750.1482747124546</v>
      </c>
      <c r="N135" s="57">
        <f>M135-L135</f>
        <v>1189.9888385129725</v>
      </c>
      <c r="O135" s="58">
        <f>N135/L135</f>
        <v>0.3342515580659785</v>
      </c>
      <c r="P135" s="58">
        <f>H135/J135</f>
        <v>0.11240818467995797</v>
      </c>
      <c r="Q135" s="58">
        <f t="shared" si="2"/>
        <v>0.11429678419217358</v>
      </c>
      <c r="R135" s="59">
        <v>2134.7200000000007</v>
      </c>
      <c r="S135" s="59">
        <v>2581</v>
      </c>
      <c r="T135" s="60">
        <f>R135/S135</f>
        <v>0.82709027508717581</v>
      </c>
      <c r="U135" s="57">
        <v>239.95999999999995</v>
      </c>
      <c r="V135" s="1">
        <v>295</v>
      </c>
      <c r="W135" s="60">
        <f>U135/V135</f>
        <v>0.81342372881355918</v>
      </c>
    </row>
    <row r="136" spans="1:23" ht="12" hidden="1" outlineLevel="4" x14ac:dyDescent="0.25">
      <c r="A136" s="16">
        <v>133</v>
      </c>
      <c r="B136" s="53"/>
      <c r="C136" s="54"/>
      <c r="D136" s="1">
        <v>16240</v>
      </c>
      <c r="E136" s="1" t="s">
        <v>154</v>
      </c>
      <c r="F136" s="56">
        <v>737.92999999999984</v>
      </c>
      <c r="G136" s="57">
        <v>7316.414780000001</v>
      </c>
      <c r="H136" s="57">
        <v>60.719999999999992</v>
      </c>
      <c r="I136" s="57">
        <v>921.28971999999976</v>
      </c>
      <c r="J136" s="57">
        <v>798.64999999999986</v>
      </c>
      <c r="K136" s="57">
        <v>8237.7044999999998</v>
      </c>
      <c r="L136" s="56">
        <f>G136*1000/3/F136</f>
        <v>3304.9271972499664</v>
      </c>
      <c r="M136" s="57">
        <f>I136*1000/3/H136</f>
        <v>5057.5851998243297</v>
      </c>
      <c r="N136" s="57">
        <f>M136-L136</f>
        <v>1752.6580025743633</v>
      </c>
      <c r="O136" s="58">
        <f>N136/L136</f>
        <v>0.53031667506405344</v>
      </c>
      <c r="P136" s="58">
        <f>H136/J136</f>
        <v>7.6028297752457272E-2</v>
      </c>
      <c r="Q136" s="58">
        <f t="shared" si="2"/>
        <v>8.3242059145673605E-2</v>
      </c>
      <c r="R136" s="59">
        <v>798.64999999999986</v>
      </c>
      <c r="S136" s="59">
        <v>913</v>
      </c>
      <c r="T136" s="60">
        <f>R136/S136</f>
        <v>0.87475355969331858</v>
      </c>
      <c r="U136" s="57">
        <v>60.719999999999992</v>
      </c>
      <c r="V136" s="1">
        <v>76</v>
      </c>
      <c r="W136" s="60">
        <f>U136/V136</f>
        <v>0.79894736842105252</v>
      </c>
    </row>
    <row r="137" spans="1:23" ht="12" hidden="1" outlineLevel="4" x14ac:dyDescent="0.25">
      <c r="A137" s="16">
        <v>134</v>
      </c>
      <c r="B137" s="53"/>
      <c r="C137" s="54"/>
      <c r="D137" s="1">
        <v>16291</v>
      </c>
      <c r="E137" s="1" t="s">
        <v>155</v>
      </c>
      <c r="F137" s="56">
        <v>193.02</v>
      </c>
      <c r="G137" s="57">
        <v>2033.3626500000003</v>
      </c>
      <c r="H137" s="57">
        <v>115.67999999999999</v>
      </c>
      <c r="I137" s="57">
        <v>1211.6505799999995</v>
      </c>
      <c r="J137" s="57">
        <v>308.7</v>
      </c>
      <c r="K137" s="57">
        <v>3245.0132299999996</v>
      </c>
      <c r="L137" s="56">
        <f>G137*1000/3/F137</f>
        <v>3511.488705833593</v>
      </c>
      <c r="M137" s="57">
        <f>I137*1000/3/H137</f>
        <v>3491.3859497464264</v>
      </c>
      <c r="N137" s="57">
        <f>M137-L137</f>
        <v>-20.102756087166654</v>
      </c>
      <c r="O137" s="58">
        <f>N137/L137</f>
        <v>-5.7248528391306494E-3</v>
      </c>
      <c r="P137" s="58">
        <f>H137/J137</f>
        <v>0.37473275024295433</v>
      </c>
      <c r="Q137" s="58">
        <f t="shared" si="2"/>
        <v>0.38211382113821141</v>
      </c>
      <c r="R137" s="59">
        <v>308.7</v>
      </c>
      <c r="S137" s="59">
        <v>369</v>
      </c>
      <c r="T137" s="60">
        <f>R137/S137</f>
        <v>0.8365853658536585</v>
      </c>
      <c r="U137" s="57">
        <v>115.67999999999999</v>
      </c>
      <c r="V137" s="1">
        <v>141</v>
      </c>
      <c r="W137" s="60">
        <f>U137/V137</f>
        <v>0.82042553191489354</v>
      </c>
    </row>
    <row r="138" spans="1:23" ht="12" hidden="1" outlineLevel="4" x14ac:dyDescent="0.25">
      <c r="A138" s="16">
        <v>135</v>
      </c>
      <c r="B138" s="53"/>
      <c r="C138" s="54"/>
      <c r="D138" s="1">
        <v>16292</v>
      </c>
      <c r="E138" s="1" t="s">
        <v>156</v>
      </c>
      <c r="F138" s="56">
        <v>45.929999999999993</v>
      </c>
      <c r="G138" s="57">
        <v>660.4439900000001</v>
      </c>
      <c r="H138" s="57">
        <v>12.06</v>
      </c>
      <c r="I138" s="57">
        <v>186.07518000000002</v>
      </c>
      <c r="J138" s="57">
        <v>57.989999999999995</v>
      </c>
      <c r="K138" s="57">
        <v>846.51917000000014</v>
      </c>
      <c r="L138" s="56">
        <f>G138*1000/3/F138</f>
        <v>4793.1198925901754</v>
      </c>
      <c r="M138" s="57">
        <f>I138*1000/3/H138</f>
        <v>5143.039800995025</v>
      </c>
      <c r="N138" s="57">
        <f>M138-L138</f>
        <v>349.91990840484959</v>
      </c>
      <c r="O138" s="58">
        <f>N138/L138</f>
        <v>7.3004622510236192E-2</v>
      </c>
      <c r="P138" s="58">
        <f>H138/J138</f>
        <v>0.20796689084324887</v>
      </c>
      <c r="Q138" s="58">
        <f t="shared" si="2"/>
        <v>0.20634920634920634</v>
      </c>
      <c r="R138" s="59">
        <v>57.989999999999995</v>
      </c>
      <c r="S138" s="59">
        <v>63</v>
      </c>
      <c r="T138" s="60">
        <f>R138/S138</f>
        <v>0.92047619047619045</v>
      </c>
      <c r="U138" s="57">
        <v>12.06</v>
      </c>
      <c r="V138" s="1">
        <v>13</v>
      </c>
      <c r="W138" s="60">
        <f>U138/V138</f>
        <v>0.9276923076923077</v>
      </c>
    </row>
    <row r="139" spans="1:23" ht="12" hidden="1" outlineLevel="3" collapsed="1" x14ac:dyDescent="0.25">
      <c r="A139" s="16">
        <v>136</v>
      </c>
      <c r="B139" s="62"/>
      <c r="C139" s="74" t="s">
        <v>157</v>
      </c>
      <c r="D139" s="75"/>
      <c r="E139" s="74"/>
      <c r="F139" s="76">
        <f>SUM(F140:F146)</f>
        <v>7440.1599999999989</v>
      </c>
      <c r="G139" s="59">
        <f>SUM(G140:G146)</f>
        <v>138816.81733999998</v>
      </c>
      <c r="H139" s="59">
        <f>SUM(H140:H146)</f>
        <v>1802.83</v>
      </c>
      <c r="I139" s="59">
        <f>SUM(I140:I146)</f>
        <v>32433.597450000001</v>
      </c>
      <c r="J139" s="59">
        <f>SUM(J140:J146)</f>
        <v>9242.99</v>
      </c>
      <c r="K139" s="59">
        <f>SUM(K140:K146)</f>
        <v>171250.41478999995</v>
      </c>
      <c r="L139" s="56">
        <f>G139*1000/3/F139</f>
        <v>6219.2577104076609</v>
      </c>
      <c r="M139" s="57">
        <f>I139*1000/3/H139</f>
        <v>5996.7934580631563</v>
      </c>
      <c r="N139" s="57">
        <f>M139-L139</f>
        <v>-222.46425234450453</v>
      </c>
      <c r="O139" s="58">
        <f>N139/L139</f>
        <v>-3.5770225757363321E-2</v>
      </c>
      <c r="P139" s="58">
        <f>H139/J139</f>
        <v>0.19504835556459543</v>
      </c>
      <c r="Q139" s="58">
        <f t="shared" si="2"/>
        <v>0.20431142334712732</v>
      </c>
      <c r="R139" s="59">
        <f>SUM(R140:R146)</f>
        <v>9242.99</v>
      </c>
      <c r="S139" s="59">
        <f>SUM(S140:S146)</f>
        <v>10391</v>
      </c>
      <c r="T139" s="60">
        <f>R139/S139</f>
        <v>0.88951881435857949</v>
      </c>
      <c r="U139" s="59">
        <f>SUM(U140:U146)</f>
        <v>1802.83</v>
      </c>
      <c r="V139" s="59">
        <f>SUM(V140:V146)</f>
        <v>2123</v>
      </c>
      <c r="W139" s="60">
        <f>U139/V139</f>
        <v>0.84918982571832313</v>
      </c>
    </row>
    <row r="140" spans="1:23" ht="12" hidden="1" outlineLevel="4" x14ac:dyDescent="0.25">
      <c r="A140" s="16">
        <v>137</v>
      </c>
      <c r="B140" s="53"/>
      <c r="C140" s="54"/>
      <c r="D140" s="1">
        <v>17110</v>
      </c>
      <c r="E140" s="1" t="s">
        <v>158</v>
      </c>
      <c r="F140" s="56"/>
      <c r="H140" s="57">
        <v>1</v>
      </c>
      <c r="I140" s="57">
        <v>19.064879999999999</v>
      </c>
      <c r="J140" s="57">
        <v>1</v>
      </c>
      <c r="K140" s="57">
        <v>19.064879999999999</v>
      </c>
      <c r="L140" s="56"/>
      <c r="O140" s="58"/>
      <c r="P140" s="58">
        <f>H140/J140</f>
        <v>1</v>
      </c>
      <c r="Q140" s="58">
        <f t="shared" si="2"/>
        <v>1</v>
      </c>
      <c r="R140" s="59">
        <v>1</v>
      </c>
      <c r="S140" s="59">
        <v>1</v>
      </c>
      <c r="T140" s="60">
        <f>R140/S140</f>
        <v>1</v>
      </c>
      <c r="U140" s="57">
        <v>1</v>
      </c>
      <c r="V140" s="1">
        <v>1</v>
      </c>
      <c r="W140" s="60">
        <f>U140/V140</f>
        <v>1</v>
      </c>
    </row>
    <row r="141" spans="1:23" ht="12" hidden="1" outlineLevel="4" x14ac:dyDescent="0.25">
      <c r="A141" s="16">
        <v>138</v>
      </c>
      <c r="B141" s="53"/>
      <c r="C141" s="54"/>
      <c r="D141" s="1">
        <v>17120</v>
      </c>
      <c r="E141" s="1" t="s">
        <v>159</v>
      </c>
      <c r="F141" s="56">
        <v>1657.5600000000006</v>
      </c>
      <c r="G141" s="57">
        <v>33128.447780000002</v>
      </c>
      <c r="H141" s="57">
        <v>168.02</v>
      </c>
      <c r="I141" s="57">
        <v>3263.3205399999997</v>
      </c>
      <c r="J141" s="57">
        <v>1825.5800000000006</v>
      </c>
      <c r="K141" s="57">
        <v>36391.768320000003</v>
      </c>
      <c r="L141" s="56">
        <f>G141*1000/3/F141</f>
        <v>6662.0912224394069</v>
      </c>
      <c r="M141" s="57">
        <f>I141*1000/3/H141</f>
        <v>6474.0716184581188</v>
      </c>
      <c r="N141" s="57">
        <f>M141-L141</f>
        <v>-188.01960398128813</v>
      </c>
      <c r="O141" s="58">
        <f>N141/L141</f>
        <v>-2.8222310038024733E-2</v>
      </c>
      <c r="P141" s="58">
        <f>H141/J141</f>
        <v>9.2036503467391159E-2</v>
      </c>
      <c r="Q141" s="58">
        <f t="shared" si="2"/>
        <v>9.4876660341555979E-2</v>
      </c>
      <c r="R141" s="59">
        <v>1825.5800000000006</v>
      </c>
      <c r="S141" s="59">
        <v>2108</v>
      </c>
      <c r="T141" s="60">
        <f>R141/S141</f>
        <v>0.86602466793168908</v>
      </c>
      <c r="U141" s="57">
        <v>168.02</v>
      </c>
      <c r="V141" s="1">
        <v>200</v>
      </c>
      <c r="W141" s="60">
        <f>U141/V141</f>
        <v>0.84010000000000007</v>
      </c>
    </row>
    <row r="142" spans="1:23" ht="12" hidden="1" outlineLevel="4" x14ac:dyDescent="0.25">
      <c r="A142" s="16">
        <v>139</v>
      </c>
      <c r="B142" s="53"/>
      <c r="C142" s="54"/>
      <c r="D142" s="1">
        <v>17210</v>
      </c>
      <c r="E142" s="1" t="s">
        <v>160</v>
      </c>
      <c r="F142" s="56">
        <v>3768.7099999999991</v>
      </c>
      <c r="G142" s="57">
        <v>57375.324919999985</v>
      </c>
      <c r="H142" s="57">
        <v>850.21999999999969</v>
      </c>
      <c r="I142" s="57">
        <v>12398.528510000004</v>
      </c>
      <c r="J142" s="57">
        <v>4618.9299999999985</v>
      </c>
      <c r="K142" s="57">
        <v>69773.853429999988</v>
      </c>
      <c r="L142" s="56">
        <f>G142*1000/3/F142</f>
        <v>5074.7094646886244</v>
      </c>
      <c r="M142" s="57">
        <f>I142*1000/3/H142</f>
        <v>4860.9099252742462</v>
      </c>
      <c r="N142" s="57">
        <f>M142-L142</f>
        <v>-213.79953941437816</v>
      </c>
      <c r="O142" s="58">
        <f>N142/L142</f>
        <v>-4.2130399957290274E-2</v>
      </c>
      <c r="P142" s="58">
        <f>H142/J142</f>
        <v>0.18407293464070681</v>
      </c>
      <c r="Q142" s="58">
        <f t="shared" si="2"/>
        <v>0.19536984754376058</v>
      </c>
      <c r="R142" s="59">
        <v>4618.9299999999985</v>
      </c>
      <c r="S142" s="59">
        <v>5313</v>
      </c>
      <c r="T142" s="60">
        <f>R142/S142</f>
        <v>0.86936382458121564</v>
      </c>
      <c r="U142" s="57">
        <v>850.21999999999969</v>
      </c>
      <c r="V142" s="1">
        <v>1038</v>
      </c>
      <c r="W142" s="60">
        <f>U142/V142</f>
        <v>0.81909441233140623</v>
      </c>
    </row>
    <row r="143" spans="1:23" ht="12" hidden="1" outlineLevel="4" x14ac:dyDescent="0.25">
      <c r="A143" s="16">
        <v>140</v>
      </c>
      <c r="B143" s="53"/>
      <c r="C143" s="54"/>
      <c r="D143" s="1">
        <v>17220</v>
      </c>
      <c r="E143" s="1" t="s">
        <v>161</v>
      </c>
      <c r="F143" s="56">
        <v>1174.7299999999993</v>
      </c>
      <c r="G143" s="57">
        <v>34188.685459999993</v>
      </c>
      <c r="H143" s="57">
        <v>372.06000000000017</v>
      </c>
      <c r="I143" s="57">
        <v>10580.559970000002</v>
      </c>
      <c r="J143" s="57">
        <v>1546.7899999999995</v>
      </c>
      <c r="K143" s="57">
        <v>44769.245429999995</v>
      </c>
      <c r="L143" s="56">
        <f>G143*1000/3/F143</f>
        <v>9701.1470607430401</v>
      </c>
      <c r="M143" s="57">
        <f>I143*1000/3/H143</f>
        <v>9479.2595907470095</v>
      </c>
      <c r="N143" s="57">
        <f>M143-L143</f>
        <v>-221.88746999603063</v>
      </c>
      <c r="O143" s="58">
        <f>N143/L143</f>
        <v>-2.2872292173976756E-2</v>
      </c>
      <c r="P143" s="58">
        <f>H143/J143</f>
        <v>0.24053685374226644</v>
      </c>
      <c r="Q143" s="58">
        <f t="shared" si="2"/>
        <v>0.25459317585301838</v>
      </c>
      <c r="R143" s="59">
        <v>1546.7899999999995</v>
      </c>
      <c r="S143" s="59">
        <v>1524</v>
      </c>
      <c r="T143" s="60">
        <f>R143/S143</f>
        <v>1.0149540682414695</v>
      </c>
      <c r="U143" s="57">
        <v>372.06000000000017</v>
      </c>
      <c r="V143" s="1">
        <v>388</v>
      </c>
      <c r="W143" s="60">
        <f>U143/V143</f>
        <v>0.95891752577319633</v>
      </c>
    </row>
    <row r="144" spans="1:23" ht="12" hidden="1" outlineLevel="4" x14ac:dyDescent="0.25">
      <c r="A144" s="16">
        <v>141</v>
      </c>
      <c r="B144" s="53"/>
      <c r="C144" s="54"/>
      <c r="D144" s="1">
        <v>17230</v>
      </c>
      <c r="E144" s="1" t="s">
        <v>162</v>
      </c>
      <c r="F144" s="56">
        <v>87.22999999999999</v>
      </c>
      <c r="G144" s="57">
        <v>1438.92733</v>
      </c>
      <c r="H144" s="57">
        <v>83.399999999999991</v>
      </c>
      <c r="I144" s="57">
        <v>1261.6642299999996</v>
      </c>
      <c r="J144" s="57">
        <v>170.63</v>
      </c>
      <c r="K144" s="57">
        <v>2700.5915599999998</v>
      </c>
      <c r="L144" s="56">
        <f>G144*1000/3/F144</f>
        <v>5498.5950170048536</v>
      </c>
      <c r="M144" s="57">
        <f>I144*1000/3/H144</f>
        <v>5042.6228217426051</v>
      </c>
      <c r="N144" s="57">
        <f>M144-L144</f>
        <v>-455.97219526224853</v>
      </c>
      <c r="O144" s="58">
        <f>N144/L144</f>
        <v>-8.2925218869932649E-2</v>
      </c>
      <c r="P144" s="58">
        <f>H144/J144</f>
        <v>0.48877688565902827</v>
      </c>
      <c r="Q144" s="58">
        <f t="shared" si="2"/>
        <v>0.52884615384615385</v>
      </c>
      <c r="R144" s="59">
        <v>170.63</v>
      </c>
      <c r="S144" s="59">
        <v>208</v>
      </c>
      <c r="T144" s="60">
        <f>R144/S144</f>
        <v>0.82033653846153842</v>
      </c>
      <c r="U144" s="57">
        <v>83.399999999999991</v>
      </c>
      <c r="V144" s="1">
        <v>110</v>
      </c>
      <c r="W144" s="60">
        <f>U144/V144</f>
        <v>0.75818181818181807</v>
      </c>
    </row>
    <row r="145" spans="1:23" ht="12" hidden="1" outlineLevel="4" x14ac:dyDescent="0.25">
      <c r="A145" s="16">
        <v>142</v>
      </c>
      <c r="B145" s="53"/>
      <c r="C145" s="54"/>
      <c r="D145" s="1">
        <v>17240</v>
      </c>
      <c r="E145" s="1" t="s">
        <v>163</v>
      </c>
      <c r="F145" s="56">
        <v>42.589999999999996</v>
      </c>
      <c r="G145" s="57">
        <v>537.45542999999986</v>
      </c>
      <c r="H145" s="57">
        <v>19.490000000000002</v>
      </c>
      <c r="I145" s="57">
        <v>281.45212000000004</v>
      </c>
      <c r="J145" s="57">
        <v>62.08</v>
      </c>
      <c r="K145" s="57">
        <v>818.9075499999999</v>
      </c>
      <c r="L145" s="56">
        <f>G145*1000/3/F145</f>
        <v>4206.4289739375427</v>
      </c>
      <c r="M145" s="57">
        <f>I145*1000/3/H145</f>
        <v>4813.6158713870363</v>
      </c>
      <c r="N145" s="57">
        <f>M145-L145</f>
        <v>607.1868974494937</v>
      </c>
      <c r="O145" s="58">
        <f>N145/L145</f>
        <v>0.14434735525347997</v>
      </c>
      <c r="P145" s="58">
        <f>H145/J145</f>
        <v>0.31394974226804129</v>
      </c>
      <c r="Q145" s="58">
        <f t="shared" si="2"/>
        <v>0.32</v>
      </c>
      <c r="R145" s="59">
        <v>62.08</v>
      </c>
      <c r="S145" s="59">
        <v>75</v>
      </c>
      <c r="T145" s="60">
        <f>R145/S145</f>
        <v>0.82773333333333332</v>
      </c>
      <c r="U145" s="57">
        <v>19.490000000000002</v>
      </c>
      <c r="V145" s="1">
        <v>24</v>
      </c>
      <c r="W145" s="60">
        <f>U145/V145</f>
        <v>0.81208333333333338</v>
      </c>
    </row>
    <row r="146" spans="1:23" ht="12" hidden="1" outlineLevel="4" x14ac:dyDescent="0.25">
      <c r="A146" s="16">
        <v>143</v>
      </c>
      <c r="B146" s="53"/>
      <c r="C146" s="54"/>
      <c r="D146" s="1">
        <v>17290</v>
      </c>
      <c r="E146" s="1" t="s">
        <v>164</v>
      </c>
      <c r="F146" s="56">
        <v>709.34000000000026</v>
      </c>
      <c r="G146" s="57">
        <v>12147.976419999999</v>
      </c>
      <c r="H146" s="57">
        <v>308.64000000000004</v>
      </c>
      <c r="I146" s="57">
        <v>4629.0071999999982</v>
      </c>
      <c r="J146" s="57">
        <v>1017.9800000000002</v>
      </c>
      <c r="K146" s="57">
        <v>16776.983619999999</v>
      </c>
      <c r="L146" s="56">
        <f>G146*1000/3/F146</f>
        <v>5708.5818836289109</v>
      </c>
      <c r="M146" s="57">
        <f>I146*1000/3/H146</f>
        <v>4999.3597719025374</v>
      </c>
      <c r="N146" s="57">
        <f>M146-L146</f>
        <v>-709.22211172637344</v>
      </c>
      <c r="O146" s="58">
        <f>N146/L146</f>
        <v>-0.12423788012225644</v>
      </c>
      <c r="P146" s="58">
        <f>H146/J146</f>
        <v>0.30318866775378689</v>
      </c>
      <c r="Q146" s="58">
        <f t="shared" si="2"/>
        <v>0.31153184165232356</v>
      </c>
      <c r="R146" s="59">
        <v>1017.9800000000002</v>
      </c>
      <c r="S146" s="59">
        <v>1162</v>
      </c>
      <c r="T146" s="60">
        <f>R146/S146</f>
        <v>0.87605851979345972</v>
      </c>
      <c r="U146" s="57">
        <v>308.64000000000004</v>
      </c>
      <c r="V146" s="1">
        <v>362</v>
      </c>
      <c r="W146" s="60">
        <f>U146/V146</f>
        <v>0.85259668508287301</v>
      </c>
    </row>
    <row r="147" spans="1:23" ht="12" hidden="1" outlineLevel="3" collapsed="1" x14ac:dyDescent="0.25">
      <c r="A147" s="16">
        <v>144</v>
      </c>
      <c r="B147" s="62"/>
      <c r="C147" s="74" t="s">
        <v>165</v>
      </c>
      <c r="D147" s="75"/>
      <c r="E147" s="74"/>
      <c r="F147" s="76">
        <f>SUM(F148:F152)</f>
        <v>4704.659999999998</v>
      </c>
      <c r="G147" s="59">
        <f>SUM(G148:G152)</f>
        <v>76750.097699999998</v>
      </c>
      <c r="H147" s="59">
        <f>SUM(H148:H152)</f>
        <v>2167.79</v>
      </c>
      <c r="I147" s="59">
        <f>SUM(I148:I152)</f>
        <v>31495.651710000006</v>
      </c>
      <c r="J147" s="59">
        <f>SUM(J148:J152)</f>
        <v>6872.4499999999971</v>
      </c>
      <c r="K147" s="59">
        <f>SUM(K148:K152)</f>
        <v>108245.74941</v>
      </c>
      <c r="L147" s="56">
        <f>G147*1000/3/F147</f>
        <v>5437.8777424936152</v>
      </c>
      <c r="M147" s="57">
        <f>I147*1000/3/H147</f>
        <v>4842.9739827197291</v>
      </c>
      <c r="N147" s="57">
        <f>M147-L147</f>
        <v>-594.90375977388612</v>
      </c>
      <c r="O147" s="58">
        <f>N147/L147</f>
        <v>-0.10939998799992967</v>
      </c>
      <c r="P147" s="58">
        <f>H147/J147</f>
        <v>0.31543190565227841</v>
      </c>
      <c r="Q147" s="58">
        <f t="shared" si="2"/>
        <v>0.33178275081719888</v>
      </c>
      <c r="R147" s="59">
        <f>SUM(R148:R152)</f>
        <v>6872.4499999999971</v>
      </c>
      <c r="S147" s="59">
        <f>SUM(S148:S152)</f>
        <v>7954</v>
      </c>
      <c r="T147" s="60">
        <f>R147/S147</f>
        <v>0.8640243902439021</v>
      </c>
      <c r="U147" s="59">
        <f>SUM(U148:U152)</f>
        <v>2167.79</v>
      </c>
      <c r="V147" s="59">
        <f>SUM(V148:V152)</f>
        <v>2639</v>
      </c>
      <c r="W147" s="60">
        <f>U147/V147</f>
        <v>0.82144372868510795</v>
      </c>
    </row>
    <row r="148" spans="1:23" ht="12" hidden="1" outlineLevel="4" x14ac:dyDescent="0.25">
      <c r="A148" s="16">
        <v>145</v>
      </c>
      <c r="B148" s="53"/>
      <c r="C148" s="54"/>
      <c r="D148" s="1">
        <v>18110</v>
      </c>
      <c r="E148" s="1" t="s">
        <v>166</v>
      </c>
      <c r="F148" s="56">
        <v>408.20000000000005</v>
      </c>
      <c r="G148" s="57">
        <v>8138.4117899999974</v>
      </c>
      <c r="H148" s="57">
        <v>52.63</v>
      </c>
      <c r="I148" s="57">
        <v>1043.3552300000001</v>
      </c>
      <c r="J148" s="57">
        <v>460.83000000000004</v>
      </c>
      <c r="K148" s="57">
        <v>9181.7670199999975</v>
      </c>
      <c r="L148" s="56">
        <f>G148*1000/3/F148</f>
        <v>6645.7715090641814</v>
      </c>
      <c r="M148" s="57">
        <f>I148*1000/3/H148</f>
        <v>6608.1147001076706</v>
      </c>
      <c r="N148" s="57">
        <f>M148-L148</f>
        <v>-37.656808956510758</v>
      </c>
      <c r="O148" s="58">
        <f>N148/L148</f>
        <v>-5.6662810187125094E-3</v>
      </c>
      <c r="P148" s="58">
        <f>H148/J148</f>
        <v>0.11420697437232818</v>
      </c>
      <c r="Q148" s="58">
        <f t="shared" si="2"/>
        <v>0.11238095238095239</v>
      </c>
      <c r="R148" s="59">
        <v>460.83000000000004</v>
      </c>
      <c r="S148" s="59">
        <v>525</v>
      </c>
      <c r="T148" s="60">
        <f>R148/S148</f>
        <v>0.87777142857142865</v>
      </c>
      <c r="U148" s="57">
        <v>52.63</v>
      </c>
      <c r="V148" s="1">
        <v>59</v>
      </c>
      <c r="W148" s="60">
        <f>U148/V148</f>
        <v>0.89203389830508484</v>
      </c>
    </row>
    <row r="149" spans="1:23" ht="12" hidden="1" outlineLevel="4" x14ac:dyDescent="0.25">
      <c r="A149" s="16">
        <v>146</v>
      </c>
      <c r="B149" s="53"/>
      <c r="C149" s="54"/>
      <c r="D149" s="1">
        <v>18120</v>
      </c>
      <c r="E149" s="1" t="s">
        <v>167</v>
      </c>
      <c r="F149" s="56">
        <v>3571.8899999999985</v>
      </c>
      <c r="G149" s="57">
        <v>56649.231049999995</v>
      </c>
      <c r="H149" s="57">
        <v>1686.2299999999998</v>
      </c>
      <c r="I149" s="57">
        <v>24252.031240000004</v>
      </c>
      <c r="J149" s="57">
        <v>5258.1199999999981</v>
      </c>
      <c r="K149" s="57">
        <v>80901.262289999999</v>
      </c>
      <c r="L149" s="56">
        <f>G149*1000/3/F149</f>
        <v>5286.5785387194665</v>
      </c>
      <c r="M149" s="57">
        <f>I149*1000/3/H149</f>
        <v>4794.1327181543056</v>
      </c>
      <c r="N149" s="57">
        <f>M149-L149</f>
        <v>-492.44582056516083</v>
      </c>
      <c r="O149" s="58">
        <f>N149/L149</f>
        <v>-9.3150194773128775E-2</v>
      </c>
      <c r="P149" s="58">
        <f>H149/J149</f>
        <v>0.32069066510463823</v>
      </c>
      <c r="Q149" s="58">
        <f t="shared" si="2"/>
        <v>0.33710444335136908</v>
      </c>
      <c r="R149" s="59">
        <v>5258.1199999999981</v>
      </c>
      <c r="S149" s="59">
        <v>6099</v>
      </c>
      <c r="T149" s="60">
        <f>R149/S149</f>
        <v>0.86212821774061288</v>
      </c>
      <c r="U149" s="57">
        <v>1686.2299999999998</v>
      </c>
      <c r="V149" s="1">
        <v>2056</v>
      </c>
      <c r="W149" s="60">
        <f>U149/V149</f>
        <v>0.82015077821011662</v>
      </c>
    </row>
    <row r="150" spans="1:23" ht="12" hidden="1" outlineLevel="4" x14ac:dyDescent="0.25">
      <c r="A150" s="16">
        <v>147</v>
      </c>
      <c r="B150" s="53"/>
      <c r="C150" s="54"/>
      <c r="D150" s="1">
        <v>18130</v>
      </c>
      <c r="E150" s="1" t="s">
        <v>168</v>
      </c>
      <c r="F150" s="56">
        <v>616.64</v>
      </c>
      <c r="G150" s="57">
        <v>10512.870450000006</v>
      </c>
      <c r="H150" s="57">
        <v>367.81000000000017</v>
      </c>
      <c r="I150" s="57">
        <v>5489.4848899999988</v>
      </c>
      <c r="J150" s="57">
        <v>984.45000000000016</v>
      </c>
      <c r="K150" s="57">
        <v>16002.355340000006</v>
      </c>
      <c r="L150" s="56">
        <f>G150*1000/3/F150</f>
        <v>5682.8784217695938</v>
      </c>
      <c r="M150" s="57">
        <f>I150*1000/3/H150</f>
        <v>4974.9280788088017</v>
      </c>
      <c r="N150" s="57">
        <f>M150-L150</f>
        <v>-707.95034296079211</v>
      </c>
      <c r="O150" s="58">
        <f>N150/L150</f>
        <v>-0.12457601419886494</v>
      </c>
      <c r="P150" s="58">
        <f>H150/J150</f>
        <v>0.37361978769871512</v>
      </c>
      <c r="Q150" s="58">
        <f t="shared" si="2"/>
        <v>0.39588918677390528</v>
      </c>
      <c r="R150" s="59">
        <v>984.45000000000016</v>
      </c>
      <c r="S150" s="59">
        <v>1119</v>
      </c>
      <c r="T150" s="60">
        <f>R150/S150</f>
        <v>0.87975871313672938</v>
      </c>
      <c r="U150" s="57">
        <v>367.81000000000017</v>
      </c>
      <c r="V150" s="1">
        <v>443</v>
      </c>
      <c r="W150" s="60">
        <f>U150/V150</f>
        <v>0.83027088036117425</v>
      </c>
    </row>
    <row r="151" spans="1:23" ht="12" hidden="1" outlineLevel="4" x14ac:dyDescent="0.25">
      <c r="A151" s="16">
        <v>148</v>
      </c>
      <c r="B151" s="53"/>
      <c r="C151" s="54"/>
      <c r="D151" s="1">
        <v>18140</v>
      </c>
      <c r="E151" s="1" t="s">
        <v>169</v>
      </c>
      <c r="F151" s="56">
        <v>105.94999999999999</v>
      </c>
      <c r="G151" s="57">
        <v>1426.5113899999999</v>
      </c>
      <c r="H151" s="57">
        <v>60.12</v>
      </c>
      <c r="I151" s="57">
        <v>698.33479000000011</v>
      </c>
      <c r="J151" s="57">
        <v>166.07</v>
      </c>
      <c r="K151" s="57">
        <v>2124.84618</v>
      </c>
      <c r="L151" s="56">
        <f>G151*1000/3/F151</f>
        <v>4488.0018562214882</v>
      </c>
      <c r="M151" s="57">
        <f>I151*1000/3/H151</f>
        <v>3871.8939343535162</v>
      </c>
      <c r="N151" s="57">
        <f>M151-L151</f>
        <v>-616.10792186797198</v>
      </c>
      <c r="O151" s="58">
        <f>N151/L151</f>
        <v>-0.13727889194472881</v>
      </c>
      <c r="P151" s="58">
        <f>H151/J151</f>
        <v>0.36201601734208466</v>
      </c>
      <c r="Q151" s="58">
        <f t="shared" si="2"/>
        <v>0.38461538461538464</v>
      </c>
      <c r="R151" s="59">
        <v>166.07</v>
      </c>
      <c r="S151" s="59">
        <v>208</v>
      </c>
      <c r="T151" s="60">
        <f>R151/S151</f>
        <v>0.79841346153846149</v>
      </c>
      <c r="U151" s="57">
        <v>60.12</v>
      </c>
      <c r="V151" s="1">
        <v>80</v>
      </c>
      <c r="W151" s="60">
        <f>U151/V151</f>
        <v>0.75149999999999995</v>
      </c>
    </row>
    <row r="152" spans="1:23" ht="12" hidden="1" outlineLevel="4" x14ac:dyDescent="0.25">
      <c r="A152" s="16">
        <v>149</v>
      </c>
      <c r="B152" s="53"/>
      <c r="C152" s="54"/>
      <c r="D152" s="1">
        <v>18200</v>
      </c>
      <c r="E152" s="1" t="s">
        <v>170</v>
      </c>
      <c r="F152" s="56">
        <v>1.98</v>
      </c>
      <c r="G152" s="57">
        <v>23.07302</v>
      </c>
      <c r="H152" s="57">
        <v>1</v>
      </c>
      <c r="I152" s="57">
        <v>12.44556</v>
      </c>
      <c r="J152" s="57">
        <v>2.98</v>
      </c>
      <c r="K152" s="57">
        <v>35.51858</v>
      </c>
      <c r="L152" s="56">
        <f>G152*1000/3/F152</f>
        <v>3884.3468013468014</v>
      </c>
      <c r="M152" s="57">
        <f>I152*1000/3/H152</f>
        <v>4148.5200000000004</v>
      </c>
      <c r="N152" s="57">
        <f>M152-L152</f>
        <v>264.17319865319905</v>
      </c>
      <c r="O152" s="58">
        <f>N152/L152</f>
        <v>6.8009684037893717E-2</v>
      </c>
      <c r="P152" s="58">
        <f>H152/J152</f>
        <v>0.33557046979865773</v>
      </c>
      <c r="Q152" s="58">
        <f t="shared" si="2"/>
        <v>0.33333333333333331</v>
      </c>
      <c r="R152" s="59">
        <v>2.98</v>
      </c>
      <c r="S152" s="59">
        <v>3</v>
      </c>
      <c r="T152" s="60">
        <f>R152/S152</f>
        <v>0.99333333333333329</v>
      </c>
      <c r="U152" s="57">
        <v>1</v>
      </c>
      <c r="V152" s="1">
        <v>1</v>
      </c>
      <c r="W152" s="60">
        <f>U152/V152</f>
        <v>1</v>
      </c>
    </row>
    <row r="153" spans="1:23" ht="12" hidden="1" outlineLevel="2" collapsed="1" x14ac:dyDescent="0.25">
      <c r="A153" s="16">
        <v>150</v>
      </c>
      <c r="B153" s="46"/>
      <c r="C153" s="78" t="s">
        <v>171</v>
      </c>
      <c r="D153" s="48"/>
      <c r="E153" s="78"/>
      <c r="F153" s="71">
        <f>F154+F156+F174+F184</f>
        <v>84258.35</v>
      </c>
      <c r="G153" s="72">
        <f>G154+G156+G174+G184</f>
        <v>1886441.2839000002</v>
      </c>
      <c r="H153" s="72">
        <f>H154+H156+H174+H184</f>
        <v>28023.199999999997</v>
      </c>
      <c r="I153" s="72">
        <f>I154+I156+I174+I184</f>
        <v>638588.59166000003</v>
      </c>
      <c r="J153" s="72">
        <f>J154+J156+J174+J184</f>
        <v>112281.54999999999</v>
      </c>
      <c r="K153" s="72">
        <f>K154+K156+K174+K184</f>
        <v>2525029.8755599996</v>
      </c>
      <c r="L153" s="9">
        <f>G153*1000/3/F153</f>
        <v>7462.9251735881371</v>
      </c>
      <c r="M153" s="10">
        <f>I153*1000/3/H153</f>
        <v>7595.9513505476425</v>
      </c>
      <c r="N153" s="10">
        <f>M153-L153</f>
        <v>133.02617695950539</v>
      </c>
      <c r="O153" s="51">
        <f>N153/L153</f>
        <v>1.7824937791188798E-2</v>
      </c>
      <c r="P153" s="51">
        <f>H153/J153</f>
        <v>0.24957973950306173</v>
      </c>
      <c r="Q153" s="51">
        <f t="shared" si="2"/>
        <v>0.25893444935577919</v>
      </c>
      <c r="R153" s="72">
        <f>R154+R156+R174+R184</f>
        <v>112281.54999999999</v>
      </c>
      <c r="S153" s="72">
        <f>S154+S156+S174+S184</f>
        <v>127596</v>
      </c>
      <c r="T153" s="52">
        <f>R153/S153</f>
        <v>0.87997703689770834</v>
      </c>
      <c r="U153" s="72">
        <f>U154+U156+U174+U184</f>
        <v>28023.199999999997</v>
      </c>
      <c r="V153" s="72">
        <f>V154+V156+V174+V184</f>
        <v>33039</v>
      </c>
      <c r="W153" s="52">
        <f>U153/V153</f>
        <v>0.84818547776869746</v>
      </c>
    </row>
    <row r="154" spans="1:23" ht="12" hidden="1" outlineLevel="3" x14ac:dyDescent="0.25">
      <c r="A154" s="16">
        <v>151</v>
      </c>
      <c r="B154" s="62"/>
      <c r="C154" s="74" t="s">
        <v>172</v>
      </c>
      <c r="D154" s="75"/>
      <c r="E154" s="74"/>
      <c r="F154" s="76">
        <f>F155</f>
        <v>2579.6999999999989</v>
      </c>
      <c r="G154" s="59">
        <f>G155</f>
        <v>98336.959410000025</v>
      </c>
      <c r="H154" s="59">
        <f>H155</f>
        <v>492.45</v>
      </c>
      <c r="I154" s="59">
        <f>I155</f>
        <v>18872.5147</v>
      </c>
      <c r="J154" s="59">
        <f>J155</f>
        <v>3072.1499999999987</v>
      </c>
      <c r="K154" s="59">
        <f>K155</f>
        <v>117209.47411000002</v>
      </c>
      <c r="L154" s="56">
        <f>G154*1000/3/F154</f>
        <v>12706.511016784907</v>
      </c>
      <c r="M154" s="57">
        <f>I154*1000/3/H154</f>
        <v>12774.572511591701</v>
      </c>
      <c r="N154" s="57">
        <f>M154-L154</f>
        <v>68.061494806794144</v>
      </c>
      <c r="O154" s="58">
        <f>N154/L154</f>
        <v>5.3564266946990423E-3</v>
      </c>
      <c r="P154" s="58">
        <f>H154/J154</f>
        <v>0.16029490747522099</v>
      </c>
      <c r="Q154" s="58">
        <f t="shared" si="2"/>
        <v>0.17268722466960351</v>
      </c>
      <c r="R154" s="59">
        <f>R155</f>
        <v>3072.1499999999987</v>
      </c>
      <c r="S154" s="59">
        <f>S155</f>
        <v>3405</v>
      </c>
      <c r="T154" s="60">
        <f>R154/S154</f>
        <v>0.90224669603524188</v>
      </c>
      <c r="U154" s="59">
        <f>U155</f>
        <v>492.45</v>
      </c>
      <c r="V154" s="59">
        <f>V155</f>
        <v>588</v>
      </c>
      <c r="W154" s="60">
        <f>U154/V154</f>
        <v>0.83750000000000002</v>
      </c>
    </row>
    <row r="155" spans="1:23" ht="12" hidden="1" outlineLevel="4" x14ac:dyDescent="0.25">
      <c r="A155" s="16">
        <v>152</v>
      </c>
      <c r="B155" s="53"/>
      <c r="C155" s="54"/>
      <c r="D155" s="1">
        <v>19200</v>
      </c>
      <c r="E155" s="1" t="s">
        <v>173</v>
      </c>
      <c r="F155" s="56">
        <v>2579.6999999999989</v>
      </c>
      <c r="G155" s="57">
        <v>98336.959410000025</v>
      </c>
      <c r="H155" s="57">
        <v>492.45</v>
      </c>
      <c r="I155" s="57">
        <v>18872.5147</v>
      </c>
      <c r="J155" s="57">
        <v>3072.1499999999987</v>
      </c>
      <c r="K155" s="57">
        <v>117209.47411000002</v>
      </c>
      <c r="L155" s="56">
        <f>G155*1000/3/F155</f>
        <v>12706.511016784907</v>
      </c>
      <c r="M155" s="57">
        <f>I155*1000/3/H155</f>
        <v>12774.572511591701</v>
      </c>
      <c r="N155" s="57">
        <f>M155-L155</f>
        <v>68.061494806794144</v>
      </c>
      <c r="O155" s="58">
        <f>N155/L155</f>
        <v>5.3564266946990423E-3</v>
      </c>
      <c r="P155" s="58">
        <f>H155/J155</f>
        <v>0.16029490747522099</v>
      </c>
      <c r="Q155" s="58">
        <f t="shared" si="2"/>
        <v>0.17268722466960351</v>
      </c>
      <c r="R155" s="59">
        <v>3072.1499999999987</v>
      </c>
      <c r="S155" s="59">
        <v>3405</v>
      </c>
      <c r="T155" s="60">
        <f>R155/S155</f>
        <v>0.90224669603524188</v>
      </c>
      <c r="U155" s="57">
        <v>492.45</v>
      </c>
      <c r="V155" s="1">
        <v>588</v>
      </c>
      <c r="W155" s="60">
        <f>U155/V155</f>
        <v>0.83750000000000002</v>
      </c>
    </row>
    <row r="156" spans="1:23" ht="12" hidden="1" outlineLevel="3" collapsed="1" x14ac:dyDescent="0.25">
      <c r="A156" s="16">
        <v>153</v>
      </c>
      <c r="B156" s="62"/>
      <c r="C156" s="74" t="s">
        <v>174</v>
      </c>
      <c r="D156" s="75"/>
      <c r="E156" s="74"/>
      <c r="F156" s="76">
        <f>SUM(F157:F173)</f>
        <v>30160.460000000003</v>
      </c>
      <c r="G156" s="59">
        <f>SUM(G157:G173)</f>
        <v>759847.03311000008</v>
      </c>
      <c r="H156" s="59">
        <f>SUM(H157:H173)</f>
        <v>7321.0499999999975</v>
      </c>
      <c r="I156" s="59">
        <f>SUM(I157:I173)</f>
        <v>160138.71186000004</v>
      </c>
      <c r="J156" s="59">
        <f>SUM(J157:J173)</f>
        <v>37481.509999999995</v>
      </c>
      <c r="K156" s="59">
        <f>SUM(K157:K173)</f>
        <v>919985.74497000012</v>
      </c>
      <c r="L156" s="56">
        <f>G156*1000/3/F156</f>
        <v>8397.8276316077408</v>
      </c>
      <c r="M156" s="57">
        <f>I156*1000/3/H156</f>
        <v>7291.2451929709578</v>
      </c>
      <c r="N156" s="57">
        <f>M156-L156</f>
        <v>-1106.5824386367831</v>
      </c>
      <c r="O156" s="58">
        <f>N156/L156</f>
        <v>-0.13177008235699295</v>
      </c>
      <c r="P156" s="58">
        <f>H156/J156</f>
        <v>0.19532430790541785</v>
      </c>
      <c r="Q156" s="58">
        <f t="shared" si="2"/>
        <v>0.20427344326266447</v>
      </c>
      <c r="R156" s="59">
        <f>SUM(R157:R173)</f>
        <v>37481.509999999995</v>
      </c>
      <c r="S156" s="59">
        <f>SUM(S157:S173)</f>
        <v>42027</v>
      </c>
      <c r="T156" s="60">
        <f>R156/S156</f>
        <v>0.89184357674828074</v>
      </c>
      <c r="U156" s="59">
        <f>SUM(U157:U173)</f>
        <v>7321.0499999999975</v>
      </c>
      <c r="V156" s="59">
        <f>SUM(V157:V173)</f>
        <v>8585</v>
      </c>
      <c r="W156" s="60">
        <f>U156/V156</f>
        <v>0.85277227722772253</v>
      </c>
    </row>
    <row r="157" spans="1:23" ht="12" hidden="1" outlineLevel="4" x14ac:dyDescent="0.25">
      <c r="A157" s="16">
        <v>154</v>
      </c>
      <c r="B157" s="53"/>
      <c r="C157" s="54"/>
      <c r="D157" s="1">
        <v>20110</v>
      </c>
      <c r="E157" s="1" t="s">
        <v>175</v>
      </c>
      <c r="F157" s="56">
        <v>982.39999999999986</v>
      </c>
      <c r="G157" s="57">
        <v>25958.826340000007</v>
      </c>
      <c r="H157" s="57">
        <v>275.19000000000005</v>
      </c>
      <c r="I157" s="57">
        <v>6631.4059599999991</v>
      </c>
      <c r="J157" s="57">
        <v>1257.5899999999999</v>
      </c>
      <c r="K157" s="57">
        <v>32590.232300000007</v>
      </c>
      <c r="L157" s="56">
        <f>G157*1000/3/F157</f>
        <v>8807.9622489142275</v>
      </c>
      <c r="M157" s="57">
        <f>I157*1000/3/H157</f>
        <v>8032.5180905313873</v>
      </c>
      <c r="N157" s="57">
        <f>M157-L157</f>
        <v>-775.44415838284021</v>
      </c>
      <c r="O157" s="58">
        <f>N157/L157</f>
        <v>-8.8038996588391427E-2</v>
      </c>
      <c r="P157" s="58">
        <f>H157/J157</f>
        <v>0.21882330489269164</v>
      </c>
      <c r="Q157" s="58">
        <f t="shared" si="2"/>
        <v>0.22442972774098602</v>
      </c>
      <c r="R157" s="59">
        <v>1257.5899999999999</v>
      </c>
      <c r="S157" s="59">
        <v>1359</v>
      </c>
      <c r="T157" s="60">
        <f>R157/S157</f>
        <v>0.92537895511405444</v>
      </c>
      <c r="U157" s="57">
        <v>275.19000000000005</v>
      </c>
      <c r="V157" s="1">
        <v>305</v>
      </c>
      <c r="W157" s="60">
        <f>U157/V157</f>
        <v>0.90226229508196742</v>
      </c>
    </row>
    <row r="158" spans="1:23" ht="12" hidden="1" outlineLevel="4" x14ac:dyDescent="0.25">
      <c r="A158" s="16">
        <v>155</v>
      </c>
      <c r="B158" s="53"/>
      <c r="C158" s="54"/>
      <c r="D158" s="1">
        <v>20120</v>
      </c>
      <c r="E158" s="1" t="s">
        <v>176</v>
      </c>
      <c r="F158" s="56">
        <v>433.61000000000007</v>
      </c>
      <c r="G158" s="57">
        <v>9731.1045599999979</v>
      </c>
      <c r="H158" s="57">
        <v>53.199999999999996</v>
      </c>
      <c r="I158" s="57">
        <v>1167.9733099999999</v>
      </c>
      <c r="J158" s="57">
        <v>486.81000000000006</v>
      </c>
      <c r="K158" s="57">
        <v>10899.077869999997</v>
      </c>
      <c r="L158" s="56">
        <f>G158*1000/3/F158</f>
        <v>7480.6889140010589</v>
      </c>
      <c r="M158" s="57">
        <f>I158*1000/3/H158</f>
        <v>7318.1285087719289</v>
      </c>
      <c r="N158" s="57">
        <f>M158-L158</f>
        <v>-162.56040522913008</v>
      </c>
      <c r="O158" s="58">
        <f>N158/L158</f>
        <v>-2.1730673083447921E-2</v>
      </c>
      <c r="P158" s="58">
        <f>H158/J158</f>
        <v>0.10928288243873377</v>
      </c>
      <c r="Q158" s="58">
        <f t="shared" si="2"/>
        <v>0.1141804788213628</v>
      </c>
      <c r="R158" s="59">
        <v>486.81000000000006</v>
      </c>
      <c r="S158" s="59">
        <v>543</v>
      </c>
      <c r="T158" s="60">
        <f>R158/S158</f>
        <v>0.89651933701657471</v>
      </c>
      <c r="U158" s="57">
        <v>53.199999999999996</v>
      </c>
      <c r="V158" s="1">
        <v>62</v>
      </c>
      <c r="W158" s="60">
        <f>U158/V158</f>
        <v>0.85806451612903223</v>
      </c>
    </row>
    <row r="159" spans="1:23" ht="12" hidden="1" outlineLevel="4" x14ac:dyDescent="0.25">
      <c r="A159" s="16">
        <v>156</v>
      </c>
      <c r="B159" s="53"/>
      <c r="C159" s="54"/>
      <c r="D159" s="1">
        <v>20130</v>
      </c>
      <c r="E159" s="1" t="s">
        <v>177</v>
      </c>
      <c r="F159" s="56">
        <v>2137.3199999999997</v>
      </c>
      <c r="G159" s="57">
        <v>45819.339230000005</v>
      </c>
      <c r="H159" s="57">
        <v>456.81000000000006</v>
      </c>
      <c r="I159" s="57">
        <v>9153.3036400000019</v>
      </c>
      <c r="J159" s="57">
        <v>2594.1299999999997</v>
      </c>
      <c r="K159" s="57">
        <v>54972.642870000011</v>
      </c>
      <c r="L159" s="56">
        <f>G159*1000/3/F159</f>
        <v>7145.9178207599562</v>
      </c>
      <c r="M159" s="57">
        <f>I159*1000/3/H159</f>
        <v>6679.1471581912256</v>
      </c>
      <c r="N159" s="57">
        <f>M159-L159</f>
        <v>-466.77066256873059</v>
      </c>
      <c r="O159" s="58">
        <f>N159/L159</f>
        <v>-6.5319903513680527E-2</v>
      </c>
      <c r="P159" s="58">
        <f>H159/J159</f>
        <v>0.17609371928160891</v>
      </c>
      <c r="Q159" s="58">
        <f t="shared" si="2"/>
        <v>0.17787491593813046</v>
      </c>
      <c r="R159" s="59">
        <v>2594.1299999999997</v>
      </c>
      <c r="S159" s="59">
        <v>2974</v>
      </c>
      <c r="T159" s="60">
        <f>R159/S159</f>
        <v>0.87226967047747128</v>
      </c>
      <c r="U159" s="57">
        <v>456.81000000000006</v>
      </c>
      <c r="V159" s="1">
        <v>529</v>
      </c>
      <c r="W159" s="60">
        <f>U159/V159</f>
        <v>0.86353497164461257</v>
      </c>
    </row>
    <row r="160" spans="1:23" ht="12" hidden="1" outlineLevel="4" x14ac:dyDescent="0.25">
      <c r="A160" s="16">
        <v>157</v>
      </c>
      <c r="B160" s="53"/>
      <c r="C160" s="54"/>
      <c r="D160" s="1">
        <v>20140</v>
      </c>
      <c r="E160" s="1" t="s">
        <v>178</v>
      </c>
      <c r="F160" s="56">
        <v>9731.720000000003</v>
      </c>
      <c r="G160" s="57">
        <v>273530.18165999983</v>
      </c>
      <c r="H160" s="57">
        <v>1510.7499999999991</v>
      </c>
      <c r="I160" s="57">
        <v>38642.086170000002</v>
      </c>
      <c r="J160" s="57">
        <v>11242.470000000001</v>
      </c>
      <c r="K160" s="57">
        <v>312172.26782999985</v>
      </c>
      <c r="L160" s="56">
        <f>G160*1000/3/F160</f>
        <v>9369.024922624154</v>
      </c>
      <c r="M160" s="57">
        <f>I160*1000/3/H160</f>
        <v>8526.0270660268143</v>
      </c>
      <c r="N160" s="57">
        <f>M160-L160</f>
        <v>-842.99785659733971</v>
      </c>
      <c r="O160" s="58">
        <f>N160/L160</f>
        <v>-8.9977117529240799E-2</v>
      </c>
      <c r="P160" s="58">
        <f>H160/J160</f>
        <v>0.13437883312119125</v>
      </c>
      <c r="Q160" s="58">
        <f t="shared" si="2"/>
        <v>0.14178800943626454</v>
      </c>
      <c r="R160" s="59">
        <v>11242.470000000001</v>
      </c>
      <c r="S160" s="59">
        <v>12293</v>
      </c>
      <c r="T160" s="60">
        <f>R160/S160</f>
        <v>0.91454242251687967</v>
      </c>
      <c r="U160" s="57">
        <v>1510.7499999999991</v>
      </c>
      <c r="V160" s="1">
        <v>1743</v>
      </c>
      <c r="W160" s="60">
        <f>U160/V160</f>
        <v>0.86675272518645963</v>
      </c>
    </row>
    <row r="161" spans="1:23" ht="12" hidden="1" outlineLevel="4" x14ac:dyDescent="0.25">
      <c r="A161" s="16">
        <v>158</v>
      </c>
      <c r="B161" s="53"/>
      <c r="C161" s="54"/>
      <c r="D161" s="1">
        <v>20150</v>
      </c>
      <c r="E161" s="1" t="s">
        <v>179</v>
      </c>
      <c r="F161" s="56">
        <v>1171.6899999999998</v>
      </c>
      <c r="G161" s="57">
        <v>24466.960369999997</v>
      </c>
      <c r="H161" s="57">
        <v>200.23000000000002</v>
      </c>
      <c r="I161" s="57">
        <v>3534.909110000001</v>
      </c>
      <c r="J161" s="57">
        <v>1371.9199999999998</v>
      </c>
      <c r="K161" s="57">
        <v>28001.869479999998</v>
      </c>
      <c r="L161" s="56">
        <f>G161*1000/3/F161</f>
        <v>6960.5897947978283</v>
      </c>
      <c r="M161" s="57">
        <f>I161*1000/3/H161</f>
        <v>5884.7477234513644</v>
      </c>
      <c r="N161" s="57">
        <f>M161-L161</f>
        <v>-1075.8420713464639</v>
      </c>
      <c r="O161" s="58">
        <f>N161/L161</f>
        <v>-0.15456191257679364</v>
      </c>
      <c r="P161" s="58">
        <f>H161/J161</f>
        <v>0.1459487433669602</v>
      </c>
      <c r="Q161" s="58">
        <f t="shared" si="2"/>
        <v>0.14536015574302402</v>
      </c>
      <c r="R161" s="59">
        <v>1371.9199999999998</v>
      </c>
      <c r="S161" s="59">
        <v>1541</v>
      </c>
      <c r="T161" s="60">
        <f>R161/S161</f>
        <v>0.89027903958468513</v>
      </c>
      <c r="U161" s="57">
        <v>200.23000000000002</v>
      </c>
      <c r="V161" s="1">
        <v>224</v>
      </c>
      <c r="W161" s="60">
        <f>U161/V161</f>
        <v>0.89388392857142862</v>
      </c>
    </row>
    <row r="162" spans="1:23" ht="12" hidden="1" outlineLevel="4" x14ac:dyDescent="0.25">
      <c r="A162" s="16">
        <v>159</v>
      </c>
      <c r="B162" s="53"/>
      <c r="C162" s="54"/>
      <c r="D162" s="1">
        <v>20160</v>
      </c>
      <c r="E162" s="1" t="s">
        <v>180</v>
      </c>
      <c r="F162" s="56">
        <v>6021.12</v>
      </c>
      <c r="G162" s="57">
        <v>168716.16805000015</v>
      </c>
      <c r="H162" s="57">
        <v>1290.1899999999994</v>
      </c>
      <c r="I162" s="57">
        <v>31939.258220000011</v>
      </c>
      <c r="J162" s="57">
        <v>7311.3099999999995</v>
      </c>
      <c r="K162" s="57">
        <v>200655.42627000017</v>
      </c>
      <c r="L162" s="56">
        <f>G162*1000/3/F162</f>
        <v>9340.2427925923075</v>
      </c>
      <c r="M162" s="57">
        <f>I162*1000/3/H162</f>
        <v>8251.822914971186</v>
      </c>
      <c r="N162" s="57">
        <f>M162-L162</f>
        <v>-1088.4198776211215</v>
      </c>
      <c r="O162" s="58">
        <f>N162/L162</f>
        <v>-0.11653014828311968</v>
      </c>
      <c r="P162" s="58">
        <f>H162/J162</f>
        <v>0.17646495634845186</v>
      </c>
      <c r="Q162" s="58">
        <f t="shared" si="2"/>
        <v>0.18263728235723853</v>
      </c>
      <c r="R162" s="59">
        <v>7311.3099999999995</v>
      </c>
      <c r="S162" s="59">
        <v>8213</v>
      </c>
      <c r="T162" s="60">
        <f>R162/S162</f>
        <v>0.89021185924753432</v>
      </c>
      <c r="U162" s="57">
        <v>1290.1899999999994</v>
      </c>
      <c r="V162" s="1">
        <v>1500</v>
      </c>
      <c r="W162" s="60">
        <f>U162/V162</f>
        <v>0.86012666666666626</v>
      </c>
    </row>
    <row r="163" spans="1:23" ht="12" hidden="1" outlineLevel="4" x14ac:dyDescent="0.25">
      <c r="A163" s="16">
        <v>160</v>
      </c>
      <c r="B163" s="53"/>
      <c r="C163" s="54"/>
      <c r="D163" s="1">
        <v>20170</v>
      </c>
      <c r="E163" s="1" t="s">
        <v>181</v>
      </c>
      <c r="F163" s="56">
        <v>116.12999999999998</v>
      </c>
      <c r="G163" s="57">
        <v>3591.7809799999995</v>
      </c>
      <c r="H163" s="57">
        <v>11.82</v>
      </c>
      <c r="I163" s="57">
        <v>878.52860999999996</v>
      </c>
      <c r="J163" s="57">
        <v>127.94999999999999</v>
      </c>
      <c r="K163" s="57">
        <v>4470.3095899999998</v>
      </c>
      <c r="L163" s="56">
        <f>G163*1000/3/F163</f>
        <v>10309.655788053618</v>
      </c>
      <c r="M163" s="57">
        <f>I163*1000/3/H163</f>
        <v>24775.200507614212</v>
      </c>
      <c r="N163" s="57">
        <f>M163-L163</f>
        <v>14465.544719560594</v>
      </c>
      <c r="O163" s="58">
        <f>N163/L163</f>
        <v>1.4031064680474239</v>
      </c>
      <c r="P163" s="58">
        <f>H163/J163</f>
        <v>9.237983587338805E-2</v>
      </c>
      <c r="Q163" s="58">
        <f t="shared" si="2"/>
        <v>9.45945945945946E-2</v>
      </c>
      <c r="R163" s="59">
        <v>127.94999999999999</v>
      </c>
      <c r="S163" s="59">
        <v>148</v>
      </c>
      <c r="T163" s="60">
        <f>R163/S163</f>
        <v>0.864527027027027</v>
      </c>
      <c r="U163" s="57">
        <v>11.82</v>
      </c>
      <c r="V163" s="1">
        <v>14</v>
      </c>
      <c r="W163" s="60">
        <f>U163/V163</f>
        <v>0.84428571428571431</v>
      </c>
    </row>
    <row r="164" spans="1:23" ht="12" hidden="1" outlineLevel="4" x14ac:dyDescent="0.25">
      <c r="A164" s="16">
        <v>161</v>
      </c>
      <c r="B164" s="53"/>
      <c r="C164" s="54"/>
      <c r="D164" s="1">
        <v>20200</v>
      </c>
      <c r="E164" s="1" t="s">
        <v>182</v>
      </c>
      <c r="F164" s="56">
        <v>814.49000000000024</v>
      </c>
      <c r="G164" s="57">
        <v>21884.610630000006</v>
      </c>
      <c r="H164" s="57">
        <v>185.31000000000003</v>
      </c>
      <c r="I164" s="57">
        <v>4626.9392799999996</v>
      </c>
      <c r="J164" s="57">
        <v>999.8000000000003</v>
      </c>
      <c r="K164" s="57">
        <v>26511.549910000005</v>
      </c>
      <c r="L164" s="56">
        <f>G164*1000/3/F164</f>
        <v>8956.3655907377615</v>
      </c>
      <c r="M164" s="57">
        <f>I164*1000/3/H164</f>
        <v>8322.8810821506268</v>
      </c>
      <c r="N164" s="57">
        <f>M164-L164</f>
        <v>-633.48450858713477</v>
      </c>
      <c r="O164" s="58">
        <f>N164/L164</f>
        <v>-7.0730086011925833E-2</v>
      </c>
      <c r="P164" s="58">
        <f>H164/J164</f>
        <v>0.18534706941388276</v>
      </c>
      <c r="Q164" s="58">
        <f t="shared" si="2"/>
        <v>0.18704379562043796</v>
      </c>
      <c r="R164" s="59">
        <v>999.8000000000003</v>
      </c>
      <c r="S164" s="59">
        <v>1096</v>
      </c>
      <c r="T164" s="60">
        <f>R164/S164</f>
        <v>0.91222627737226303</v>
      </c>
      <c r="U164" s="57">
        <v>185.31000000000003</v>
      </c>
      <c r="V164" s="1">
        <v>205</v>
      </c>
      <c r="W164" s="60">
        <f>U164/V164</f>
        <v>0.90395121951219526</v>
      </c>
    </row>
    <row r="165" spans="1:23" ht="12" hidden="1" outlineLevel="4" x14ac:dyDescent="0.25">
      <c r="A165" s="16">
        <v>162</v>
      </c>
      <c r="B165" s="53"/>
      <c r="C165" s="54"/>
      <c r="D165" s="1">
        <v>20300</v>
      </c>
      <c r="E165" s="1" t="s">
        <v>183</v>
      </c>
      <c r="F165" s="56">
        <v>1751.4900000000002</v>
      </c>
      <c r="G165" s="57">
        <v>34619.81439</v>
      </c>
      <c r="H165" s="57">
        <v>578.89</v>
      </c>
      <c r="I165" s="57">
        <v>11914.881279999998</v>
      </c>
      <c r="J165" s="57">
        <v>2330.38</v>
      </c>
      <c r="K165" s="57">
        <v>46534.695670000001</v>
      </c>
      <c r="L165" s="56">
        <f>G165*1000/3/F165</f>
        <v>6588.640603143609</v>
      </c>
      <c r="M165" s="57">
        <f>I165*1000/3/H165</f>
        <v>6860.7630004548919</v>
      </c>
      <c r="N165" s="57">
        <f>M165-L165</f>
        <v>272.12239731128284</v>
      </c>
      <c r="O165" s="58">
        <f>N165/L165</f>
        <v>4.1301751560321301E-2</v>
      </c>
      <c r="P165" s="58">
        <f>H165/J165</f>
        <v>0.24841013053665065</v>
      </c>
      <c r="Q165" s="58">
        <f t="shared" si="2"/>
        <v>0.25685975609756095</v>
      </c>
      <c r="R165" s="59">
        <v>2330.38</v>
      </c>
      <c r="S165" s="59">
        <v>2624</v>
      </c>
      <c r="T165" s="60">
        <f>R165/S165</f>
        <v>0.88810213414634154</v>
      </c>
      <c r="U165" s="57">
        <v>578.89</v>
      </c>
      <c r="V165" s="1">
        <v>674</v>
      </c>
      <c r="W165" s="60">
        <f>U165/V165</f>
        <v>0.8588872403560831</v>
      </c>
    </row>
    <row r="166" spans="1:23" ht="12" hidden="1" outlineLevel="4" x14ac:dyDescent="0.25">
      <c r="A166" s="16">
        <v>163</v>
      </c>
      <c r="B166" s="53"/>
      <c r="C166" s="54"/>
      <c r="D166" s="1">
        <v>20411</v>
      </c>
      <c r="E166" s="1" t="s">
        <v>184</v>
      </c>
      <c r="F166" s="56">
        <v>1242.44</v>
      </c>
      <c r="G166" s="57">
        <v>22134.087749999995</v>
      </c>
      <c r="H166" s="57">
        <v>447.74000000000012</v>
      </c>
      <c r="I166" s="57">
        <v>8094.113519999999</v>
      </c>
      <c r="J166" s="57">
        <v>1690.1800000000003</v>
      </c>
      <c r="K166" s="57">
        <v>30228.201269999994</v>
      </c>
      <c r="L166" s="56">
        <f>G166*1000/3/F166</f>
        <v>5938.3384710730488</v>
      </c>
      <c r="M166" s="57">
        <f>I166*1000/3/H166</f>
        <v>6025.9030687452505</v>
      </c>
      <c r="N166" s="57">
        <f>M166-L166</f>
        <v>87.564597672201671</v>
      </c>
      <c r="O166" s="58">
        <f>N166/L166</f>
        <v>1.4745639390335876E-2</v>
      </c>
      <c r="P166" s="58">
        <f>H166/J166</f>
        <v>0.26490669632820174</v>
      </c>
      <c r="Q166" s="58">
        <f t="shared" si="2"/>
        <v>0.28084667010841508</v>
      </c>
      <c r="R166" s="59">
        <v>1690.1800000000003</v>
      </c>
      <c r="S166" s="59">
        <v>1937</v>
      </c>
      <c r="T166" s="60">
        <f>R166/S166</f>
        <v>0.87257614868353139</v>
      </c>
      <c r="U166" s="57">
        <v>447.74000000000012</v>
      </c>
      <c r="V166" s="1">
        <v>544</v>
      </c>
      <c r="W166" s="60">
        <f>U166/V166</f>
        <v>0.82305147058823547</v>
      </c>
    </row>
    <row r="167" spans="1:23" ht="12" hidden="1" outlineLevel="4" x14ac:dyDescent="0.25">
      <c r="A167" s="16">
        <v>164</v>
      </c>
      <c r="B167" s="53"/>
      <c r="C167" s="54"/>
      <c r="D167" s="1">
        <v>20412</v>
      </c>
      <c r="E167" s="1" t="s">
        <v>185</v>
      </c>
      <c r="F167" s="56">
        <v>486.67</v>
      </c>
      <c r="G167" s="57">
        <v>8751.1083600000038</v>
      </c>
      <c r="H167" s="57">
        <v>197.20000000000005</v>
      </c>
      <c r="I167" s="57">
        <v>3615.4478899999995</v>
      </c>
      <c r="J167" s="57">
        <v>683.87000000000012</v>
      </c>
      <c r="K167" s="57">
        <v>12366.556250000003</v>
      </c>
      <c r="L167" s="56">
        <f>G167*1000/3/F167</f>
        <v>5993.8687817206755</v>
      </c>
      <c r="M167" s="57">
        <f>I167*1000/3/H167</f>
        <v>6111.3047498309652</v>
      </c>
      <c r="N167" s="57">
        <f>M167-L167</f>
        <v>117.43596811028965</v>
      </c>
      <c r="O167" s="58">
        <f>N167/L167</f>
        <v>1.9592682520583476E-2</v>
      </c>
      <c r="P167" s="58">
        <f>H167/J167</f>
        <v>0.28835889862108299</v>
      </c>
      <c r="Q167" s="58">
        <f t="shared" si="2"/>
        <v>0.29078947368421054</v>
      </c>
      <c r="R167" s="59">
        <v>683.87000000000012</v>
      </c>
      <c r="S167" s="59">
        <v>760</v>
      </c>
      <c r="T167" s="60">
        <f>R167/S167</f>
        <v>0.89982894736842123</v>
      </c>
      <c r="U167" s="57">
        <v>197.20000000000005</v>
      </c>
      <c r="V167" s="1">
        <v>221</v>
      </c>
      <c r="W167" s="60">
        <f>U167/V167</f>
        <v>0.89230769230769247</v>
      </c>
    </row>
    <row r="168" spans="1:23" ht="12" hidden="1" outlineLevel="4" x14ac:dyDescent="0.25">
      <c r="A168" s="16">
        <v>165</v>
      </c>
      <c r="B168" s="53"/>
      <c r="C168" s="54"/>
      <c r="D168" s="1">
        <v>20420</v>
      </c>
      <c r="E168" s="1" t="s">
        <v>186</v>
      </c>
      <c r="F168" s="56">
        <v>815.69000000000017</v>
      </c>
      <c r="G168" s="57">
        <v>14221.365539999999</v>
      </c>
      <c r="H168" s="57">
        <v>837.98</v>
      </c>
      <c r="I168" s="57">
        <v>13383.87846</v>
      </c>
      <c r="J168" s="57">
        <v>1653.67</v>
      </c>
      <c r="K168" s="57">
        <v>27605.243999999999</v>
      </c>
      <c r="L168" s="56">
        <f>G168*1000/3/F168</f>
        <v>5811.5891821647911</v>
      </c>
      <c r="M168" s="57">
        <f>I168*1000/3/H168</f>
        <v>5323.8655099167036</v>
      </c>
      <c r="N168" s="57">
        <f>M168-L168</f>
        <v>-487.7236722480875</v>
      </c>
      <c r="O168" s="58">
        <f>N168/L168</f>
        <v>-8.392259964707495E-2</v>
      </c>
      <c r="P168" s="58">
        <f>H168/J168</f>
        <v>0.50673955505028212</v>
      </c>
      <c r="Q168" s="58">
        <f t="shared" si="2"/>
        <v>0.53951219512195125</v>
      </c>
      <c r="R168" s="59">
        <v>1653.67</v>
      </c>
      <c r="S168" s="59">
        <v>2050</v>
      </c>
      <c r="T168" s="60">
        <f>R168/S168</f>
        <v>0.80666829268292684</v>
      </c>
      <c r="U168" s="57">
        <v>837.98</v>
      </c>
      <c r="V168" s="1">
        <v>1106</v>
      </c>
      <c r="W168" s="60">
        <f>U168/V168</f>
        <v>0.75766726943942131</v>
      </c>
    </row>
    <row r="169" spans="1:23" ht="12" hidden="1" outlineLevel="4" x14ac:dyDescent="0.25">
      <c r="A169" s="16">
        <v>166</v>
      </c>
      <c r="B169" s="53"/>
      <c r="C169" s="54"/>
      <c r="D169" s="1">
        <v>20510</v>
      </c>
      <c r="E169" s="1" t="s">
        <v>187</v>
      </c>
      <c r="F169" s="56">
        <v>145.62</v>
      </c>
      <c r="G169" s="57">
        <v>2888.1556400000004</v>
      </c>
      <c r="H169" s="57">
        <v>17.84</v>
      </c>
      <c r="I169" s="57">
        <v>391.18687</v>
      </c>
      <c r="J169" s="57">
        <v>163.46</v>
      </c>
      <c r="K169" s="57">
        <v>3279.3425100000004</v>
      </c>
      <c r="L169" s="56">
        <f>G169*1000/3/F169</f>
        <v>6611.1698026827826</v>
      </c>
      <c r="M169" s="57">
        <f>I169*1000/3/H169</f>
        <v>7309.1717115097163</v>
      </c>
      <c r="N169" s="57">
        <f>M169-L169</f>
        <v>698.00190882693369</v>
      </c>
      <c r="O169" s="58">
        <f>N169/L169</f>
        <v>0.10557918336081576</v>
      </c>
      <c r="P169" s="58">
        <f>H169/J169</f>
        <v>0.10913985072800685</v>
      </c>
      <c r="Q169" s="58">
        <f t="shared" si="2"/>
        <v>0.10112359550561797</v>
      </c>
      <c r="R169" s="59">
        <v>163.46</v>
      </c>
      <c r="S169" s="59">
        <v>178</v>
      </c>
      <c r="T169" s="60">
        <f>R169/S169</f>
        <v>0.91831460674157306</v>
      </c>
      <c r="U169" s="57">
        <v>17.84</v>
      </c>
      <c r="V169" s="1">
        <v>18</v>
      </c>
      <c r="W169" s="60">
        <f>U169/V169</f>
        <v>0.99111111111111105</v>
      </c>
    </row>
    <row r="170" spans="1:23" ht="12" hidden="1" outlineLevel="4" x14ac:dyDescent="0.25">
      <c r="A170" s="16">
        <v>167</v>
      </c>
      <c r="B170" s="53"/>
      <c r="C170" s="54"/>
      <c r="D170" s="1">
        <v>20520</v>
      </c>
      <c r="E170" s="1" t="s">
        <v>188</v>
      </c>
      <c r="F170" s="56">
        <v>165.07000000000002</v>
      </c>
      <c r="G170" s="57">
        <v>3074.8586599999999</v>
      </c>
      <c r="H170" s="57">
        <v>43.58</v>
      </c>
      <c r="I170" s="57">
        <v>698.15190999999993</v>
      </c>
      <c r="J170" s="57">
        <v>208.65000000000003</v>
      </c>
      <c r="K170" s="57">
        <v>3773.0105699999999</v>
      </c>
      <c r="L170" s="56">
        <f>G170*1000/3/F170</f>
        <v>6209.2014700833979</v>
      </c>
      <c r="M170" s="57">
        <f>I170*1000/3/H170</f>
        <v>5340.0023711182494</v>
      </c>
      <c r="N170" s="57">
        <f>M170-L170</f>
        <v>-869.19909896514855</v>
      </c>
      <c r="O170" s="58">
        <f>N170/L170</f>
        <v>-0.13998564922607898</v>
      </c>
      <c r="P170" s="58">
        <f>H170/J170</f>
        <v>0.20886652288521443</v>
      </c>
      <c r="Q170" s="58">
        <f t="shared" si="2"/>
        <v>0.21702127659574469</v>
      </c>
      <c r="R170" s="59">
        <v>208.65000000000003</v>
      </c>
      <c r="S170" s="59">
        <v>235</v>
      </c>
      <c r="T170" s="60">
        <f>R170/S170</f>
        <v>0.88787234042553209</v>
      </c>
      <c r="U170" s="57">
        <v>43.58</v>
      </c>
      <c r="V170" s="1">
        <v>51</v>
      </c>
      <c r="W170" s="60">
        <f>U170/V170</f>
        <v>0.85450980392156861</v>
      </c>
    </row>
    <row r="171" spans="1:23" ht="12" hidden="1" outlineLevel="4" x14ac:dyDescent="0.25">
      <c r="A171" s="16">
        <v>168</v>
      </c>
      <c r="B171" s="53"/>
      <c r="C171" s="54"/>
      <c r="D171" s="1">
        <v>20530</v>
      </c>
      <c r="E171" s="1" t="s">
        <v>189</v>
      </c>
      <c r="F171" s="56">
        <v>262.12</v>
      </c>
      <c r="G171" s="57">
        <v>5225.8973099999994</v>
      </c>
      <c r="H171" s="57">
        <v>141.04999999999995</v>
      </c>
      <c r="I171" s="57">
        <v>2923.3607499999989</v>
      </c>
      <c r="J171" s="57">
        <v>403.16999999999996</v>
      </c>
      <c r="K171" s="57">
        <v>8149.2580599999983</v>
      </c>
      <c r="L171" s="56">
        <f>G171*1000/3/F171</f>
        <v>6645.6804898519749</v>
      </c>
      <c r="M171" s="57">
        <f>I171*1000/3/H171</f>
        <v>6908.5684745362169</v>
      </c>
      <c r="N171" s="57">
        <f>M171-L171</f>
        <v>262.88798468424193</v>
      </c>
      <c r="O171" s="58">
        <f>N171/L171</f>
        <v>3.9557722506472388E-2</v>
      </c>
      <c r="P171" s="58">
        <f>H171/J171</f>
        <v>0.34985241957486907</v>
      </c>
      <c r="Q171" s="58">
        <f t="shared" si="2"/>
        <v>0.36009174311926606</v>
      </c>
      <c r="R171" s="59">
        <v>403.16999999999996</v>
      </c>
      <c r="S171" s="59">
        <v>436</v>
      </c>
      <c r="T171" s="60">
        <f>R171/S171</f>
        <v>0.92470183486238522</v>
      </c>
      <c r="U171" s="57">
        <v>141.04999999999995</v>
      </c>
      <c r="V171" s="1">
        <v>157</v>
      </c>
      <c r="W171" s="60">
        <f>U171/V171</f>
        <v>0.89840764331210166</v>
      </c>
    </row>
    <row r="172" spans="1:23" ht="12" hidden="1" outlineLevel="4" x14ac:dyDescent="0.25">
      <c r="A172" s="16">
        <v>169</v>
      </c>
      <c r="B172" s="53"/>
      <c r="C172" s="54"/>
      <c r="D172" s="1">
        <v>20590</v>
      </c>
      <c r="E172" s="1" t="s">
        <v>190</v>
      </c>
      <c r="F172" s="56">
        <v>3776.1300000000015</v>
      </c>
      <c r="G172" s="57">
        <v>91330.823480000035</v>
      </c>
      <c r="H172" s="57">
        <v>1060.0599999999997</v>
      </c>
      <c r="I172" s="57">
        <v>22177.965580000007</v>
      </c>
      <c r="J172" s="57">
        <v>4836.1900000000014</v>
      </c>
      <c r="K172" s="57">
        <v>113508.78906000004</v>
      </c>
      <c r="L172" s="56">
        <f>G172*1000/3/F172</f>
        <v>8062.1185781916056</v>
      </c>
      <c r="M172" s="57">
        <f>I172*1000/3/H172</f>
        <v>6973.8082687143533</v>
      </c>
      <c r="N172" s="57">
        <f>M172-L172</f>
        <v>-1088.3103094772523</v>
      </c>
      <c r="O172" s="58">
        <f>N172/L172</f>
        <v>-0.13499061058481338</v>
      </c>
      <c r="P172" s="58">
        <f>H172/J172</f>
        <v>0.21919320787644808</v>
      </c>
      <c r="Q172" s="58">
        <f t="shared" si="2"/>
        <v>0.2215547059894411</v>
      </c>
      <c r="R172" s="59">
        <v>4836.1900000000014</v>
      </c>
      <c r="S172" s="59">
        <v>5493</v>
      </c>
      <c r="T172" s="60">
        <f>R172/S172</f>
        <v>0.8804278172219191</v>
      </c>
      <c r="U172" s="57">
        <v>1060.0599999999997</v>
      </c>
      <c r="V172" s="1">
        <v>1217</v>
      </c>
      <c r="W172" s="60">
        <f>U172/V172</f>
        <v>0.87104354971240738</v>
      </c>
    </row>
    <row r="173" spans="1:23" ht="12" hidden="1" outlineLevel="4" x14ac:dyDescent="0.25">
      <c r="A173" s="16">
        <v>170</v>
      </c>
      <c r="B173" s="53"/>
      <c r="C173" s="54"/>
      <c r="D173" s="1">
        <v>20600</v>
      </c>
      <c r="E173" s="1" t="s">
        <v>191</v>
      </c>
      <c r="F173" s="56">
        <v>106.75</v>
      </c>
      <c r="G173" s="57">
        <v>3901.9501599999994</v>
      </c>
      <c r="H173" s="57">
        <v>13.21</v>
      </c>
      <c r="I173" s="57">
        <v>365.32130000000001</v>
      </c>
      <c r="J173" s="57">
        <v>119.96000000000001</v>
      </c>
      <c r="K173" s="57">
        <v>4267.271459999999</v>
      </c>
      <c r="L173" s="56">
        <f>G173*1000/3/F173</f>
        <v>12184.075441061668</v>
      </c>
      <c r="M173" s="57">
        <f>I173*1000/3/H173</f>
        <v>9218.3017915720411</v>
      </c>
      <c r="N173" s="57">
        <f>M173-L173</f>
        <v>-2965.7736494896271</v>
      </c>
      <c r="O173" s="58">
        <f>N173/L173</f>
        <v>-0.2434139269603211</v>
      </c>
      <c r="P173" s="58">
        <f>H173/J173</f>
        <v>0.11012004001333778</v>
      </c>
      <c r="Q173" s="58">
        <f t="shared" si="2"/>
        <v>0.10204081632653061</v>
      </c>
      <c r="R173" s="59">
        <v>119.96000000000001</v>
      </c>
      <c r="S173" s="59">
        <v>147</v>
      </c>
      <c r="T173" s="60">
        <f>R173/S173</f>
        <v>0.81605442176870757</v>
      </c>
      <c r="U173" s="57">
        <v>13.21</v>
      </c>
      <c r="V173" s="1">
        <v>15</v>
      </c>
      <c r="W173" s="60">
        <f>U173/V173</f>
        <v>0.88066666666666671</v>
      </c>
    </row>
    <row r="174" spans="1:23" ht="12" hidden="1" outlineLevel="3" collapsed="1" x14ac:dyDescent="0.25">
      <c r="A174" s="16">
        <v>171</v>
      </c>
      <c r="B174" s="62"/>
      <c r="C174" s="74" t="s">
        <v>192</v>
      </c>
      <c r="D174" s="75"/>
      <c r="E174" s="74"/>
      <c r="F174" s="76">
        <f>SUM(F175:F183)</f>
        <v>31901.649999999994</v>
      </c>
      <c r="G174" s="59">
        <f>SUM(G175:G183)</f>
        <v>708344.72501000005</v>
      </c>
      <c r="H174" s="59">
        <f>SUM(H175:H183)</f>
        <v>17300.030000000002</v>
      </c>
      <c r="I174" s="59">
        <f>SUM(I175:I183)</f>
        <v>409752.35928999999</v>
      </c>
      <c r="J174" s="59">
        <f>SUM(J175:J183)</f>
        <v>49201.679999999993</v>
      </c>
      <c r="K174" s="59">
        <f>SUM(K175:K183)</f>
        <v>1118097.0842999998</v>
      </c>
      <c r="L174" s="56">
        <f>G174*1000/3/F174</f>
        <v>7401.3384366221417</v>
      </c>
      <c r="M174" s="57">
        <f>I174*1000/3/H174</f>
        <v>7895.0221336803079</v>
      </c>
      <c r="N174" s="57">
        <f>M174-L174</f>
        <v>493.68369705816622</v>
      </c>
      <c r="O174" s="58">
        <f>N174/L174</f>
        <v>6.670194874691826E-2</v>
      </c>
      <c r="P174" s="58">
        <f>H174/J174</f>
        <v>0.35161461966339369</v>
      </c>
      <c r="Q174" s="58">
        <f t="shared" si="2"/>
        <v>0.36588863791187121</v>
      </c>
      <c r="R174" s="59">
        <f>SUM(R175:R183)</f>
        <v>49201.679999999993</v>
      </c>
      <c r="S174" s="59">
        <f>SUM(S175:S183)</f>
        <v>55782</v>
      </c>
      <c r="T174" s="60">
        <f>R174/S174</f>
        <v>0.88203506507475515</v>
      </c>
      <c r="U174" s="59">
        <f>SUM(U175:U183)</f>
        <v>17300.030000000002</v>
      </c>
      <c r="V174" s="59">
        <f>SUM(V175:V183)</f>
        <v>20410</v>
      </c>
      <c r="W174" s="60">
        <f>U174/V174</f>
        <v>0.84762518373346407</v>
      </c>
    </row>
    <row r="175" spans="1:23" ht="12" hidden="1" outlineLevel="4" x14ac:dyDescent="0.25">
      <c r="A175" s="16">
        <v>172</v>
      </c>
      <c r="B175" s="53"/>
      <c r="C175" s="54"/>
      <c r="D175" s="1">
        <v>21100</v>
      </c>
      <c r="E175" s="1" t="s">
        <v>193</v>
      </c>
      <c r="F175" s="56">
        <v>1484.4099999999996</v>
      </c>
      <c r="G175" s="57">
        <v>32312.68679</v>
      </c>
      <c r="H175" s="57">
        <v>544.85000000000014</v>
      </c>
      <c r="I175" s="57">
        <v>10857.164369999999</v>
      </c>
      <c r="J175" s="57">
        <v>2029.2599999999998</v>
      </c>
      <c r="K175" s="57">
        <v>43169.851159999998</v>
      </c>
      <c r="L175" s="56">
        <f>G175*1000/3/F175</f>
        <v>7256.0112075953866</v>
      </c>
      <c r="M175" s="57">
        <f>I175*1000/3/H175</f>
        <v>6642.2956593557838</v>
      </c>
      <c r="N175" s="57">
        <f>M175-L175</f>
        <v>-613.71554823960287</v>
      </c>
      <c r="O175" s="58">
        <f>N175/L175</f>
        <v>-8.458029221305266E-2</v>
      </c>
      <c r="P175" s="58">
        <f>H175/J175</f>
        <v>0.26849689049210068</v>
      </c>
      <c r="Q175" s="58">
        <f t="shared" si="2"/>
        <v>0.27584670231729053</v>
      </c>
      <c r="R175" s="59">
        <v>2029.2599999999998</v>
      </c>
      <c r="S175" s="59">
        <v>2244</v>
      </c>
      <c r="T175" s="60">
        <f>R175/S175</f>
        <v>0.90430481283422448</v>
      </c>
      <c r="U175" s="57">
        <v>544.85000000000014</v>
      </c>
      <c r="V175" s="1">
        <v>619</v>
      </c>
      <c r="W175" s="60">
        <f>U175/V175</f>
        <v>0.88021001615508909</v>
      </c>
    </row>
    <row r="176" spans="1:23" ht="12" hidden="1" outlineLevel="4" x14ac:dyDescent="0.25">
      <c r="A176" s="16">
        <v>173</v>
      </c>
      <c r="B176" s="53"/>
      <c r="C176" s="54"/>
      <c r="D176" s="1">
        <v>21201</v>
      </c>
      <c r="E176" s="1" t="s">
        <v>194</v>
      </c>
      <c r="F176" s="56">
        <v>15779.479999999998</v>
      </c>
      <c r="G176" s="57">
        <v>416143.70953000005</v>
      </c>
      <c r="H176" s="57">
        <v>12765.53</v>
      </c>
      <c r="I176" s="57">
        <v>325284.61016999994</v>
      </c>
      <c r="J176" s="57">
        <v>28545.01</v>
      </c>
      <c r="K176" s="57">
        <v>741428.31969999999</v>
      </c>
      <c r="L176" s="56">
        <f>G176*1000/3/F176</f>
        <v>8790.8200931420652</v>
      </c>
      <c r="M176" s="57">
        <f>I176*1000/3/H176</f>
        <v>8493.8270005240665</v>
      </c>
      <c r="N176" s="57">
        <f>M176-L176</f>
        <v>-296.99309261799863</v>
      </c>
      <c r="O176" s="58">
        <f>N176/L176</f>
        <v>-3.3784458045011095E-2</v>
      </c>
      <c r="P176" s="58">
        <f>H176/J176</f>
        <v>0.44720706000803651</v>
      </c>
      <c r="Q176" s="58">
        <f t="shared" si="2"/>
        <v>0.46756587202007527</v>
      </c>
      <c r="R176" s="59">
        <v>28545.01</v>
      </c>
      <c r="S176" s="59">
        <v>31880</v>
      </c>
      <c r="T176" s="60">
        <f>R176/S176</f>
        <v>0.89538927227101628</v>
      </c>
      <c r="U176" s="57">
        <v>12765.53</v>
      </c>
      <c r="V176" s="1">
        <v>14906</v>
      </c>
      <c r="W176" s="60">
        <f>U176/V176</f>
        <v>0.85640211995169735</v>
      </c>
    </row>
    <row r="177" spans="1:23" ht="12" hidden="1" outlineLevel="4" x14ac:dyDescent="0.25">
      <c r="A177" s="16">
        <v>174</v>
      </c>
      <c r="B177" s="53"/>
      <c r="C177" s="54"/>
      <c r="D177" s="1">
        <v>21209</v>
      </c>
      <c r="E177" s="1" t="s">
        <v>195</v>
      </c>
      <c r="F177" s="56">
        <v>727.46</v>
      </c>
      <c r="G177" s="57">
        <v>14490.766700000002</v>
      </c>
      <c r="H177" s="57">
        <v>662.09</v>
      </c>
      <c r="I177" s="57">
        <v>12660.07856</v>
      </c>
      <c r="J177" s="57">
        <v>1389.5500000000002</v>
      </c>
      <c r="K177" s="57">
        <v>27150.845260000002</v>
      </c>
      <c r="L177" s="56">
        <f>G177*1000/3/F177</f>
        <v>6639.8916320714088</v>
      </c>
      <c r="M177" s="57">
        <f>I177*1000/3/H177</f>
        <v>6373.7953853202225</v>
      </c>
      <c r="N177" s="57">
        <f>M177-L177</f>
        <v>-266.0962467511863</v>
      </c>
      <c r="O177" s="58">
        <f>N177/L177</f>
        <v>-4.0075390005751312E-2</v>
      </c>
      <c r="P177" s="58">
        <f>H177/J177</f>
        <v>0.4764779964736785</v>
      </c>
      <c r="Q177" s="58">
        <f t="shared" si="2"/>
        <v>0.50344395742016279</v>
      </c>
      <c r="R177" s="59">
        <v>1389.5500000000002</v>
      </c>
      <c r="S177" s="59">
        <v>1597</v>
      </c>
      <c r="T177" s="60">
        <f>R177/S177</f>
        <v>0.87010018785222298</v>
      </c>
      <c r="U177" s="57">
        <v>662.09</v>
      </c>
      <c r="V177" s="1">
        <v>804</v>
      </c>
      <c r="W177" s="60">
        <f>U177/V177</f>
        <v>0.82349502487562198</v>
      </c>
    </row>
    <row r="178" spans="1:23" ht="12" hidden="1" outlineLevel="4" x14ac:dyDescent="0.25">
      <c r="A178" s="16">
        <v>175</v>
      </c>
      <c r="B178" s="53"/>
      <c r="C178" s="54"/>
      <c r="D178" s="1">
        <v>22110</v>
      </c>
      <c r="E178" s="1" t="s">
        <v>196</v>
      </c>
      <c r="F178" s="56">
        <v>378.23</v>
      </c>
      <c r="G178" s="57">
        <v>7377.2432200000003</v>
      </c>
      <c r="H178" s="57">
        <v>57.730000000000004</v>
      </c>
      <c r="I178" s="57">
        <v>1272.1832900000002</v>
      </c>
      <c r="J178" s="57">
        <v>435.96000000000004</v>
      </c>
      <c r="K178" s="57">
        <v>8649.4265100000011</v>
      </c>
      <c r="L178" s="56">
        <f>G178*1000/3/F178</f>
        <v>6501.5495157267633</v>
      </c>
      <c r="M178" s="57">
        <f>I178*1000/3/H178</f>
        <v>7345.5932213176284</v>
      </c>
      <c r="N178" s="57">
        <f>M178-L178</f>
        <v>844.0437055908651</v>
      </c>
      <c r="O178" s="58">
        <f>N178/L178</f>
        <v>0.12982192991827354</v>
      </c>
      <c r="P178" s="58">
        <f>H178/J178</f>
        <v>0.13242040554179282</v>
      </c>
      <c r="Q178" s="58">
        <f t="shared" si="2"/>
        <v>0.12820512820512819</v>
      </c>
      <c r="R178" s="59">
        <v>435.96000000000004</v>
      </c>
      <c r="S178" s="59">
        <v>507</v>
      </c>
      <c r="T178" s="60">
        <f>R178/S178</f>
        <v>0.85988165680473383</v>
      </c>
      <c r="U178" s="57">
        <v>57.730000000000004</v>
      </c>
      <c r="V178" s="1">
        <v>65</v>
      </c>
      <c r="W178" s="60">
        <f>U178/V178</f>
        <v>0.88815384615384618</v>
      </c>
    </row>
    <row r="179" spans="1:23" ht="12" hidden="1" outlineLevel="4" x14ac:dyDescent="0.25">
      <c r="A179" s="16">
        <v>176</v>
      </c>
      <c r="B179" s="53"/>
      <c r="C179" s="54"/>
      <c r="D179" s="1">
        <v>22190</v>
      </c>
      <c r="E179" s="1" t="s">
        <v>197</v>
      </c>
      <c r="F179" s="56">
        <v>1240.07</v>
      </c>
      <c r="G179" s="57">
        <v>21704.780739999995</v>
      </c>
      <c r="H179" s="57">
        <v>298.27000000000004</v>
      </c>
      <c r="I179" s="57">
        <v>5350.3341899999987</v>
      </c>
      <c r="J179" s="57">
        <v>1538.34</v>
      </c>
      <c r="K179" s="57">
        <v>27055.114929999992</v>
      </c>
      <c r="L179" s="56">
        <f>G179*1000/3/F179</f>
        <v>5834.289123463459</v>
      </c>
      <c r="M179" s="57">
        <f>I179*1000/3/H179</f>
        <v>5979.2963757669204</v>
      </c>
      <c r="N179" s="57">
        <f>M179-L179</f>
        <v>145.00725230346143</v>
      </c>
      <c r="O179" s="58">
        <f>N179/L179</f>
        <v>2.4854313736405908E-2</v>
      </c>
      <c r="P179" s="58">
        <f>H179/J179</f>
        <v>0.19389081737457262</v>
      </c>
      <c r="Q179" s="58">
        <f t="shared" si="2"/>
        <v>0.1981672394043528</v>
      </c>
      <c r="R179" s="59">
        <v>1538.34</v>
      </c>
      <c r="S179" s="59">
        <v>1746</v>
      </c>
      <c r="T179" s="60">
        <f>R179/S179</f>
        <v>0.88106529209621987</v>
      </c>
      <c r="U179" s="57">
        <v>298.27000000000004</v>
      </c>
      <c r="V179" s="1">
        <v>346</v>
      </c>
      <c r="W179" s="60">
        <f>U179/V179</f>
        <v>0.8620520231213874</v>
      </c>
    </row>
    <row r="180" spans="1:23" ht="12" hidden="1" outlineLevel="4" x14ac:dyDescent="0.25">
      <c r="A180" s="16">
        <v>177</v>
      </c>
      <c r="B180" s="53"/>
      <c r="C180" s="54"/>
      <c r="D180" s="1">
        <v>22210</v>
      </c>
      <c r="E180" s="1" t="s">
        <v>198</v>
      </c>
      <c r="F180" s="56">
        <v>1460.42</v>
      </c>
      <c r="G180" s="57">
        <v>26832.363480000007</v>
      </c>
      <c r="H180" s="57">
        <v>287.77</v>
      </c>
      <c r="I180" s="57">
        <v>6521.4011800000017</v>
      </c>
      <c r="J180" s="57">
        <v>1748.19</v>
      </c>
      <c r="K180" s="57">
        <v>33353.764660000008</v>
      </c>
      <c r="L180" s="56">
        <f>G180*1000/3/F180</f>
        <v>6124.3485846537305</v>
      </c>
      <c r="M180" s="57">
        <f>I180*1000/3/H180</f>
        <v>7553.9507013703105</v>
      </c>
      <c r="N180" s="57">
        <f>M180-L180</f>
        <v>1429.60211671658</v>
      </c>
      <c r="O180" s="58">
        <f>N180/L180</f>
        <v>0.2334292532431691</v>
      </c>
      <c r="P180" s="58">
        <f>H180/J180</f>
        <v>0.16461025403417248</v>
      </c>
      <c r="Q180" s="58">
        <f t="shared" si="2"/>
        <v>0.16781157998037291</v>
      </c>
      <c r="R180" s="59">
        <v>1748.19</v>
      </c>
      <c r="S180" s="59">
        <v>2038</v>
      </c>
      <c r="T180" s="60">
        <f>R180/S180</f>
        <v>0.85779685966633956</v>
      </c>
      <c r="U180" s="57">
        <v>287.77</v>
      </c>
      <c r="V180" s="1">
        <v>342</v>
      </c>
      <c r="W180" s="60">
        <f>U180/V180</f>
        <v>0.84143274853801164</v>
      </c>
    </row>
    <row r="181" spans="1:23" ht="12" hidden="1" outlineLevel="4" x14ac:dyDescent="0.25">
      <c r="A181" s="16">
        <v>178</v>
      </c>
      <c r="B181" s="53"/>
      <c r="C181" s="54"/>
      <c r="D181" s="1">
        <v>22220</v>
      </c>
      <c r="E181" s="1" t="s">
        <v>199</v>
      </c>
      <c r="F181" s="56">
        <v>3548.4899999999993</v>
      </c>
      <c r="G181" s="57">
        <v>64123.721470000004</v>
      </c>
      <c r="H181" s="57">
        <v>796.10000000000014</v>
      </c>
      <c r="I181" s="57">
        <v>15542.884840000006</v>
      </c>
      <c r="J181" s="57">
        <v>4344.5899999999992</v>
      </c>
      <c r="K181" s="57">
        <v>79666.606310000003</v>
      </c>
      <c r="L181" s="56">
        <f>G181*1000/3/F181</f>
        <v>6023.5688485336968</v>
      </c>
      <c r="M181" s="57">
        <f>I181*1000/3/H181</f>
        <v>6507.9281664782493</v>
      </c>
      <c r="N181" s="57">
        <f>M181-L181</f>
        <v>484.35931794455246</v>
      </c>
      <c r="O181" s="58">
        <f>N181/L181</f>
        <v>8.0410688434724029E-2</v>
      </c>
      <c r="P181" s="58">
        <f>H181/J181</f>
        <v>0.18323938507431087</v>
      </c>
      <c r="Q181" s="58">
        <f t="shared" si="2"/>
        <v>0.19410368025326474</v>
      </c>
      <c r="R181" s="59">
        <v>4344.5899999999992</v>
      </c>
      <c r="S181" s="59">
        <v>5054</v>
      </c>
      <c r="T181" s="60">
        <f>R181/S181</f>
        <v>0.85963395330431325</v>
      </c>
      <c r="U181" s="57">
        <v>796.10000000000014</v>
      </c>
      <c r="V181" s="1">
        <v>981</v>
      </c>
      <c r="W181" s="60">
        <f>U181/V181</f>
        <v>0.81151885830784931</v>
      </c>
    </row>
    <row r="182" spans="1:23" ht="12" hidden="1" outlineLevel="4" x14ac:dyDescent="0.25">
      <c r="A182" s="16">
        <v>179</v>
      </c>
      <c r="B182" s="53"/>
      <c r="C182" s="54"/>
      <c r="D182" s="1">
        <v>22230</v>
      </c>
      <c r="E182" s="1" t="s">
        <v>200</v>
      </c>
      <c r="F182" s="56">
        <v>2804.68</v>
      </c>
      <c r="G182" s="57">
        <v>43172.745809999986</v>
      </c>
      <c r="H182" s="57">
        <v>447.0899999999998</v>
      </c>
      <c r="I182" s="57">
        <v>7045.5389500000001</v>
      </c>
      <c r="J182" s="57">
        <v>3251.7699999999995</v>
      </c>
      <c r="K182" s="57">
        <v>50218.284759999988</v>
      </c>
      <c r="L182" s="56">
        <f>G182*1000/3/F182</f>
        <v>5131.0364355291858</v>
      </c>
      <c r="M182" s="57">
        <f>I182*1000/3/H182</f>
        <v>5252.8864061672921</v>
      </c>
      <c r="N182" s="57">
        <f>M182-L182</f>
        <v>121.84997063810624</v>
      </c>
      <c r="O182" s="58">
        <f>N182/L182</f>
        <v>2.3747633089169308E-2</v>
      </c>
      <c r="P182" s="58">
        <f>H182/J182</f>
        <v>0.13749127398309224</v>
      </c>
      <c r="Q182" s="58">
        <f t="shared" si="2"/>
        <v>0.14206495907050437</v>
      </c>
      <c r="R182" s="59">
        <v>3251.7699999999995</v>
      </c>
      <c r="S182" s="59">
        <v>3787</v>
      </c>
      <c r="T182" s="60">
        <f>R182/S182</f>
        <v>0.85866649062582512</v>
      </c>
      <c r="U182" s="57">
        <v>447.0899999999998</v>
      </c>
      <c r="V182" s="1">
        <v>538</v>
      </c>
      <c r="W182" s="60">
        <f>U182/V182</f>
        <v>0.83102230483271344</v>
      </c>
    </row>
    <row r="183" spans="1:23" ht="12" hidden="1" outlineLevel="4" x14ac:dyDescent="0.25">
      <c r="A183" s="16">
        <v>180</v>
      </c>
      <c r="B183" s="53"/>
      <c r="C183" s="54"/>
      <c r="D183" s="1">
        <v>22290</v>
      </c>
      <c r="E183" s="1" t="s">
        <v>201</v>
      </c>
      <c r="F183" s="56">
        <v>4478.4100000000017</v>
      </c>
      <c r="G183" s="57">
        <v>82186.707269999999</v>
      </c>
      <c r="H183" s="57">
        <v>1440.6000000000001</v>
      </c>
      <c r="I183" s="57">
        <v>25218.16374</v>
      </c>
      <c r="J183" s="57">
        <v>5919.010000000002</v>
      </c>
      <c r="K183" s="57">
        <v>107404.87101</v>
      </c>
      <c r="L183" s="56">
        <f>G183*1000/3/F183</f>
        <v>6117.2534649574263</v>
      </c>
      <c r="M183" s="57">
        <f>I183*1000/3/H183</f>
        <v>5835.1066083576279</v>
      </c>
      <c r="N183" s="57">
        <f>M183-L183</f>
        <v>-282.14685659979841</v>
      </c>
      <c r="O183" s="58">
        <f>N183/L183</f>
        <v>-4.6123126696657489E-2</v>
      </c>
      <c r="P183" s="58">
        <f>H183/J183</f>
        <v>0.24338529585184002</v>
      </c>
      <c r="Q183" s="58">
        <f t="shared" si="2"/>
        <v>0.26107663443498341</v>
      </c>
      <c r="R183" s="59">
        <v>5919.010000000002</v>
      </c>
      <c r="S183" s="59">
        <v>6929</v>
      </c>
      <c r="T183" s="60">
        <f>R183/S183</f>
        <v>0.85423726367441222</v>
      </c>
      <c r="U183" s="57">
        <v>1440.6000000000001</v>
      </c>
      <c r="V183" s="1">
        <v>1809</v>
      </c>
      <c r="W183" s="60">
        <f>U183/V183</f>
        <v>0.79635157545605317</v>
      </c>
    </row>
    <row r="184" spans="1:23" ht="12" hidden="1" outlineLevel="3" collapsed="1" x14ac:dyDescent="0.25">
      <c r="A184" s="16">
        <v>181</v>
      </c>
      <c r="B184" s="62"/>
      <c r="C184" s="74" t="s">
        <v>202</v>
      </c>
      <c r="D184" s="75"/>
      <c r="E184" s="74"/>
      <c r="F184" s="76">
        <f>SUM(F185:F209)</f>
        <v>19616.540000000008</v>
      </c>
      <c r="G184" s="59">
        <f>SUM(G185:G209)</f>
        <v>319912.56637000002</v>
      </c>
      <c r="H184" s="59">
        <f>SUM(H185:H209)</f>
        <v>2909.6699999999992</v>
      </c>
      <c r="I184" s="59">
        <f>SUM(I185:I209)</f>
        <v>49825.00581000001</v>
      </c>
      <c r="J184" s="59">
        <f>SUM(J185:J209)</f>
        <v>22526.21</v>
      </c>
      <c r="K184" s="59">
        <f>SUM(K185:K209)</f>
        <v>369737.5721799999</v>
      </c>
      <c r="L184" s="56">
        <f>G184*1000/3/F184</f>
        <v>5436.1024993874198</v>
      </c>
      <c r="M184" s="57">
        <f>I184*1000/3/H184</f>
        <v>5707.9790044919209</v>
      </c>
      <c r="N184" s="57">
        <f>M184-L184</f>
        <v>271.87650510450112</v>
      </c>
      <c r="O184" s="58">
        <f>N184/L184</f>
        <v>5.0013130755930037E-2</v>
      </c>
      <c r="P184" s="58">
        <f>H184/J184</f>
        <v>0.12916820006561242</v>
      </c>
      <c r="Q184" s="58">
        <f t="shared" si="2"/>
        <v>0.13099840800545826</v>
      </c>
      <c r="R184" s="59">
        <f>SUM(R185:R209)</f>
        <v>22526.21</v>
      </c>
      <c r="S184" s="59">
        <f>SUM(S185:S209)</f>
        <v>26382</v>
      </c>
      <c r="T184" s="60">
        <f>R184/S184</f>
        <v>0.85384769918884085</v>
      </c>
      <c r="U184" s="59">
        <f>SUM(U185:U209)</f>
        <v>2909.6699999999992</v>
      </c>
      <c r="V184" s="59">
        <f>SUM(V185:V209)</f>
        <v>3456</v>
      </c>
      <c r="W184" s="60">
        <f>U184/V184</f>
        <v>0.84191840277777752</v>
      </c>
    </row>
    <row r="185" spans="1:23" ht="12" hidden="1" outlineLevel="4" x14ac:dyDescent="0.25">
      <c r="A185" s="16">
        <v>182</v>
      </c>
      <c r="B185" s="53"/>
      <c r="C185" s="54"/>
      <c r="D185" s="1">
        <v>23110</v>
      </c>
      <c r="E185" s="1" t="s">
        <v>203</v>
      </c>
      <c r="F185" s="56">
        <v>1869.7700000000004</v>
      </c>
      <c r="G185" s="57">
        <v>33805.849169999987</v>
      </c>
      <c r="H185" s="57">
        <v>295.88000000000005</v>
      </c>
      <c r="I185" s="57">
        <v>5544.7202900000002</v>
      </c>
      <c r="J185" s="57">
        <v>2165.6500000000005</v>
      </c>
      <c r="K185" s="57">
        <v>39350.569459999984</v>
      </c>
      <c r="L185" s="56">
        <f>G185*1000/3/F185</f>
        <v>6026.7393262272863</v>
      </c>
      <c r="M185" s="57">
        <f>I185*1000/3/H185</f>
        <v>6246.5867806768501</v>
      </c>
      <c r="N185" s="57">
        <f>M185-L185</f>
        <v>219.84745444956388</v>
      </c>
      <c r="O185" s="58">
        <f>N185/L185</f>
        <v>3.6478673217676311E-2</v>
      </c>
      <c r="P185" s="58">
        <f>H185/J185</f>
        <v>0.13662410823540275</v>
      </c>
      <c r="Q185" s="58">
        <f t="shared" si="2"/>
        <v>0.13621665319320939</v>
      </c>
      <c r="R185" s="59">
        <v>2165.6500000000005</v>
      </c>
      <c r="S185" s="59">
        <v>2474</v>
      </c>
      <c r="T185" s="60">
        <f>R185/S185</f>
        <v>0.87536378334680698</v>
      </c>
      <c r="U185" s="57">
        <v>295.88000000000005</v>
      </c>
      <c r="V185" s="1">
        <v>337</v>
      </c>
      <c r="W185" s="60">
        <f>U185/V185</f>
        <v>0.87798219584569748</v>
      </c>
    </row>
    <row r="186" spans="1:23" ht="12" hidden="1" outlineLevel="4" x14ac:dyDescent="0.25">
      <c r="A186" s="16">
        <v>183</v>
      </c>
      <c r="B186" s="53"/>
      <c r="C186" s="54"/>
      <c r="D186" s="1">
        <v>23120</v>
      </c>
      <c r="E186" s="1" t="s">
        <v>204</v>
      </c>
      <c r="F186" s="56">
        <v>1845.9800000000002</v>
      </c>
      <c r="G186" s="57">
        <v>31661.388419999985</v>
      </c>
      <c r="H186" s="57">
        <v>418.91</v>
      </c>
      <c r="I186" s="57">
        <v>6643.9302099999995</v>
      </c>
      <c r="J186" s="57">
        <v>2264.8900000000003</v>
      </c>
      <c r="K186" s="57">
        <v>38305.318629999987</v>
      </c>
      <c r="L186" s="56">
        <f>G186*1000/3/F186</f>
        <v>5717.177943423002</v>
      </c>
      <c r="M186" s="57">
        <f>I186*1000/3/H186</f>
        <v>5286.6806792230627</v>
      </c>
      <c r="N186" s="57">
        <f>M186-L186</f>
        <v>-430.49726419993931</v>
      </c>
      <c r="O186" s="58">
        <f>N186/L186</f>
        <v>-7.5298909437510178E-2</v>
      </c>
      <c r="P186" s="58">
        <f>H186/J186</f>
        <v>0.18495820989098807</v>
      </c>
      <c r="Q186" s="58">
        <f t="shared" si="2"/>
        <v>0.19269230769230769</v>
      </c>
      <c r="R186" s="59">
        <v>2264.8900000000003</v>
      </c>
      <c r="S186" s="59">
        <v>2600</v>
      </c>
      <c r="T186" s="60">
        <f>R186/S186</f>
        <v>0.87111153846153855</v>
      </c>
      <c r="U186" s="57">
        <v>418.91</v>
      </c>
      <c r="V186" s="1">
        <v>501</v>
      </c>
      <c r="W186" s="60">
        <f>U186/V186</f>
        <v>0.83614770459081844</v>
      </c>
    </row>
    <row r="187" spans="1:23" ht="12" hidden="1" outlineLevel="4" x14ac:dyDescent="0.25">
      <c r="A187" s="16">
        <v>184</v>
      </c>
      <c r="B187" s="53"/>
      <c r="C187" s="54"/>
      <c r="D187" s="1">
        <v>23130</v>
      </c>
      <c r="E187" s="1" t="s">
        <v>205</v>
      </c>
      <c r="F187" s="56">
        <v>756.76000000000022</v>
      </c>
      <c r="G187" s="57">
        <v>10760.018800000002</v>
      </c>
      <c r="H187" s="57">
        <v>186.02999999999997</v>
      </c>
      <c r="I187" s="57">
        <v>2366.0285499999995</v>
      </c>
      <c r="J187" s="57">
        <v>942.79000000000019</v>
      </c>
      <c r="K187" s="57">
        <v>13126.047350000001</v>
      </c>
      <c r="L187" s="56">
        <f>G187*1000/3/F187</f>
        <v>4739.5117782828538</v>
      </c>
      <c r="M187" s="57">
        <f>I187*1000/3/H187</f>
        <v>4239.5107419950182</v>
      </c>
      <c r="N187" s="57">
        <f>M187-L187</f>
        <v>-500.00103628783563</v>
      </c>
      <c r="O187" s="58">
        <f>N187/L187</f>
        <v>-0.10549631685248986</v>
      </c>
      <c r="P187" s="58">
        <f>H187/J187</f>
        <v>0.19731859693038739</v>
      </c>
      <c r="Q187" s="58">
        <f t="shared" si="2"/>
        <v>0.21376146788990827</v>
      </c>
      <c r="R187" s="59">
        <v>942.79000000000019</v>
      </c>
      <c r="S187" s="59">
        <v>1090</v>
      </c>
      <c r="T187" s="60">
        <f>R187/S187</f>
        <v>0.86494495412844052</v>
      </c>
      <c r="U187" s="57">
        <v>186.02999999999997</v>
      </c>
      <c r="V187" s="1">
        <v>233</v>
      </c>
      <c r="W187" s="60">
        <f>U187/V187</f>
        <v>0.79841201716738186</v>
      </c>
    </row>
    <row r="188" spans="1:23" ht="12" hidden="1" outlineLevel="4" x14ac:dyDescent="0.25">
      <c r="A188" s="16">
        <v>185</v>
      </c>
      <c r="B188" s="53"/>
      <c r="C188" s="54"/>
      <c r="D188" s="1">
        <v>23140</v>
      </c>
      <c r="E188" s="1" t="s">
        <v>206</v>
      </c>
      <c r="F188" s="56">
        <v>729.34</v>
      </c>
      <c r="G188" s="57">
        <v>15228.885900000001</v>
      </c>
      <c r="H188" s="57">
        <v>126.46000000000001</v>
      </c>
      <c r="I188" s="57">
        <v>2566.4953799999998</v>
      </c>
      <c r="J188" s="57">
        <v>855.80000000000007</v>
      </c>
      <c r="K188" s="57">
        <v>17795.381280000001</v>
      </c>
      <c r="L188" s="56">
        <f>G188*1000/3/F188</f>
        <v>6960.1218910247617</v>
      </c>
      <c r="M188" s="57">
        <f>I188*1000/3/H188</f>
        <v>6764.9727977225994</v>
      </c>
      <c r="N188" s="57">
        <f>M188-L188</f>
        <v>-195.14909330216233</v>
      </c>
      <c r="O188" s="58">
        <f>N188/L188</f>
        <v>-2.8038171796073229E-2</v>
      </c>
      <c r="P188" s="58">
        <f>H188/J188</f>
        <v>0.1477681701332087</v>
      </c>
      <c r="Q188" s="58">
        <f t="shared" si="2"/>
        <v>0.1372161895360316</v>
      </c>
      <c r="R188" s="59">
        <v>855.80000000000007</v>
      </c>
      <c r="S188" s="59">
        <v>1013</v>
      </c>
      <c r="T188" s="60">
        <f>R188/S188</f>
        <v>0.84481737413622904</v>
      </c>
      <c r="U188" s="57">
        <v>126.46000000000001</v>
      </c>
      <c r="V188" s="1">
        <v>139</v>
      </c>
      <c r="W188" s="60">
        <f>U188/V188</f>
        <v>0.90978417266187062</v>
      </c>
    </row>
    <row r="189" spans="1:23" ht="12" hidden="1" outlineLevel="4" x14ac:dyDescent="0.25">
      <c r="A189" s="16">
        <v>186</v>
      </c>
      <c r="B189" s="53"/>
      <c r="C189" s="54"/>
      <c r="D189" s="1">
        <v>23190</v>
      </c>
      <c r="E189" s="1" t="s">
        <v>207</v>
      </c>
      <c r="F189" s="56">
        <v>397.76000000000016</v>
      </c>
      <c r="G189" s="57">
        <v>7274.4566599999998</v>
      </c>
      <c r="H189" s="57">
        <v>63.610000000000007</v>
      </c>
      <c r="I189" s="57">
        <v>1316.4082199999998</v>
      </c>
      <c r="J189" s="57">
        <v>461.37000000000018</v>
      </c>
      <c r="K189" s="57">
        <v>8590.8648799999992</v>
      </c>
      <c r="L189" s="56">
        <f>G189*1000/3/F189</f>
        <v>6096.1858574684875</v>
      </c>
      <c r="M189" s="57">
        <f>I189*1000/3/H189</f>
        <v>6898.3295079390018</v>
      </c>
      <c r="N189" s="57">
        <f>M189-L189</f>
        <v>802.14365047051433</v>
      </c>
      <c r="O189" s="58">
        <f>N189/L189</f>
        <v>0.13158123279456801</v>
      </c>
      <c r="P189" s="58">
        <f>H189/J189</f>
        <v>0.13787198994299582</v>
      </c>
      <c r="Q189" s="58">
        <f t="shared" si="2"/>
        <v>0.13345864661654136</v>
      </c>
      <c r="R189" s="59">
        <v>461.37000000000018</v>
      </c>
      <c r="S189" s="59">
        <v>532</v>
      </c>
      <c r="T189" s="60">
        <f>R189/S189</f>
        <v>0.86723684210526353</v>
      </c>
      <c r="U189" s="57">
        <v>63.610000000000007</v>
      </c>
      <c r="V189" s="1">
        <v>71</v>
      </c>
      <c r="W189" s="60">
        <f>U189/V189</f>
        <v>0.89591549295774653</v>
      </c>
    </row>
    <row r="190" spans="1:23" ht="12" hidden="1" outlineLevel="4" x14ac:dyDescent="0.25">
      <c r="A190" s="16">
        <v>187</v>
      </c>
      <c r="B190" s="53"/>
      <c r="C190" s="54"/>
      <c r="D190" s="1">
        <v>23200</v>
      </c>
      <c r="E190" s="1" t="s">
        <v>208</v>
      </c>
      <c r="F190" s="56">
        <v>164.32000000000002</v>
      </c>
      <c r="G190" s="57">
        <v>2535.6027899999995</v>
      </c>
      <c r="H190" s="57">
        <v>22.44</v>
      </c>
      <c r="I190" s="57">
        <v>450.85232999999999</v>
      </c>
      <c r="J190" s="57">
        <v>186.76000000000002</v>
      </c>
      <c r="K190" s="57">
        <v>2986.4551199999996</v>
      </c>
      <c r="L190" s="56">
        <f>G190*1000/3/F190</f>
        <v>5143.627860272637</v>
      </c>
      <c r="M190" s="57">
        <f>I190*1000/3/H190</f>
        <v>6697.1528520499114</v>
      </c>
      <c r="N190" s="57">
        <f>M190-L190</f>
        <v>1553.5249917772744</v>
      </c>
      <c r="O190" s="58">
        <f>N190/L190</f>
        <v>0.30202904136516012</v>
      </c>
      <c r="P190" s="58">
        <f>H190/J190</f>
        <v>0.12015420860998072</v>
      </c>
      <c r="Q190" s="58">
        <f t="shared" si="2"/>
        <v>0.11013215859030837</v>
      </c>
      <c r="R190" s="59">
        <v>186.76000000000002</v>
      </c>
      <c r="S190" s="59">
        <v>227</v>
      </c>
      <c r="T190" s="60">
        <f>R190/S190</f>
        <v>0.82273127753303976</v>
      </c>
      <c r="U190" s="57">
        <v>22.44</v>
      </c>
      <c r="V190" s="1">
        <v>25</v>
      </c>
      <c r="W190" s="60">
        <f>U190/V190</f>
        <v>0.89760000000000006</v>
      </c>
    </row>
    <row r="191" spans="1:23" ht="12" hidden="1" outlineLevel="4" x14ac:dyDescent="0.25">
      <c r="A191" s="16">
        <v>188</v>
      </c>
      <c r="B191" s="53"/>
      <c r="C191" s="54"/>
      <c r="D191" s="1">
        <v>23310</v>
      </c>
      <c r="E191" s="1" t="s">
        <v>209</v>
      </c>
      <c r="F191" s="56">
        <v>17.559999999999999</v>
      </c>
      <c r="G191" s="57">
        <v>168.55662000000001</v>
      </c>
      <c r="H191" s="57">
        <v>4.0600000000000005</v>
      </c>
      <c r="I191" s="57">
        <v>66.718969999999999</v>
      </c>
      <c r="J191" s="57">
        <v>21.619999999999997</v>
      </c>
      <c r="K191" s="57">
        <v>235.27559000000002</v>
      </c>
      <c r="L191" s="56">
        <f>G191*1000/3/F191</f>
        <v>3199.6321184510252</v>
      </c>
      <c r="M191" s="57">
        <f>I191*1000/3/H191</f>
        <v>5477.7479474548427</v>
      </c>
      <c r="N191" s="57">
        <f>M191-L191</f>
        <v>2278.1158290038175</v>
      </c>
      <c r="O191" s="58">
        <f>N191/L191</f>
        <v>0.71199304940927921</v>
      </c>
      <c r="P191" s="58">
        <f>H191/J191</f>
        <v>0.18778908418131365</v>
      </c>
      <c r="Q191" s="58">
        <f t="shared" si="2"/>
        <v>0.19230769230769232</v>
      </c>
      <c r="R191" s="59">
        <v>21.619999999999997</v>
      </c>
      <c r="S191" s="59">
        <v>26</v>
      </c>
      <c r="T191" s="60">
        <f>R191/S191</f>
        <v>0.83153846153846145</v>
      </c>
      <c r="U191" s="57">
        <v>4.0600000000000005</v>
      </c>
      <c r="V191" s="1">
        <v>5</v>
      </c>
      <c r="W191" s="60">
        <f>U191/V191</f>
        <v>0.81200000000000006</v>
      </c>
    </row>
    <row r="192" spans="1:23" ht="12" hidden="1" outlineLevel="4" x14ac:dyDescent="0.25">
      <c r="A192" s="16">
        <v>189</v>
      </c>
      <c r="B192" s="53"/>
      <c r="C192" s="54"/>
      <c r="D192" s="1">
        <v>23321</v>
      </c>
      <c r="E192" s="1" t="s">
        <v>210</v>
      </c>
      <c r="F192" s="56">
        <v>1610.2700000000002</v>
      </c>
      <c r="G192" s="57">
        <v>26450.438490000011</v>
      </c>
      <c r="H192" s="57">
        <v>216.13000000000002</v>
      </c>
      <c r="I192" s="57">
        <v>3944.7916099999998</v>
      </c>
      <c r="J192" s="57">
        <v>1826.4000000000003</v>
      </c>
      <c r="K192" s="57">
        <v>30395.230100000012</v>
      </c>
      <c r="L192" s="56">
        <f>G192*1000/3/F192</f>
        <v>5475.3630322865129</v>
      </c>
      <c r="M192" s="57">
        <f>I192*1000/3/H192</f>
        <v>6083.9797189962819</v>
      </c>
      <c r="N192" s="57">
        <f>M192-L192</f>
        <v>608.61668670976906</v>
      </c>
      <c r="O192" s="58">
        <f>N192/L192</f>
        <v>0.11115549473540763</v>
      </c>
      <c r="P192" s="58">
        <f>H192/J192</f>
        <v>0.11833661848445028</v>
      </c>
      <c r="Q192" s="58">
        <f t="shared" si="2"/>
        <v>0.11496949788831534</v>
      </c>
      <c r="R192" s="59">
        <v>1826.4000000000003</v>
      </c>
      <c r="S192" s="59">
        <v>2131</v>
      </c>
      <c r="T192" s="60">
        <f>R192/S192</f>
        <v>0.85706241201313949</v>
      </c>
      <c r="U192" s="57">
        <v>216.13000000000002</v>
      </c>
      <c r="V192" s="1">
        <v>245</v>
      </c>
      <c r="W192" s="60">
        <f>U192/V192</f>
        <v>0.88216326530612255</v>
      </c>
    </row>
    <row r="193" spans="1:23" ht="12" hidden="1" outlineLevel="4" x14ac:dyDescent="0.25">
      <c r="A193" s="16">
        <v>190</v>
      </c>
      <c r="B193" s="53"/>
      <c r="C193" s="54"/>
      <c r="D193" s="1">
        <v>23322</v>
      </c>
      <c r="E193" s="1" t="s">
        <v>211</v>
      </c>
      <c r="F193" s="56">
        <v>108.38</v>
      </c>
      <c r="G193" s="57">
        <v>1751.01992</v>
      </c>
      <c r="H193" s="57">
        <v>15.799999999999999</v>
      </c>
      <c r="I193" s="57">
        <v>325.93741</v>
      </c>
      <c r="J193" s="57">
        <v>124.17999999999999</v>
      </c>
      <c r="K193" s="57">
        <v>2076.9573300000002</v>
      </c>
      <c r="L193" s="56">
        <f>G193*1000/3/F193</f>
        <v>5385.4337208587067</v>
      </c>
      <c r="M193" s="57">
        <f>I193*1000/3/H193</f>
        <v>6876.3166666666666</v>
      </c>
      <c r="N193" s="57">
        <f>M193-L193</f>
        <v>1490.8829458079599</v>
      </c>
      <c r="O193" s="58">
        <f>N193/L193</f>
        <v>0.2768361887053804</v>
      </c>
      <c r="P193" s="58">
        <f>H193/J193</f>
        <v>0.12723465936543726</v>
      </c>
      <c r="Q193" s="58">
        <f t="shared" si="2"/>
        <v>0.11971830985915492</v>
      </c>
      <c r="R193" s="59">
        <v>124.17999999999999</v>
      </c>
      <c r="S193" s="59">
        <v>142</v>
      </c>
      <c r="T193" s="60">
        <f>R193/S193</f>
        <v>0.87450704225352105</v>
      </c>
      <c r="U193" s="57">
        <v>15.799999999999999</v>
      </c>
      <c r="V193" s="1">
        <v>17</v>
      </c>
      <c r="W193" s="60">
        <f>U193/V193</f>
        <v>0.92941176470588227</v>
      </c>
    </row>
    <row r="194" spans="1:23" ht="12" hidden="1" outlineLevel="4" x14ac:dyDescent="0.25">
      <c r="A194" s="16">
        <v>191</v>
      </c>
      <c r="B194" s="53"/>
      <c r="C194" s="54"/>
      <c r="D194" s="1">
        <v>23410</v>
      </c>
      <c r="E194" s="1" t="s">
        <v>212</v>
      </c>
      <c r="F194" s="56">
        <v>34.770000000000003</v>
      </c>
      <c r="G194" s="57">
        <v>370.04230999999993</v>
      </c>
      <c r="H194" s="57">
        <v>21.830000000000002</v>
      </c>
      <c r="I194" s="57">
        <v>236.41270999999998</v>
      </c>
      <c r="J194" s="57">
        <v>56.600000000000009</v>
      </c>
      <c r="K194" s="57">
        <v>606.45501999999988</v>
      </c>
      <c r="L194" s="56">
        <f>G194*1000/3/F194</f>
        <v>3547.5247819001047</v>
      </c>
      <c r="M194" s="57">
        <f>I194*1000/3/H194</f>
        <v>3609.9054817529382</v>
      </c>
      <c r="N194" s="57">
        <f>M194-L194</f>
        <v>62.380699852833459</v>
      </c>
      <c r="O194" s="58">
        <f>N194/L194</f>
        <v>1.758428867674364E-2</v>
      </c>
      <c r="P194" s="58">
        <f>H194/J194</f>
        <v>0.38568904593639575</v>
      </c>
      <c r="Q194" s="58">
        <f t="shared" si="2"/>
        <v>0.40909090909090912</v>
      </c>
      <c r="R194" s="59">
        <v>56.600000000000009</v>
      </c>
      <c r="S194" s="59">
        <v>66</v>
      </c>
      <c r="T194" s="60">
        <f>R194/S194</f>
        <v>0.85757575757575766</v>
      </c>
      <c r="U194" s="57">
        <v>21.830000000000002</v>
      </c>
      <c r="V194" s="1">
        <v>27</v>
      </c>
      <c r="W194" s="60">
        <f>U194/V194</f>
        <v>0.80851851851851864</v>
      </c>
    </row>
    <row r="195" spans="1:23" ht="12" hidden="1" outlineLevel="4" x14ac:dyDescent="0.25">
      <c r="A195" s="16">
        <v>192</v>
      </c>
      <c r="B195" s="53"/>
      <c r="C195" s="54"/>
      <c r="D195" s="1">
        <v>23420</v>
      </c>
      <c r="E195" s="1" t="s">
        <v>213</v>
      </c>
      <c r="F195" s="56">
        <v>1</v>
      </c>
      <c r="G195" s="57">
        <v>8.9385600000000007</v>
      </c>
      <c r="J195" s="57">
        <v>1</v>
      </c>
      <c r="K195" s="57">
        <v>8.9385600000000007</v>
      </c>
      <c r="L195" s="56">
        <f>G195*1000/3/F195</f>
        <v>2979.5200000000004</v>
      </c>
      <c r="O195" s="58"/>
      <c r="P195" s="58">
        <f>H195/J195</f>
        <v>0</v>
      </c>
      <c r="Q195" s="58">
        <f t="shared" si="2"/>
        <v>0</v>
      </c>
      <c r="R195" s="59">
        <v>1</v>
      </c>
      <c r="S195" s="59">
        <v>1</v>
      </c>
      <c r="T195" s="60">
        <f>R195/S195</f>
        <v>1</v>
      </c>
      <c r="W195" s="60"/>
    </row>
    <row r="196" spans="1:23" ht="12" hidden="1" outlineLevel="4" x14ac:dyDescent="0.25">
      <c r="A196" s="16">
        <v>193</v>
      </c>
      <c r="B196" s="53"/>
      <c r="C196" s="54"/>
      <c r="D196" s="1">
        <v>23430</v>
      </c>
      <c r="E196" s="1" t="s">
        <v>214</v>
      </c>
      <c r="F196" s="56">
        <v>1.98</v>
      </c>
      <c r="G196" s="57">
        <v>20.11439</v>
      </c>
      <c r="H196" s="57">
        <v>2.75</v>
      </c>
      <c r="I196" s="57">
        <v>29.054829999999999</v>
      </c>
      <c r="J196" s="57">
        <v>4.7300000000000004</v>
      </c>
      <c r="K196" s="57">
        <v>49.169219999999996</v>
      </c>
      <c r="L196" s="56">
        <f>G196*1000/3/F196</f>
        <v>3386.2609427609427</v>
      </c>
      <c r="M196" s="57">
        <f>I196*1000/3/H196</f>
        <v>3521.7975757575755</v>
      </c>
      <c r="N196" s="57">
        <f>M196-L196</f>
        <v>135.53663299663276</v>
      </c>
      <c r="O196" s="58">
        <f>N196/L196</f>
        <v>4.0025454413482021E-2</v>
      </c>
      <c r="P196" s="58">
        <f>H196/J196</f>
        <v>0.58139534883720922</v>
      </c>
      <c r="Q196" s="58">
        <f t="shared" si="2"/>
        <v>0.6</v>
      </c>
      <c r="R196" s="59">
        <v>4.7300000000000004</v>
      </c>
      <c r="S196" s="59">
        <v>5</v>
      </c>
      <c r="T196" s="60">
        <f>R196/S196</f>
        <v>0.94600000000000006</v>
      </c>
      <c r="U196" s="57">
        <v>2.75</v>
      </c>
      <c r="V196" s="1">
        <v>3</v>
      </c>
      <c r="W196" s="60">
        <f>U196/V196</f>
        <v>0.91666666666666663</v>
      </c>
    </row>
    <row r="197" spans="1:23" ht="12" hidden="1" outlineLevel="4" x14ac:dyDescent="0.25">
      <c r="A197" s="16">
        <v>194</v>
      </c>
      <c r="B197" s="53"/>
      <c r="C197" s="54"/>
      <c r="D197" s="1">
        <v>23440</v>
      </c>
      <c r="E197" s="1" t="s">
        <v>215</v>
      </c>
      <c r="F197" s="56">
        <v>303.54000000000008</v>
      </c>
      <c r="G197" s="57">
        <v>5249.5380600000008</v>
      </c>
      <c r="H197" s="57">
        <v>39.53</v>
      </c>
      <c r="I197" s="57">
        <v>591.77566999999999</v>
      </c>
      <c r="J197" s="57">
        <v>343.07000000000005</v>
      </c>
      <c r="K197" s="57">
        <v>5841.3137300000008</v>
      </c>
      <c r="L197" s="56">
        <f>G197*1000/3/F197</f>
        <v>5764.7954800026346</v>
      </c>
      <c r="M197" s="57">
        <f>I197*1000/3/H197</f>
        <v>4990.0975630322964</v>
      </c>
      <c r="N197" s="57">
        <f>M197-L197</f>
        <v>-774.69791697033816</v>
      </c>
      <c r="O197" s="58">
        <f>N197/L197</f>
        <v>-0.13438428469104755</v>
      </c>
      <c r="P197" s="58">
        <f>H197/J197</f>
        <v>0.11522429824817092</v>
      </c>
      <c r="Q197" s="58">
        <f t="shared" ref="Q197:Q260" si="3">V197/S197</f>
        <v>0.12623762376237624</v>
      </c>
      <c r="R197" s="59">
        <v>343.07000000000005</v>
      </c>
      <c r="S197" s="59">
        <v>404</v>
      </c>
      <c r="T197" s="60">
        <f>R197/S197</f>
        <v>0.84918316831683183</v>
      </c>
      <c r="U197" s="57">
        <v>39.53</v>
      </c>
      <c r="V197" s="1">
        <v>51</v>
      </c>
      <c r="W197" s="60">
        <f>U197/V197</f>
        <v>0.77509803921568632</v>
      </c>
    </row>
    <row r="198" spans="1:23" ht="12" hidden="1" outlineLevel="4" x14ac:dyDescent="0.25">
      <c r="A198" s="16">
        <v>195</v>
      </c>
      <c r="B198" s="53"/>
      <c r="C198" s="54"/>
      <c r="D198" s="1">
        <v>23490</v>
      </c>
      <c r="E198" s="1" t="s">
        <v>216</v>
      </c>
      <c r="F198" s="56">
        <v>8.83</v>
      </c>
      <c r="G198" s="57">
        <v>85.045550000000006</v>
      </c>
      <c r="H198" s="57">
        <v>9.61</v>
      </c>
      <c r="I198" s="57">
        <v>110.80046999999999</v>
      </c>
      <c r="J198" s="57">
        <v>18.439999999999998</v>
      </c>
      <c r="K198" s="57">
        <v>195.84602000000001</v>
      </c>
      <c r="L198" s="56">
        <f>G198*1000/3/F198</f>
        <v>3210.4775386938468</v>
      </c>
      <c r="M198" s="57">
        <f>I198*1000/3/H198</f>
        <v>3843.2351716961498</v>
      </c>
      <c r="N198" s="57">
        <f>M198-L198</f>
        <v>632.75763300230301</v>
      </c>
      <c r="O198" s="58">
        <f>N198/L198</f>
        <v>0.19709143745006066</v>
      </c>
      <c r="P198" s="58">
        <f>H198/J198</f>
        <v>0.52114967462039052</v>
      </c>
      <c r="Q198" s="58">
        <f t="shared" si="3"/>
        <v>0.52173913043478259</v>
      </c>
      <c r="R198" s="59">
        <v>18.439999999999998</v>
      </c>
      <c r="S198" s="59">
        <v>23</v>
      </c>
      <c r="T198" s="60">
        <f>R198/S198</f>
        <v>0.80173913043478251</v>
      </c>
      <c r="U198" s="57">
        <v>9.61</v>
      </c>
      <c r="V198" s="1">
        <v>12</v>
      </c>
      <c r="W198" s="60">
        <f>U198/V198</f>
        <v>0.80083333333333329</v>
      </c>
    </row>
    <row r="199" spans="1:23" ht="12" hidden="1" outlineLevel="4" x14ac:dyDescent="0.25">
      <c r="A199" s="16">
        <v>196</v>
      </c>
      <c r="B199" s="53"/>
      <c r="C199" s="54"/>
      <c r="D199" s="1">
        <v>23510</v>
      </c>
      <c r="E199" s="1" t="s">
        <v>217</v>
      </c>
      <c r="F199" s="56">
        <v>1898.8299999999997</v>
      </c>
      <c r="G199" s="57">
        <v>32722.509399999999</v>
      </c>
      <c r="H199" s="57">
        <v>267.63</v>
      </c>
      <c r="I199" s="57">
        <v>5297.4962100000002</v>
      </c>
      <c r="J199" s="57">
        <v>2166.4599999999996</v>
      </c>
      <c r="K199" s="57">
        <v>38020.00561</v>
      </c>
      <c r="L199" s="56">
        <f>G199*1000/3/F199</f>
        <v>5744.3284197813045</v>
      </c>
      <c r="M199" s="57">
        <f>I199*1000/3/H199</f>
        <v>6598.0348615626053</v>
      </c>
      <c r="N199" s="57">
        <f>M199-L199</f>
        <v>853.70644178130078</v>
      </c>
      <c r="O199" s="58">
        <f>N199/L199</f>
        <v>0.148617275927584</v>
      </c>
      <c r="P199" s="58">
        <f>H199/J199</f>
        <v>0.12353332163991029</v>
      </c>
      <c r="Q199" s="58">
        <f t="shared" si="3"/>
        <v>0.122208688591149</v>
      </c>
      <c r="R199" s="59">
        <v>2166.4599999999996</v>
      </c>
      <c r="S199" s="59">
        <v>2463</v>
      </c>
      <c r="T199" s="60">
        <f>R199/S199</f>
        <v>0.87960211124644727</v>
      </c>
      <c r="U199" s="57">
        <v>267.63</v>
      </c>
      <c r="V199" s="1">
        <v>301</v>
      </c>
      <c r="W199" s="60">
        <f>U199/V199</f>
        <v>0.88913621262458475</v>
      </c>
    </row>
    <row r="200" spans="1:23" ht="12" hidden="1" outlineLevel="4" x14ac:dyDescent="0.25">
      <c r="A200" s="16">
        <v>197</v>
      </c>
      <c r="B200" s="53"/>
      <c r="C200" s="54"/>
      <c r="D200" s="1">
        <v>23520</v>
      </c>
      <c r="E200" s="1" t="s">
        <v>218</v>
      </c>
      <c r="F200" s="56">
        <v>710.36000000000013</v>
      </c>
      <c r="G200" s="57">
        <v>16135.530429999995</v>
      </c>
      <c r="H200" s="57">
        <v>133.94999999999999</v>
      </c>
      <c r="I200" s="57">
        <v>2861.3210700000004</v>
      </c>
      <c r="J200" s="57">
        <v>844.31000000000017</v>
      </c>
      <c r="K200" s="57">
        <v>18996.851499999997</v>
      </c>
      <c r="L200" s="56">
        <f>G200*1000/3/F200</f>
        <v>7571.5273147887419</v>
      </c>
      <c r="M200" s="57">
        <f>I200*1000/3/H200</f>
        <v>7120.370959313178</v>
      </c>
      <c r="N200" s="57">
        <f>M200-L200</f>
        <v>-451.15635547556394</v>
      </c>
      <c r="O200" s="58">
        <f>N200/L200</f>
        <v>-5.9585911364852806E-2</v>
      </c>
      <c r="P200" s="58">
        <f>H200/J200</f>
        <v>0.15865025879120223</v>
      </c>
      <c r="Q200" s="58">
        <f t="shared" si="3"/>
        <v>0.16213275299238303</v>
      </c>
      <c r="R200" s="59">
        <v>844.31000000000017</v>
      </c>
      <c r="S200" s="59">
        <v>919</v>
      </c>
      <c r="T200" s="60">
        <f>R200/S200</f>
        <v>0.91872687704026135</v>
      </c>
      <c r="U200" s="57">
        <v>133.94999999999999</v>
      </c>
      <c r="V200" s="1">
        <v>149</v>
      </c>
      <c r="W200" s="60">
        <f>U200/V200</f>
        <v>0.8989932885906039</v>
      </c>
    </row>
    <row r="201" spans="1:23" ht="12" hidden="1" outlineLevel="4" x14ac:dyDescent="0.25">
      <c r="A201" s="16">
        <v>198</v>
      </c>
      <c r="B201" s="53"/>
      <c r="C201" s="54"/>
      <c r="D201" s="1">
        <v>23610</v>
      </c>
      <c r="E201" s="1" t="s">
        <v>219</v>
      </c>
      <c r="F201" s="56">
        <v>4856.0500000000011</v>
      </c>
      <c r="G201" s="57">
        <v>72119.854349999965</v>
      </c>
      <c r="H201" s="57">
        <v>429.42</v>
      </c>
      <c r="I201" s="57">
        <v>6729.91597</v>
      </c>
      <c r="J201" s="57">
        <v>5285.4700000000012</v>
      </c>
      <c r="K201" s="57">
        <v>78849.770319999967</v>
      </c>
      <c r="L201" s="56">
        <f>G201*1000/3/F201</f>
        <v>4950.515635135549</v>
      </c>
      <c r="M201" s="57">
        <f>I201*1000/3/H201</f>
        <v>5224.0354974927413</v>
      </c>
      <c r="N201" s="57">
        <f>M201-L201</f>
        <v>273.51986235719232</v>
      </c>
      <c r="O201" s="58">
        <f>N201/L201</f>
        <v>5.5250782446968905E-2</v>
      </c>
      <c r="P201" s="58">
        <f>H201/J201</f>
        <v>8.1245376475507364E-2</v>
      </c>
      <c r="Q201" s="58">
        <f t="shared" si="3"/>
        <v>8.2133917396745929E-2</v>
      </c>
      <c r="R201" s="59">
        <v>5285.4700000000012</v>
      </c>
      <c r="S201" s="59">
        <v>6392</v>
      </c>
      <c r="T201" s="60">
        <f>R201/S201</f>
        <v>0.82688829787234064</v>
      </c>
      <c r="U201" s="57">
        <v>429.42</v>
      </c>
      <c r="V201" s="1">
        <v>525</v>
      </c>
      <c r="W201" s="60">
        <f>U201/V201</f>
        <v>0.81794285714285719</v>
      </c>
    </row>
    <row r="202" spans="1:23" ht="12" hidden="1" outlineLevel="4" x14ac:dyDescent="0.25">
      <c r="A202" s="16">
        <v>199</v>
      </c>
      <c r="B202" s="53"/>
      <c r="C202" s="54"/>
      <c r="D202" s="1">
        <v>23620</v>
      </c>
      <c r="E202" s="1" t="s">
        <v>220</v>
      </c>
      <c r="F202" s="56">
        <v>430.51000000000005</v>
      </c>
      <c r="G202" s="57">
        <v>8230.1402800000014</v>
      </c>
      <c r="H202" s="57">
        <v>75.37</v>
      </c>
      <c r="I202" s="57">
        <v>1402.6858100000002</v>
      </c>
      <c r="J202" s="57">
        <v>505.88000000000005</v>
      </c>
      <c r="K202" s="57">
        <v>9632.8260900000023</v>
      </c>
      <c r="L202" s="56">
        <f>G202*1000/3/F202</f>
        <v>6372.3957476791093</v>
      </c>
      <c r="M202" s="57">
        <f>I202*1000/3/H202</f>
        <v>6203.5549511299823</v>
      </c>
      <c r="N202" s="57">
        <f>M202-L202</f>
        <v>-168.84079654912694</v>
      </c>
      <c r="O202" s="58">
        <f>N202/L202</f>
        <v>-2.6495654575537066E-2</v>
      </c>
      <c r="P202" s="58">
        <f>H202/J202</f>
        <v>0.14898790226931288</v>
      </c>
      <c r="Q202" s="58">
        <f t="shared" si="3"/>
        <v>0.15480427046263345</v>
      </c>
      <c r="R202" s="59">
        <v>505.88000000000005</v>
      </c>
      <c r="S202" s="59">
        <v>562</v>
      </c>
      <c r="T202" s="60">
        <f>R202/S202</f>
        <v>0.90014234875444854</v>
      </c>
      <c r="U202" s="57">
        <v>75.37</v>
      </c>
      <c r="V202" s="1">
        <v>87</v>
      </c>
      <c r="W202" s="60">
        <f>U202/V202</f>
        <v>0.86632183908045979</v>
      </c>
    </row>
    <row r="203" spans="1:23" ht="12" hidden="1" outlineLevel="4" x14ac:dyDescent="0.25">
      <c r="A203" s="16">
        <v>200</v>
      </c>
      <c r="B203" s="53"/>
      <c r="C203" s="54"/>
      <c r="D203" s="1">
        <v>23630</v>
      </c>
      <c r="E203" s="1" t="s">
        <v>221</v>
      </c>
      <c r="F203" s="56">
        <v>1145.9200000000003</v>
      </c>
      <c r="G203" s="57">
        <v>14395.339660000003</v>
      </c>
      <c r="H203" s="57">
        <v>109.47</v>
      </c>
      <c r="I203" s="57">
        <v>1582.0107699999994</v>
      </c>
      <c r="J203" s="57">
        <v>1255.3900000000003</v>
      </c>
      <c r="K203" s="57">
        <v>15977.350430000002</v>
      </c>
      <c r="L203" s="56">
        <f>G203*1000/3/F203</f>
        <v>4187.4184527133948</v>
      </c>
      <c r="M203" s="57">
        <f>I203*1000/3/H203</f>
        <v>4817.182089461342</v>
      </c>
      <c r="N203" s="57">
        <f>M203-L203</f>
        <v>629.7636367479472</v>
      </c>
      <c r="O203" s="58">
        <f>N203/L203</f>
        <v>0.15039424501266843</v>
      </c>
      <c r="P203" s="58">
        <f>H203/J203</f>
        <v>8.7199993627478295E-2</v>
      </c>
      <c r="Q203" s="58">
        <f t="shared" si="3"/>
        <v>9.3918918918918917E-2</v>
      </c>
      <c r="R203" s="59">
        <v>1255.3900000000003</v>
      </c>
      <c r="S203" s="59">
        <v>1480</v>
      </c>
      <c r="T203" s="60">
        <f>R203/S203</f>
        <v>0.84823648648648675</v>
      </c>
      <c r="U203" s="57">
        <v>109.47</v>
      </c>
      <c r="V203" s="1">
        <v>139</v>
      </c>
      <c r="W203" s="60">
        <f>U203/V203</f>
        <v>0.78755395683453233</v>
      </c>
    </row>
    <row r="204" spans="1:23" ht="12" hidden="1" outlineLevel="4" x14ac:dyDescent="0.25">
      <c r="A204" s="16">
        <v>201</v>
      </c>
      <c r="B204" s="53"/>
      <c r="C204" s="54"/>
      <c r="D204" s="1">
        <v>23640</v>
      </c>
      <c r="E204" s="1" t="s">
        <v>222</v>
      </c>
      <c r="F204" s="56">
        <v>79.95</v>
      </c>
      <c r="G204" s="57">
        <v>1351.9195800000002</v>
      </c>
      <c r="H204" s="57">
        <v>19.95</v>
      </c>
      <c r="I204" s="57">
        <v>321.19947000000002</v>
      </c>
      <c r="J204" s="57">
        <v>99.9</v>
      </c>
      <c r="K204" s="57">
        <v>1673.1190500000002</v>
      </c>
      <c r="L204" s="56">
        <f>G204*1000/3/F204</f>
        <v>5636.5210756722963</v>
      </c>
      <c r="M204" s="57">
        <f>I204*1000/3/H204</f>
        <v>5366.7413533834588</v>
      </c>
      <c r="N204" s="57">
        <f>M204-L204</f>
        <v>-269.77972228883755</v>
      </c>
      <c r="O204" s="58">
        <f>N204/L204</f>
        <v>-4.786280733575711E-2</v>
      </c>
      <c r="P204" s="58">
        <f>H204/J204</f>
        <v>0.19969969969969967</v>
      </c>
      <c r="Q204" s="58">
        <f t="shared" si="3"/>
        <v>0.21621621621621623</v>
      </c>
      <c r="R204" s="59">
        <v>99.9</v>
      </c>
      <c r="S204" s="59">
        <v>111</v>
      </c>
      <c r="T204" s="60">
        <f>R204/S204</f>
        <v>0.9</v>
      </c>
      <c r="U204" s="57">
        <v>19.95</v>
      </c>
      <c r="V204" s="1">
        <v>24</v>
      </c>
      <c r="W204" s="60">
        <f>U204/V204</f>
        <v>0.83124999999999993</v>
      </c>
    </row>
    <row r="205" spans="1:23" ht="12" hidden="1" outlineLevel="4" x14ac:dyDescent="0.25">
      <c r="A205" s="16">
        <v>202</v>
      </c>
      <c r="B205" s="53"/>
      <c r="C205" s="54"/>
      <c r="D205" s="1">
        <v>23650</v>
      </c>
      <c r="E205" s="1" t="s">
        <v>223</v>
      </c>
      <c r="F205" s="56">
        <v>681.62999999999988</v>
      </c>
      <c r="G205" s="57">
        <v>13550.63147</v>
      </c>
      <c r="H205" s="57">
        <v>86.76</v>
      </c>
      <c r="I205" s="57">
        <v>1811.0155399999999</v>
      </c>
      <c r="J205" s="57">
        <v>768.38999999999987</v>
      </c>
      <c r="K205" s="57">
        <v>15361.647010000001</v>
      </c>
      <c r="L205" s="56">
        <f>G205*1000/3/F205</f>
        <v>6626.5820997706496</v>
      </c>
      <c r="M205" s="57">
        <f>I205*1000/3/H205</f>
        <v>6957.9512063931134</v>
      </c>
      <c r="N205" s="57">
        <f>M205-L205</f>
        <v>331.36910662246373</v>
      </c>
      <c r="O205" s="58">
        <f>N205/L205</f>
        <v>5.000603654090887E-2</v>
      </c>
      <c r="P205" s="58">
        <f>H205/J205</f>
        <v>0.11291141217350567</v>
      </c>
      <c r="Q205" s="58">
        <f t="shared" si="3"/>
        <v>0.11029411764705882</v>
      </c>
      <c r="R205" s="59">
        <v>768.38999999999987</v>
      </c>
      <c r="S205" s="59">
        <v>952</v>
      </c>
      <c r="T205" s="60">
        <f>R205/S205</f>
        <v>0.80713235294117636</v>
      </c>
      <c r="U205" s="57">
        <v>86.76</v>
      </c>
      <c r="V205" s="1">
        <v>105</v>
      </c>
      <c r="W205" s="60">
        <f>U205/V205</f>
        <v>0.82628571428571429</v>
      </c>
    </row>
    <row r="206" spans="1:23" ht="12" hidden="1" outlineLevel="4" x14ac:dyDescent="0.25">
      <c r="A206" s="16">
        <v>203</v>
      </c>
      <c r="B206" s="53"/>
      <c r="C206" s="54"/>
      <c r="D206" s="1">
        <v>23690</v>
      </c>
      <c r="E206" s="1" t="s">
        <v>224</v>
      </c>
      <c r="F206" s="56">
        <v>64.79000000000002</v>
      </c>
      <c r="G206" s="57">
        <v>990.45217000000014</v>
      </c>
      <c r="H206" s="57">
        <v>9.08</v>
      </c>
      <c r="I206" s="57">
        <v>140.76759999999999</v>
      </c>
      <c r="J206" s="57">
        <v>73.870000000000019</v>
      </c>
      <c r="K206" s="57">
        <v>1131.2197700000002</v>
      </c>
      <c r="L206" s="56">
        <f>G206*1000/3/F206</f>
        <v>5095.7049441786276</v>
      </c>
      <c r="M206" s="57">
        <f>I206*1000/3/H206</f>
        <v>5167.6798825256965</v>
      </c>
      <c r="N206" s="57">
        <f>M206-L206</f>
        <v>71.974938347068928</v>
      </c>
      <c r="O206" s="58">
        <f>N206/L206</f>
        <v>1.4124628316498907E-2</v>
      </c>
      <c r="P206" s="58">
        <f>H206/J206</f>
        <v>0.12291864085555702</v>
      </c>
      <c r="Q206" s="58">
        <f t="shared" si="3"/>
        <v>0.13978494623655913</v>
      </c>
      <c r="R206" s="59">
        <v>73.870000000000019</v>
      </c>
      <c r="S206" s="59">
        <v>93</v>
      </c>
      <c r="T206" s="60">
        <f>R206/S206</f>
        <v>0.79430107526881744</v>
      </c>
      <c r="U206" s="57">
        <v>9.08</v>
      </c>
      <c r="V206" s="1">
        <v>13</v>
      </c>
      <c r="W206" s="60">
        <f>U206/V206</f>
        <v>0.69846153846153847</v>
      </c>
    </row>
    <row r="207" spans="1:23" ht="12" hidden="1" outlineLevel="4" x14ac:dyDescent="0.25">
      <c r="A207" s="16">
        <v>204</v>
      </c>
      <c r="B207" s="53"/>
      <c r="C207" s="54"/>
      <c r="D207" s="1">
        <v>23700</v>
      </c>
      <c r="E207" s="1" t="s">
        <v>225</v>
      </c>
      <c r="F207" s="56">
        <v>1197.1400000000003</v>
      </c>
      <c r="G207" s="57">
        <v>13223.19017</v>
      </c>
      <c r="H207" s="57">
        <v>174.89000000000007</v>
      </c>
      <c r="I207" s="57">
        <v>2367.4206800000002</v>
      </c>
      <c r="J207" s="57">
        <v>1372.0300000000004</v>
      </c>
      <c r="K207" s="57">
        <v>15590.610850000001</v>
      </c>
      <c r="L207" s="56">
        <f>G207*1000/3/F207</f>
        <v>3681.8835363171102</v>
      </c>
      <c r="M207" s="57">
        <f>I207*1000/3/H207</f>
        <v>4512.2089694474607</v>
      </c>
      <c r="N207" s="57">
        <f>M207-L207</f>
        <v>830.32543313035058</v>
      </c>
      <c r="O207" s="58">
        <f>N207/L207</f>
        <v>0.22551648495674662</v>
      </c>
      <c r="P207" s="58">
        <f>H207/J207</f>
        <v>0.12746805827860908</v>
      </c>
      <c r="Q207" s="58">
        <f t="shared" si="3"/>
        <v>0.13611940298507463</v>
      </c>
      <c r="R207" s="59">
        <v>1372.0300000000004</v>
      </c>
      <c r="S207" s="59">
        <v>1675</v>
      </c>
      <c r="T207" s="60">
        <f>R207/S207</f>
        <v>0.81912238805970172</v>
      </c>
      <c r="U207" s="57">
        <v>174.89000000000007</v>
      </c>
      <c r="V207" s="1">
        <v>228</v>
      </c>
      <c r="W207" s="60">
        <f>U207/V207</f>
        <v>0.76706140350877228</v>
      </c>
    </row>
    <row r="208" spans="1:23" ht="12" hidden="1" outlineLevel="4" x14ac:dyDescent="0.25">
      <c r="A208" s="16">
        <v>205</v>
      </c>
      <c r="B208" s="53"/>
      <c r="C208" s="54"/>
      <c r="D208" s="1">
        <v>23910</v>
      </c>
      <c r="E208" s="1" t="s">
        <v>226</v>
      </c>
      <c r="F208" s="56">
        <v>66.040000000000006</v>
      </c>
      <c r="G208" s="57">
        <v>831.22961000000009</v>
      </c>
      <c r="H208" s="57">
        <v>21.279999999999998</v>
      </c>
      <c r="I208" s="57">
        <v>250.25266000000002</v>
      </c>
      <c r="J208" s="57">
        <v>87.320000000000007</v>
      </c>
      <c r="K208" s="57">
        <v>1081.4822700000002</v>
      </c>
      <c r="L208" s="56">
        <f>G208*1000/3/F208</f>
        <v>4195.5865636987683</v>
      </c>
      <c r="M208" s="57">
        <f>I208*1000/3/H208</f>
        <v>3919.9978070175448</v>
      </c>
      <c r="N208" s="57">
        <f>M208-L208</f>
        <v>-275.58875668122346</v>
      </c>
      <c r="O208" s="58">
        <f>N208/L208</f>
        <v>-6.5685394043751635E-2</v>
      </c>
      <c r="P208" s="58">
        <f>H208/J208</f>
        <v>0.24370132844709111</v>
      </c>
      <c r="Q208" s="58">
        <f t="shared" si="3"/>
        <v>0.25490196078431371</v>
      </c>
      <c r="R208" s="59">
        <v>87.320000000000007</v>
      </c>
      <c r="S208" s="59">
        <v>102</v>
      </c>
      <c r="T208" s="60">
        <f>R208/S208</f>
        <v>0.85607843137254913</v>
      </c>
      <c r="U208" s="57">
        <v>21.279999999999998</v>
      </c>
      <c r="V208" s="1">
        <v>26</v>
      </c>
      <c r="W208" s="60">
        <f>U208/V208</f>
        <v>0.81846153846153835</v>
      </c>
    </row>
    <row r="209" spans="1:23" ht="12" hidden="1" outlineLevel="4" x14ac:dyDescent="0.25">
      <c r="A209" s="16">
        <v>206</v>
      </c>
      <c r="B209" s="53"/>
      <c r="C209" s="54"/>
      <c r="D209" s="1">
        <v>23990</v>
      </c>
      <c r="E209" s="1" t="s">
        <v>227</v>
      </c>
      <c r="F209" s="56">
        <v>635.06000000000063</v>
      </c>
      <c r="G209" s="57">
        <v>10991.873610000001</v>
      </c>
      <c r="H209" s="57">
        <v>158.83000000000007</v>
      </c>
      <c r="I209" s="57">
        <v>2866.9933799999999</v>
      </c>
      <c r="J209" s="57">
        <v>793.89000000000067</v>
      </c>
      <c r="K209" s="57">
        <v>13858.86699</v>
      </c>
      <c r="L209" s="56">
        <f>G209*1000/3/F209</f>
        <v>5769.4672471892372</v>
      </c>
      <c r="M209" s="57">
        <f>I209*1000/3/H209</f>
        <v>6016.9014669772687</v>
      </c>
      <c r="N209" s="57">
        <f>M209-L209</f>
        <v>247.43421978803144</v>
      </c>
      <c r="O209" s="58">
        <f>N209/L209</f>
        <v>4.288684018590732E-2</v>
      </c>
      <c r="P209" s="58">
        <f>H209/J209</f>
        <v>0.20006550025822209</v>
      </c>
      <c r="Q209" s="58">
        <f t="shared" si="3"/>
        <v>0.21468298109010012</v>
      </c>
      <c r="R209" s="59">
        <v>793.89000000000067</v>
      </c>
      <c r="S209" s="59">
        <v>899</v>
      </c>
      <c r="T209" s="60">
        <f>R209/S209</f>
        <v>0.88308120133481716</v>
      </c>
      <c r="U209" s="57">
        <v>158.83000000000007</v>
      </c>
      <c r="V209" s="1">
        <v>193</v>
      </c>
      <c r="W209" s="60">
        <f>U209/V209</f>
        <v>0.82295336787564799</v>
      </c>
    </row>
    <row r="210" spans="1:23" ht="12" hidden="1" outlineLevel="2" collapsed="1" x14ac:dyDescent="0.25">
      <c r="A210" s="16">
        <v>207</v>
      </c>
      <c r="B210" s="46"/>
      <c r="C210" s="78" t="s">
        <v>228</v>
      </c>
      <c r="D210" s="48"/>
      <c r="E210" s="78"/>
      <c r="F210" s="71">
        <f>F211+F228+F249+F259+F271</f>
        <v>99002.839999999967</v>
      </c>
      <c r="G210" s="72">
        <f>G211+G228+G249+G259+G271</f>
        <v>1735068.9028099994</v>
      </c>
      <c r="H210" s="72">
        <f>H211+H228+H249+H259+H271</f>
        <v>17123.8</v>
      </c>
      <c r="I210" s="72">
        <f>I211+I228+I249+I259+I271</f>
        <v>303693.42486000003</v>
      </c>
      <c r="J210" s="72">
        <f>J211+J228+J249+J259+J271</f>
        <v>116126.63999999998</v>
      </c>
      <c r="K210" s="72">
        <f>K211+K228+K249+K259+K271</f>
        <v>2038762.3276699996</v>
      </c>
      <c r="L210" s="9">
        <f>G210*1000/3/F210</f>
        <v>5841.8152543570131</v>
      </c>
      <c r="M210" s="10">
        <f>I210*1000/3/H210</f>
        <v>5911.7217918919869</v>
      </c>
      <c r="N210" s="10">
        <f>M210-L210</f>
        <v>69.906537534973722</v>
      </c>
      <c r="O210" s="51">
        <f>N210/L210</f>
        <v>1.1966577937026541E-2</v>
      </c>
      <c r="P210" s="51">
        <f>H210/J210</f>
        <v>0.14745798207887528</v>
      </c>
      <c r="Q210" s="51">
        <f t="shared" si="3"/>
        <v>0.1558011790923523</v>
      </c>
      <c r="R210" s="72">
        <f>R211+R228+R249+R259+R271</f>
        <v>116126.63999999998</v>
      </c>
      <c r="S210" s="72">
        <f>S211+S228+S249+S259+S271</f>
        <v>134171</v>
      </c>
      <c r="T210" s="52">
        <f>R210/S210</f>
        <v>0.86551221948110979</v>
      </c>
      <c r="U210" s="72">
        <f>U211+U228+U249+U259+U271</f>
        <v>17123.8</v>
      </c>
      <c r="V210" s="72">
        <f>V211+V228+V249+V259+V271</f>
        <v>20904</v>
      </c>
      <c r="W210" s="52">
        <f>U210/V210</f>
        <v>0.81916379640260228</v>
      </c>
    </row>
    <row r="211" spans="1:23" ht="12" hidden="1" outlineLevel="3" x14ac:dyDescent="0.25">
      <c r="A211" s="16">
        <v>208</v>
      </c>
      <c r="B211" s="62"/>
      <c r="C211" s="45" t="s">
        <v>229</v>
      </c>
      <c r="D211" s="75"/>
      <c r="E211" s="45"/>
      <c r="F211" s="76">
        <f>SUM(F212:F227)</f>
        <v>18487.46</v>
      </c>
      <c r="G211" s="59">
        <f>SUM(G212:G227)</f>
        <v>362639.15005000005</v>
      </c>
      <c r="H211" s="59">
        <f>SUM(H212:H227)</f>
        <v>2228.3399999999992</v>
      </c>
      <c r="I211" s="59">
        <f>SUM(I212:I227)</f>
        <v>49008.879570000019</v>
      </c>
      <c r="J211" s="59">
        <f>SUM(J212:J227)</f>
        <v>20715.799999999996</v>
      </c>
      <c r="K211" s="59">
        <f>SUM(K212:K227)</f>
        <v>411648.02961999999</v>
      </c>
      <c r="L211" s="56">
        <f>G211*1000/3/F211</f>
        <v>6538.4707625240762</v>
      </c>
      <c r="M211" s="57">
        <f>I211*1000/3/H211</f>
        <v>7331.1492815279589</v>
      </c>
      <c r="N211" s="57">
        <f>M211-L211</f>
        <v>792.67851900388268</v>
      </c>
      <c r="O211" s="58">
        <f>N211/L211</f>
        <v>0.12123301423127895</v>
      </c>
      <c r="P211" s="58">
        <f>H211/J211</f>
        <v>0.10756717095164076</v>
      </c>
      <c r="Q211" s="58">
        <f t="shared" si="3"/>
        <v>0.10750021020768519</v>
      </c>
      <c r="R211" s="59">
        <f>SUM(R212:R227)</f>
        <v>20715.799999999996</v>
      </c>
      <c r="S211" s="59">
        <f>SUM(S212:S227)</f>
        <v>23786</v>
      </c>
      <c r="T211" s="60">
        <f>R211/S211</f>
        <v>0.87092407298410812</v>
      </c>
      <c r="U211" s="59">
        <f>SUM(U212:U227)</f>
        <v>2228.3399999999992</v>
      </c>
      <c r="V211" s="59">
        <f>SUM(V212:V227)</f>
        <v>2557</v>
      </c>
      <c r="W211" s="60">
        <f>U211/V211</f>
        <v>0.87146656237778619</v>
      </c>
    </row>
    <row r="212" spans="1:23" ht="12" hidden="1" outlineLevel="4" x14ac:dyDescent="0.25">
      <c r="A212" s="16">
        <v>209</v>
      </c>
      <c r="B212" s="53"/>
      <c r="C212" s="54"/>
      <c r="D212" s="1">
        <v>24100</v>
      </c>
      <c r="E212" s="1" t="s">
        <v>230</v>
      </c>
      <c r="F212" s="56">
        <v>9196.5399999999991</v>
      </c>
      <c r="G212" s="57">
        <v>181145.94803999999</v>
      </c>
      <c r="H212" s="57">
        <v>813.52999999999986</v>
      </c>
      <c r="I212" s="57">
        <v>19291.681420000008</v>
      </c>
      <c r="J212" s="57">
        <v>10010.07</v>
      </c>
      <c r="K212" s="57">
        <v>200437.62946</v>
      </c>
      <c r="L212" s="56">
        <f>G212*1000/3/F212</f>
        <v>6565.7282717195822</v>
      </c>
      <c r="M212" s="57">
        <f>I212*1000/3/H212</f>
        <v>7904.5154737174262</v>
      </c>
      <c r="N212" s="57">
        <f>M212-L212</f>
        <v>1338.787201997844</v>
      </c>
      <c r="O212" s="58">
        <f>N212/L212</f>
        <v>0.20390536229840228</v>
      </c>
      <c r="P212" s="58">
        <f>H212/J212</f>
        <v>8.1271159941938453E-2</v>
      </c>
      <c r="Q212" s="58">
        <f t="shared" si="3"/>
        <v>7.9483401230822565E-2</v>
      </c>
      <c r="R212" s="59">
        <v>10010.07</v>
      </c>
      <c r="S212" s="59">
        <v>11537</v>
      </c>
      <c r="T212" s="60">
        <f>R212/S212</f>
        <v>0.86764930224495096</v>
      </c>
      <c r="U212" s="57">
        <v>813.52999999999986</v>
      </c>
      <c r="V212" s="1">
        <v>917</v>
      </c>
      <c r="W212" s="60">
        <f>U212/V212</f>
        <v>0.88716466739367483</v>
      </c>
    </row>
    <row r="213" spans="1:23" ht="12" hidden="1" outlineLevel="4" x14ac:dyDescent="0.25">
      <c r="A213" s="16">
        <v>210</v>
      </c>
      <c r="B213" s="53"/>
      <c r="C213" s="54"/>
      <c r="D213" s="1">
        <v>24200</v>
      </c>
      <c r="E213" s="1" t="s">
        <v>231</v>
      </c>
      <c r="F213" s="56">
        <v>353.1500000000002</v>
      </c>
      <c r="G213" s="57">
        <v>5316.0075100000013</v>
      </c>
      <c r="H213" s="57">
        <v>62.819999999999993</v>
      </c>
      <c r="I213" s="57">
        <v>933.85751999999991</v>
      </c>
      <c r="J213" s="57">
        <v>415.9700000000002</v>
      </c>
      <c r="K213" s="57">
        <v>6249.8650300000008</v>
      </c>
      <c r="L213" s="56">
        <f>G213*1000/3/F213</f>
        <v>5017.7049506819567</v>
      </c>
      <c r="M213" s="57">
        <f>I213*1000/3/H213</f>
        <v>4955.2028016555241</v>
      </c>
      <c r="N213" s="57">
        <f>M213-L213</f>
        <v>-62.502149026432562</v>
      </c>
      <c r="O213" s="58">
        <f>N213/L213</f>
        <v>-1.2456322091624356E-2</v>
      </c>
      <c r="P213" s="58">
        <f>H213/J213</f>
        <v>0.15102050628651095</v>
      </c>
      <c r="Q213" s="58">
        <f t="shared" si="3"/>
        <v>0.15657620041753653</v>
      </c>
      <c r="R213" s="59">
        <v>415.9700000000002</v>
      </c>
      <c r="S213" s="59">
        <v>479</v>
      </c>
      <c r="T213" s="60">
        <f>R213/S213</f>
        <v>0.86841336116910273</v>
      </c>
      <c r="U213" s="57">
        <v>62.819999999999993</v>
      </c>
      <c r="V213" s="1">
        <v>75</v>
      </c>
      <c r="W213" s="60">
        <f>U213/V213</f>
        <v>0.8375999999999999</v>
      </c>
    </row>
    <row r="214" spans="1:23" ht="12" hidden="1" outlineLevel="4" x14ac:dyDescent="0.25">
      <c r="A214" s="16">
        <v>211</v>
      </c>
      <c r="B214" s="53"/>
      <c r="C214" s="54"/>
      <c r="D214" s="1">
        <v>24310</v>
      </c>
      <c r="E214" s="1" t="s">
        <v>232</v>
      </c>
      <c r="F214" s="56">
        <v>8.73</v>
      </c>
      <c r="G214" s="57">
        <v>112.77901999999999</v>
      </c>
      <c r="J214" s="57">
        <v>8.73</v>
      </c>
      <c r="K214" s="57">
        <v>112.77901999999999</v>
      </c>
      <c r="L214" s="56">
        <f>G214*1000/3/F214</f>
        <v>4306.1863306605565</v>
      </c>
      <c r="O214" s="58"/>
      <c r="P214" s="58">
        <f>H214/J214</f>
        <v>0</v>
      </c>
      <c r="Q214" s="58">
        <f t="shared" si="3"/>
        <v>0</v>
      </c>
      <c r="R214" s="59">
        <v>8.73</v>
      </c>
      <c r="S214" s="59">
        <v>10</v>
      </c>
      <c r="T214" s="60">
        <f>R214/S214</f>
        <v>0.873</v>
      </c>
      <c r="W214" s="60"/>
    </row>
    <row r="215" spans="1:23" ht="12" hidden="1" outlineLevel="4" x14ac:dyDescent="0.25">
      <c r="A215" s="16">
        <v>212</v>
      </c>
      <c r="B215" s="53"/>
      <c r="C215" s="54"/>
      <c r="D215" s="1">
        <v>24320</v>
      </c>
      <c r="E215" s="1" t="s">
        <v>233</v>
      </c>
      <c r="F215" s="56">
        <v>98.570000000000007</v>
      </c>
      <c r="G215" s="57">
        <v>1654.61402</v>
      </c>
      <c r="H215" s="57">
        <v>20.5</v>
      </c>
      <c r="I215" s="57">
        <v>369.26576000000006</v>
      </c>
      <c r="J215" s="57">
        <v>119.07000000000001</v>
      </c>
      <c r="K215" s="57">
        <v>2023.87978</v>
      </c>
      <c r="L215" s="56">
        <f>G215*1000/3/F215</f>
        <v>5595.394203780731</v>
      </c>
      <c r="M215" s="57">
        <f>I215*1000/3/H215</f>
        <v>6004.3213008130087</v>
      </c>
      <c r="N215" s="57">
        <f>M215-L215</f>
        <v>408.92709703227774</v>
      </c>
      <c r="O215" s="58">
        <f>N215/L215</f>
        <v>7.3082803845343255E-2</v>
      </c>
      <c r="P215" s="58">
        <f>H215/J215</f>
        <v>0.17216763248509279</v>
      </c>
      <c r="Q215" s="58">
        <f t="shared" si="3"/>
        <v>0.16911764705882354</v>
      </c>
      <c r="R215" s="59">
        <v>119.07000000000001</v>
      </c>
      <c r="S215" s="59">
        <v>136</v>
      </c>
      <c r="T215" s="60">
        <f>R215/S215</f>
        <v>0.87551470588235303</v>
      </c>
      <c r="U215" s="57">
        <v>20.5</v>
      </c>
      <c r="V215" s="1">
        <v>23</v>
      </c>
      <c r="W215" s="60">
        <f>U215/V215</f>
        <v>0.89130434782608692</v>
      </c>
    </row>
    <row r="216" spans="1:23" ht="12" hidden="1" outlineLevel="4" x14ac:dyDescent="0.25">
      <c r="A216" s="16">
        <v>213</v>
      </c>
      <c r="B216" s="53"/>
      <c r="C216" s="54"/>
      <c r="D216" s="1">
        <v>24330</v>
      </c>
      <c r="E216" s="1" t="s">
        <v>234</v>
      </c>
      <c r="F216" s="56">
        <v>670.03000000000009</v>
      </c>
      <c r="G216" s="57">
        <v>10834.739330000002</v>
      </c>
      <c r="H216" s="57">
        <v>62.38</v>
      </c>
      <c r="I216" s="57">
        <v>1106.6136300000003</v>
      </c>
      <c r="J216" s="57">
        <v>732.41000000000008</v>
      </c>
      <c r="K216" s="57">
        <v>11941.352960000002</v>
      </c>
      <c r="L216" s="56">
        <f>G216*1000/3/F216</f>
        <v>5390.1762259401321</v>
      </c>
      <c r="M216" s="57">
        <f>I216*1000/3/H216</f>
        <v>5913.2928823340835</v>
      </c>
      <c r="N216" s="57">
        <f>M216-L216</f>
        <v>523.11665639395142</v>
      </c>
      <c r="O216" s="58">
        <f>N216/L216</f>
        <v>9.7050009956346384E-2</v>
      </c>
      <c r="P216" s="58">
        <f>H216/J216</f>
        <v>8.5170874237107619E-2</v>
      </c>
      <c r="Q216" s="58">
        <f t="shared" si="3"/>
        <v>8.8484848484848486E-2</v>
      </c>
      <c r="R216" s="59">
        <v>732.41000000000008</v>
      </c>
      <c r="S216" s="59">
        <v>825</v>
      </c>
      <c r="T216" s="60">
        <f>R216/S216</f>
        <v>0.8877696969696971</v>
      </c>
      <c r="U216" s="57">
        <v>62.38</v>
      </c>
      <c r="V216" s="1">
        <v>73</v>
      </c>
      <c r="W216" s="60">
        <f>U216/V216</f>
        <v>0.85452054794520549</v>
      </c>
    </row>
    <row r="217" spans="1:23" ht="12" hidden="1" outlineLevel="4" x14ac:dyDescent="0.25">
      <c r="A217" s="16">
        <v>214</v>
      </c>
      <c r="B217" s="53"/>
      <c r="C217" s="54"/>
      <c r="D217" s="1">
        <v>24340</v>
      </c>
      <c r="E217" s="1" t="s">
        <v>235</v>
      </c>
      <c r="F217" s="56">
        <v>186.87</v>
      </c>
      <c r="G217" s="57">
        <v>2673.8364799999995</v>
      </c>
      <c r="H217" s="57">
        <v>23.490000000000002</v>
      </c>
      <c r="I217" s="57">
        <v>390.09590000000003</v>
      </c>
      <c r="J217" s="57">
        <v>210.36</v>
      </c>
      <c r="K217" s="57">
        <v>3063.9323799999993</v>
      </c>
      <c r="L217" s="56">
        <f>G217*1000/3/F217</f>
        <v>4769.5126380192996</v>
      </c>
      <c r="M217" s="57">
        <f>I217*1000/3/H217</f>
        <v>5535.6307648644815</v>
      </c>
      <c r="N217" s="57">
        <f>M217-L217</f>
        <v>766.11812684518191</v>
      </c>
      <c r="O217" s="58">
        <f>N217/L217</f>
        <v>0.1606281783883349</v>
      </c>
      <c r="P217" s="58">
        <f>H217/J217</f>
        <v>0.11166571591557331</v>
      </c>
      <c r="Q217" s="58">
        <f t="shared" si="3"/>
        <v>0.12301587301587301</v>
      </c>
      <c r="R217" s="59">
        <v>210.36</v>
      </c>
      <c r="S217" s="59">
        <v>252</v>
      </c>
      <c r="T217" s="60">
        <f>R217/S217</f>
        <v>0.83476190476190482</v>
      </c>
      <c r="U217" s="57">
        <v>23.490000000000002</v>
      </c>
      <c r="V217" s="1">
        <v>31</v>
      </c>
      <c r="W217" s="60">
        <f>U217/V217</f>
        <v>0.75774193548387103</v>
      </c>
    </row>
    <row r="218" spans="1:23" ht="12" hidden="1" outlineLevel="4" x14ac:dyDescent="0.25">
      <c r="A218" s="16">
        <v>215</v>
      </c>
      <c r="B218" s="53"/>
      <c r="C218" s="54"/>
      <c r="D218" s="1">
        <v>24410</v>
      </c>
      <c r="E218" s="1" t="s">
        <v>236</v>
      </c>
      <c r="F218" s="56">
        <v>8</v>
      </c>
      <c r="G218" s="57">
        <v>84.442309999999992</v>
      </c>
      <c r="H218" s="57">
        <v>1.86</v>
      </c>
      <c r="I218" s="57">
        <v>28.731999999999999</v>
      </c>
      <c r="J218" s="57">
        <v>9.86</v>
      </c>
      <c r="K218" s="57">
        <v>113.17430999999999</v>
      </c>
      <c r="L218" s="56">
        <f>G218*1000/3/F218</f>
        <v>3518.4295833333331</v>
      </c>
      <c r="M218" s="57">
        <f>I218*1000/3/H218</f>
        <v>5149.1039426523294</v>
      </c>
      <c r="N218" s="57">
        <f>M218-L218</f>
        <v>1630.6743593189963</v>
      </c>
      <c r="O218" s="58">
        <f>N218/L218</f>
        <v>0.46346653263815157</v>
      </c>
      <c r="P218" s="58">
        <f>H218/J218</f>
        <v>0.18864097363083165</v>
      </c>
      <c r="Q218" s="58">
        <f t="shared" si="3"/>
        <v>0.2</v>
      </c>
      <c r="R218" s="59">
        <v>9.86</v>
      </c>
      <c r="S218" s="59">
        <v>10</v>
      </c>
      <c r="T218" s="60">
        <f>R218/S218</f>
        <v>0.98599999999999999</v>
      </c>
      <c r="U218" s="57">
        <v>1.86</v>
      </c>
      <c r="V218" s="1">
        <v>2</v>
      </c>
      <c r="W218" s="60">
        <f>U218/V218</f>
        <v>0.93</v>
      </c>
    </row>
    <row r="219" spans="1:23" ht="12" hidden="1" outlineLevel="4" x14ac:dyDescent="0.25">
      <c r="A219" s="16">
        <v>216</v>
      </c>
      <c r="B219" s="53"/>
      <c r="C219" s="54"/>
      <c r="D219" s="1">
        <v>24420</v>
      </c>
      <c r="E219" s="1" t="s">
        <v>237</v>
      </c>
      <c r="F219" s="56">
        <v>1644.1800000000003</v>
      </c>
      <c r="G219" s="57">
        <v>30831.835729999999</v>
      </c>
      <c r="H219" s="57">
        <v>181.36999999999998</v>
      </c>
      <c r="I219" s="57">
        <v>3595.1470099999997</v>
      </c>
      <c r="J219" s="57">
        <v>1825.5500000000002</v>
      </c>
      <c r="K219" s="57">
        <v>34426.982739999999</v>
      </c>
      <c r="L219" s="56">
        <f>G219*1000/3/F219</f>
        <v>6250.7016121511415</v>
      </c>
      <c r="M219" s="57">
        <f>I219*1000/3/H219</f>
        <v>6607.3900681847426</v>
      </c>
      <c r="N219" s="57">
        <f>M219-L219</f>
        <v>356.68845603360114</v>
      </c>
      <c r="O219" s="58">
        <f>N219/L219</f>
        <v>5.7063747106438654E-2</v>
      </c>
      <c r="P219" s="58">
        <f>H219/J219</f>
        <v>9.9350880556544577E-2</v>
      </c>
      <c r="Q219" s="58">
        <f t="shared" si="3"/>
        <v>0.10004764173415913</v>
      </c>
      <c r="R219" s="59">
        <v>1825.5500000000002</v>
      </c>
      <c r="S219" s="59">
        <v>2099</v>
      </c>
      <c r="T219" s="60">
        <f>R219/S219</f>
        <v>0.86972367794187722</v>
      </c>
      <c r="U219" s="57">
        <v>181.36999999999998</v>
      </c>
      <c r="V219" s="1">
        <v>210</v>
      </c>
      <c r="W219" s="60">
        <f>U219/V219</f>
        <v>0.86366666666666658</v>
      </c>
    </row>
    <row r="220" spans="1:23" ht="12" hidden="1" outlineLevel="4" x14ac:dyDescent="0.25">
      <c r="A220" s="16">
        <v>217</v>
      </c>
      <c r="B220" s="53"/>
      <c r="C220" s="54"/>
      <c r="D220" s="1">
        <v>24430</v>
      </c>
      <c r="E220" s="1" t="s">
        <v>238</v>
      </c>
      <c r="F220" s="56">
        <v>3418.69</v>
      </c>
      <c r="G220" s="57">
        <v>76943.176810000004</v>
      </c>
      <c r="H220" s="57">
        <v>670.79000000000008</v>
      </c>
      <c r="I220" s="57">
        <v>16005.396960000002</v>
      </c>
      <c r="J220" s="57">
        <v>4089.48</v>
      </c>
      <c r="K220" s="57">
        <v>92948.573770000003</v>
      </c>
      <c r="L220" s="56">
        <f>G220*1000/3/F220</f>
        <v>7502.2086247461266</v>
      </c>
      <c r="M220" s="57">
        <f>I220*1000/3/H220</f>
        <v>7953.5060451109894</v>
      </c>
      <c r="N220" s="57">
        <f>M220-L220</f>
        <v>451.29742036486277</v>
      </c>
      <c r="O220" s="58">
        <f>N220/L220</f>
        <v>6.0155274658219009E-2</v>
      </c>
      <c r="P220" s="58">
        <f>H220/J220</f>
        <v>0.16402818940305372</v>
      </c>
      <c r="Q220" s="58">
        <f t="shared" si="3"/>
        <v>0.16659311562224183</v>
      </c>
      <c r="R220" s="59">
        <v>4089.48</v>
      </c>
      <c r="S220" s="59">
        <v>4532</v>
      </c>
      <c r="T220" s="60">
        <f>R220/S220</f>
        <v>0.90235657546337156</v>
      </c>
      <c r="U220" s="57">
        <v>670.79000000000008</v>
      </c>
      <c r="V220" s="1">
        <v>755</v>
      </c>
      <c r="W220" s="60">
        <f>U220/V220</f>
        <v>0.88846357615894045</v>
      </c>
    </row>
    <row r="221" spans="1:23" ht="12" hidden="1" outlineLevel="4" x14ac:dyDescent="0.25">
      <c r="A221" s="16">
        <v>218</v>
      </c>
      <c r="B221" s="53"/>
      <c r="C221" s="54"/>
      <c r="D221" s="1">
        <v>24440</v>
      </c>
      <c r="E221" s="1" t="s">
        <v>239</v>
      </c>
      <c r="F221" s="56">
        <v>997.96999999999991</v>
      </c>
      <c r="G221" s="57">
        <v>19503.057329999996</v>
      </c>
      <c r="H221" s="57">
        <v>127.64000000000001</v>
      </c>
      <c r="I221" s="57">
        <v>2538.88679</v>
      </c>
      <c r="J221" s="57">
        <v>1125.6099999999999</v>
      </c>
      <c r="K221" s="57">
        <v>22041.944119999996</v>
      </c>
      <c r="L221" s="56">
        <f>G221*1000/3/F221</f>
        <v>6514.2430233373743</v>
      </c>
      <c r="M221" s="57">
        <f>I221*1000/3/H221</f>
        <v>6630.3321581531382</v>
      </c>
      <c r="N221" s="57">
        <f>M221-L221</f>
        <v>116.08913481576383</v>
      </c>
      <c r="O221" s="58">
        <f>N221/L221</f>
        <v>1.7820817307532547E-2</v>
      </c>
      <c r="P221" s="58">
        <f>H221/J221</f>
        <v>0.11339629178845251</v>
      </c>
      <c r="Q221" s="58">
        <f t="shared" si="3"/>
        <v>0.11745244003308519</v>
      </c>
      <c r="R221" s="59">
        <v>1125.6099999999999</v>
      </c>
      <c r="S221" s="59">
        <v>1209</v>
      </c>
      <c r="T221" s="60">
        <f>R221/S221</f>
        <v>0.93102564102564089</v>
      </c>
      <c r="U221" s="57">
        <v>127.64000000000001</v>
      </c>
      <c r="V221" s="1">
        <v>142</v>
      </c>
      <c r="W221" s="60">
        <f>U221/V221</f>
        <v>0.89887323943661979</v>
      </c>
    </row>
    <row r="222" spans="1:23" ht="12" hidden="1" outlineLevel="4" x14ac:dyDescent="0.25">
      <c r="A222" s="16">
        <v>219</v>
      </c>
      <c r="B222" s="53"/>
      <c r="C222" s="54"/>
      <c r="D222" s="1">
        <v>24450</v>
      </c>
      <c r="E222" s="1" t="s">
        <v>240</v>
      </c>
      <c r="F222" s="56">
        <v>225.51999999999998</v>
      </c>
      <c r="G222" s="57">
        <v>4171.88796</v>
      </c>
      <c r="H222" s="57">
        <v>35.83</v>
      </c>
      <c r="I222" s="57">
        <v>745.70238000000006</v>
      </c>
      <c r="J222" s="57">
        <v>261.34999999999997</v>
      </c>
      <c r="K222" s="57">
        <v>4917.5903399999997</v>
      </c>
      <c r="L222" s="56">
        <f>G222*1000/3/F222</f>
        <v>6166.3236963462232</v>
      </c>
      <c r="M222" s="57">
        <f>I222*1000/3/H222</f>
        <v>6937.4116662015076</v>
      </c>
      <c r="N222" s="57">
        <f>M222-L222</f>
        <v>771.08796985528443</v>
      </c>
      <c r="O222" s="58">
        <f>N222/L222</f>
        <v>0.12504824719341004</v>
      </c>
      <c r="P222" s="58">
        <f>H222/J222</f>
        <v>0.1370958484790511</v>
      </c>
      <c r="Q222" s="58">
        <f t="shared" si="3"/>
        <v>0.13398692810457516</v>
      </c>
      <c r="R222" s="59">
        <v>261.34999999999997</v>
      </c>
      <c r="S222" s="59">
        <v>306</v>
      </c>
      <c r="T222" s="60">
        <f>R222/S222</f>
        <v>0.85408496732026129</v>
      </c>
      <c r="U222" s="57">
        <v>35.83</v>
      </c>
      <c r="V222" s="1">
        <v>41</v>
      </c>
      <c r="W222" s="60">
        <f>U222/V222</f>
        <v>0.87390243902439024</v>
      </c>
    </row>
    <row r="223" spans="1:23" ht="12" hidden="1" outlineLevel="4" x14ac:dyDescent="0.25">
      <c r="A223" s="16">
        <v>220</v>
      </c>
      <c r="B223" s="53"/>
      <c r="C223" s="54"/>
      <c r="D223" s="1">
        <v>24460</v>
      </c>
      <c r="E223" s="1" t="s">
        <v>241</v>
      </c>
      <c r="F223" s="56">
        <v>165.13000000000002</v>
      </c>
      <c r="G223" s="57">
        <v>3192.3198400000001</v>
      </c>
      <c r="H223" s="57">
        <v>47.300000000000004</v>
      </c>
      <c r="I223" s="57">
        <v>855.2189699999999</v>
      </c>
      <c r="J223" s="57">
        <v>212.43000000000004</v>
      </c>
      <c r="K223" s="57">
        <v>4047.53881</v>
      </c>
      <c r="L223" s="56">
        <f>G223*1000/3/F223</f>
        <v>6444.0538565574598</v>
      </c>
      <c r="M223" s="57">
        <f>I223*1000/3/H223</f>
        <v>6026.9131078224082</v>
      </c>
      <c r="N223" s="57">
        <f>M223-L223</f>
        <v>-417.1407487350516</v>
      </c>
      <c r="O223" s="58">
        <f>N223/L223</f>
        <v>-6.4732660219866067E-2</v>
      </c>
      <c r="P223" s="58">
        <f>H223/J223</f>
        <v>0.22266158263898694</v>
      </c>
      <c r="Q223" s="58">
        <f t="shared" si="3"/>
        <v>0.22317596566523606</v>
      </c>
      <c r="R223" s="59">
        <v>212.43000000000004</v>
      </c>
      <c r="S223" s="59">
        <v>233</v>
      </c>
      <c r="T223" s="60">
        <f>R223/S223</f>
        <v>0.91171673819742505</v>
      </c>
      <c r="U223" s="57">
        <v>47.300000000000004</v>
      </c>
      <c r="V223" s="1">
        <v>52</v>
      </c>
      <c r="W223" s="60">
        <f>U223/V223</f>
        <v>0.90961538461538471</v>
      </c>
    </row>
    <row r="224" spans="1:23" ht="12" hidden="1" outlineLevel="4" x14ac:dyDescent="0.25">
      <c r="A224" s="16">
        <v>221</v>
      </c>
      <c r="B224" s="53"/>
      <c r="C224" s="54"/>
      <c r="D224" s="1">
        <v>24510</v>
      </c>
      <c r="E224" s="1" t="s">
        <v>242</v>
      </c>
      <c r="F224" s="56">
        <v>739.3599999999999</v>
      </c>
      <c r="G224" s="57">
        <v>13011.461410000002</v>
      </c>
      <c r="H224" s="57">
        <v>75.489999999999995</v>
      </c>
      <c r="I224" s="57">
        <v>1391.3973600000002</v>
      </c>
      <c r="J224" s="57">
        <v>814.84999999999991</v>
      </c>
      <c r="K224" s="57">
        <v>14402.858770000003</v>
      </c>
      <c r="L224" s="56">
        <f>G224*1000/3/F224</f>
        <v>5866.092030044003</v>
      </c>
      <c r="M224" s="57">
        <f>I224*1000/3/H224</f>
        <v>6143.8484567492396</v>
      </c>
      <c r="N224" s="57">
        <f>M224-L224</f>
        <v>277.75642670523666</v>
      </c>
      <c r="O224" s="58">
        <f>N224/L224</f>
        <v>4.7349483315752401E-2</v>
      </c>
      <c r="P224" s="58">
        <f>H224/J224</f>
        <v>9.2642817696508561E-2</v>
      </c>
      <c r="Q224" s="58">
        <f t="shared" si="3"/>
        <v>8.7591240875912413E-2</v>
      </c>
      <c r="R224" s="59">
        <v>814.84999999999991</v>
      </c>
      <c r="S224" s="59">
        <v>1096</v>
      </c>
      <c r="T224" s="60">
        <f>R224/S224</f>
        <v>0.74347627737226274</v>
      </c>
      <c r="U224" s="57">
        <v>75.489999999999995</v>
      </c>
      <c r="V224" s="1">
        <v>96</v>
      </c>
      <c r="W224" s="60">
        <f>U224/V224</f>
        <v>0.78635416666666658</v>
      </c>
    </row>
    <row r="225" spans="1:23" ht="12" hidden="1" outlineLevel="4" x14ac:dyDescent="0.25">
      <c r="A225" s="16">
        <v>222</v>
      </c>
      <c r="B225" s="53"/>
      <c r="C225" s="54"/>
      <c r="D225" s="1">
        <v>24520</v>
      </c>
      <c r="E225" s="1" t="s">
        <v>243</v>
      </c>
      <c r="F225" s="56">
        <v>562.8499999999998</v>
      </c>
      <c r="G225" s="57">
        <v>8840.8710800000008</v>
      </c>
      <c r="H225" s="57">
        <v>75.310000000000016</v>
      </c>
      <c r="I225" s="57">
        <v>1172.4297200000001</v>
      </c>
      <c r="J225" s="57">
        <v>638.15999999999985</v>
      </c>
      <c r="K225" s="57">
        <v>10013.300800000001</v>
      </c>
      <c r="L225" s="56">
        <f>G225*1000/3/F225</f>
        <v>5235.7768973379552</v>
      </c>
      <c r="M225" s="57">
        <f>I225*1000/3/H225</f>
        <v>5189.3494445182132</v>
      </c>
      <c r="N225" s="57">
        <f>M225-L225</f>
        <v>-46.42745281974203</v>
      </c>
      <c r="O225" s="58">
        <f>N225/L225</f>
        <v>-8.8673474309700455E-3</v>
      </c>
      <c r="P225" s="58">
        <f>H225/J225</f>
        <v>0.11801115707659526</v>
      </c>
      <c r="Q225" s="58">
        <f t="shared" si="3"/>
        <v>0.13133940182054615</v>
      </c>
      <c r="R225" s="59">
        <v>638.15999999999985</v>
      </c>
      <c r="S225" s="59">
        <v>769</v>
      </c>
      <c r="T225" s="60">
        <f>R225/S225</f>
        <v>0.82985695708712592</v>
      </c>
      <c r="U225" s="57">
        <v>75.310000000000016</v>
      </c>
      <c r="V225" s="1">
        <v>101</v>
      </c>
      <c r="W225" s="60">
        <f>U225/V225</f>
        <v>0.74564356435643586</v>
      </c>
    </row>
    <row r="226" spans="1:23" ht="12" hidden="1" outlineLevel="4" x14ac:dyDescent="0.25">
      <c r="A226" s="16">
        <v>223</v>
      </c>
      <c r="B226" s="53"/>
      <c r="C226" s="54"/>
      <c r="D226" s="1">
        <v>24530</v>
      </c>
      <c r="E226" s="1" t="s">
        <v>244</v>
      </c>
      <c r="F226" s="56">
        <v>64.929999999999993</v>
      </c>
      <c r="G226" s="57">
        <v>920.50101999999993</v>
      </c>
      <c r="H226" s="57">
        <v>11.619999999999997</v>
      </c>
      <c r="I226" s="57">
        <v>174.85227000000003</v>
      </c>
      <c r="J226" s="57">
        <v>76.549999999999983</v>
      </c>
      <c r="K226" s="57">
        <v>1095.35329</v>
      </c>
      <c r="L226" s="56">
        <f>G226*1000/3/F226</f>
        <v>4725.6071666923353</v>
      </c>
      <c r="M226" s="57">
        <f>I226*1000/3/H226</f>
        <v>5015.8425129087791</v>
      </c>
      <c r="N226" s="57">
        <f>M226-L226</f>
        <v>290.23534621644376</v>
      </c>
      <c r="O226" s="58">
        <f>N226/L226</f>
        <v>6.1417577885466201E-2</v>
      </c>
      <c r="P226" s="58">
        <f>H226/J226</f>
        <v>0.15179621162638798</v>
      </c>
      <c r="Q226" s="58">
        <f t="shared" si="3"/>
        <v>0.17346938775510204</v>
      </c>
      <c r="R226" s="59">
        <v>76.549999999999983</v>
      </c>
      <c r="S226" s="59">
        <v>98</v>
      </c>
      <c r="T226" s="60">
        <f>R226/S226</f>
        <v>0.78112244897959171</v>
      </c>
      <c r="U226" s="57">
        <v>11.619999999999997</v>
      </c>
      <c r="V226" s="1">
        <v>17</v>
      </c>
      <c r="W226" s="60">
        <f>U226/V226</f>
        <v>0.68352941176470572</v>
      </c>
    </row>
    <row r="227" spans="1:23" ht="12" hidden="1" outlineLevel="4" x14ac:dyDescent="0.25">
      <c r="A227" s="16">
        <v>224</v>
      </c>
      <c r="B227" s="53"/>
      <c r="C227" s="54"/>
      <c r="D227" s="1">
        <v>24540</v>
      </c>
      <c r="E227" s="1" t="s">
        <v>245</v>
      </c>
      <c r="F227" s="56">
        <v>146.93999999999997</v>
      </c>
      <c r="G227" s="57">
        <v>3401.6721599999996</v>
      </c>
      <c r="H227" s="57">
        <v>18.41</v>
      </c>
      <c r="I227" s="57">
        <v>409.60187999999994</v>
      </c>
      <c r="J227" s="57">
        <v>165.34999999999997</v>
      </c>
      <c r="K227" s="57">
        <v>3811.2740399999993</v>
      </c>
      <c r="L227" s="56">
        <f>G227*1000/3/F227</f>
        <v>7716.691983122364</v>
      </c>
      <c r="M227" s="57">
        <f>I227*1000/3/H227</f>
        <v>7416.2933188484512</v>
      </c>
      <c r="N227" s="57">
        <f>M227-L227</f>
        <v>-300.3986642739128</v>
      </c>
      <c r="O227" s="58">
        <f>N227/L227</f>
        <v>-3.8928424891252957E-2</v>
      </c>
      <c r="P227" s="58">
        <f>H227/J227</f>
        <v>0.11133958270335655</v>
      </c>
      <c r="Q227" s="58">
        <f t="shared" si="3"/>
        <v>0.11282051282051282</v>
      </c>
      <c r="R227" s="59">
        <v>165.34999999999997</v>
      </c>
      <c r="S227" s="59">
        <v>195</v>
      </c>
      <c r="T227" s="60">
        <f>R227/S227</f>
        <v>0.84794871794871773</v>
      </c>
      <c r="U227" s="57">
        <v>18.41</v>
      </c>
      <c r="V227" s="1">
        <v>22</v>
      </c>
      <c r="W227" s="60">
        <f>U227/V227</f>
        <v>0.83681818181818179</v>
      </c>
    </row>
    <row r="228" spans="1:23" ht="12" hidden="1" outlineLevel="3" collapsed="1" x14ac:dyDescent="0.25">
      <c r="A228" s="16">
        <v>225</v>
      </c>
      <c r="B228" s="62"/>
      <c r="C228" s="45" t="s">
        <v>246</v>
      </c>
      <c r="D228" s="75"/>
      <c r="E228" s="45"/>
      <c r="F228" s="76">
        <f>SUM(F229:F248)</f>
        <v>41485.259999999987</v>
      </c>
      <c r="G228" s="59">
        <f>SUM(G229:G248)</f>
        <v>634955.00557999965</v>
      </c>
      <c r="H228" s="59">
        <f>SUM(H229:H248)</f>
        <v>6094.630000000001</v>
      </c>
      <c r="I228" s="59">
        <f>SUM(I229:I248)</f>
        <v>95703.436390000003</v>
      </c>
      <c r="J228" s="59">
        <f>SUM(J229:J248)</f>
        <v>47579.889999999992</v>
      </c>
      <c r="K228" s="59">
        <f>SUM(K229:K248)</f>
        <v>730658.44196999958</v>
      </c>
      <c r="L228" s="56">
        <f>G228*1000/3/F228</f>
        <v>5101.8522850445343</v>
      </c>
      <c r="M228" s="57">
        <f>I228*1000/3/H228</f>
        <v>5234.3038811762699</v>
      </c>
      <c r="N228" s="57">
        <f>M228-L228</f>
        <v>132.45159613173564</v>
      </c>
      <c r="O228" s="58">
        <f>N228/L228</f>
        <v>2.5961472173547939E-2</v>
      </c>
      <c r="P228" s="58">
        <f>H228/J228</f>
        <v>0.12809256179448927</v>
      </c>
      <c r="Q228" s="58">
        <f t="shared" si="3"/>
        <v>0.13684305255579554</v>
      </c>
      <c r="R228" s="59">
        <f>SUM(R229:R248)</f>
        <v>47579.889999999992</v>
      </c>
      <c r="S228" s="59">
        <f>SUM(S229:S248)</f>
        <v>55560</v>
      </c>
      <c r="T228" s="60">
        <f>R228/S228</f>
        <v>0.85636951043916476</v>
      </c>
      <c r="U228" s="59">
        <f>SUM(U229:U248)</f>
        <v>6094.630000000001</v>
      </c>
      <c r="V228" s="59">
        <f>SUM(V229:V248)</f>
        <v>7603</v>
      </c>
      <c r="W228" s="60">
        <f>U228/V228</f>
        <v>0.80160857556227816</v>
      </c>
    </row>
    <row r="229" spans="1:23" ht="12" hidden="1" outlineLevel="4" x14ac:dyDescent="0.25">
      <c r="A229" s="16">
        <v>226</v>
      </c>
      <c r="B229" s="53"/>
      <c r="C229" s="54"/>
      <c r="D229" s="1">
        <v>25110</v>
      </c>
      <c r="E229" s="1" t="s">
        <v>247</v>
      </c>
      <c r="F229" s="56">
        <v>11252.139999999996</v>
      </c>
      <c r="G229" s="57">
        <v>174108.66076999987</v>
      </c>
      <c r="H229" s="57">
        <v>1277.8100000000002</v>
      </c>
      <c r="I229" s="57">
        <v>21968.59821</v>
      </c>
      <c r="J229" s="57">
        <v>12529.949999999995</v>
      </c>
      <c r="K229" s="57">
        <v>196077.25897999987</v>
      </c>
      <c r="L229" s="56">
        <f>G229*1000/3/F229</f>
        <v>5157.794006888169</v>
      </c>
      <c r="M229" s="57">
        <f>I229*1000/3/H229</f>
        <v>5730.794147799751</v>
      </c>
      <c r="N229" s="57">
        <f>M229-L229</f>
        <v>573.00014091158209</v>
      </c>
      <c r="O229" s="58">
        <f>N229/L229</f>
        <v>0.1110940336404183</v>
      </c>
      <c r="P229" s="58">
        <f>H229/J229</f>
        <v>0.10198045483022683</v>
      </c>
      <c r="Q229" s="58">
        <f t="shared" si="3"/>
        <v>0.10689774696707106</v>
      </c>
      <c r="R229" s="59">
        <v>12529.949999999995</v>
      </c>
      <c r="S229" s="59">
        <v>14425</v>
      </c>
      <c r="T229" s="60">
        <f>R229/S229</f>
        <v>0.86862738301559761</v>
      </c>
      <c r="U229" s="57">
        <v>1277.8100000000002</v>
      </c>
      <c r="V229" s="1">
        <v>1542</v>
      </c>
      <c r="W229" s="60">
        <f>U229/V229</f>
        <v>0.8286705577172504</v>
      </c>
    </row>
    <row r="230" spans="1:23" ht="12" hidden="1" outlineLevel="4" x14ac:dyDescent="0.25">
      <c r="A230" s="16">
        <v>227</v>
      </c>
      <c r="B230" s="53"/>
      <c r="C230" s="54"/>
      <c r="D230" s="1">
        <v>25120</v>
      </c>
      <c r="E230" s="1" t="s">
        <v>248</v>
      </c>
      <c r="F230" s="56">
        <v>5071.8799999999956</v>
      </c>
      <c r="G230" s="57">
        <v>70110.977430000014</v>
      </c>
      <c r="H230" s="57">
        <v>798.56999999999994</v>
      </c>
      <c r="I230" s="57">
        <v>11797.495149999997</v>
      </c>
      <c r="J230" s="57">
        <v>5870.4499999999953</v>
      </c>
      <c r="K230" s="57">
        <v>81908.472580000016</v>
      </c>
      <c r="L230" s="56">
        <f>G230*1000/3/F230</f>
        <v>4607.8230971553003</v>
      </c>
      <c r="M230" s="57">
        <f>I230*1000/3/H230</f>
        <v>4924.4253895504871</v>
      </c>
      <c r="N230" s="57">
        <f>M230-L230</f>
        <v>316.60229239518685</v>
      </c>
      <c r="O230" s="58">
        <f>N230/L230</f>
        <v>6.8709732496164064E-2</v>
      </c>
      <c r="P230" s="58">
        <f>H230/J230</f>
        <v>0.1360321610779413</v>
      </c>
      <c r="Q230" s="58">
        <f t="shared" si="3"/>
        <v>0.14672750606017396</v>
      </c>
      <c r="R230" s="59">
        <v>5870.4499999999953</v>
      </c>
      <c r="S230" s="59">
        <v>7013</v>
      </c>
      <c r="T230" s="60">
        <f>R230/S230</f>
        <v>0.83708113503493442</v>
      </c>
      <c r="U230" s="57">
        <v>798.56999999999994</v>
      </c>
      <c r="V230" s="1">
        <v>1029</v>
      </c>
      <c r="W230" s="60">
        <f>U230/V230</f>
        <v>0.77606413994169088</v>
      </c>
    </row>
    <row r="231" spans="1:23" ht="12" hidden="1" outlineLevel="4" x14ac:dyDescent="0.25">
      <c r="A231" s="16">
        <v>228</v>
      </c>
      <c r="B231" s="53"/>
      <c r="C231" s="54"/>
      <c r="D231" s="1">
        <v>25210</v>
      </c>
      <c r="E231" s="1" t="s">
        <v>249</v>
      </c>
      <c r="F231" s="56">
        <v>539.08000000000004</v>
      </c>
      <c r="G231" s="57">
        <v>12242.726180000005</v>
      </c>
      <c r="H231" s="57">
        <v>105.40000000000002</v>
      </c>
      <c r="I231" s="57">
        <v>1876.1975500000003</v>
      </c>
      <c r="J231" s="57">
        <v>644.48</v>
      </c>
      <c r="K231" s="57">
        <v>14118.923730000006</v>
      </c>
      <c r="L231" s="56">
        <f>G231*1000/3/F231</f>
        <v>7570.1356508619647</v>
      </c>
      <c r="M231" s="57">
        <f>I231*1000/3/H231</f>
        <v>5933.5785895003164</v>
      </c>
      <c r="N231" s="57">
        <f>M231-L231</f>
        <v>-1636.5570613616483</v>
      </c>
      <c r="O231" s="58">
        <f>N231/L231</f>
        <v>-0.21618596242397634</v>
      </c>
      <c r="P231" s="58">
        <f>H231/J231</f>
        <v>0.16354270109235355</v>
      </c>
      <c r="Q231" s="58">
        <f t="shared" si="3"/>
        <v>0.16834170854271358</v>
      </c>
      <c r="R231" s="59">
        <v>644.48</v>
      </c>
      <c r="S231" s="59">
        <v>796</v>
      </c>
      <c r="T231" s="60">
        <f>R231/S231</f>
        <v>0.80964824120603018</v>
      </c>
      <c r="U231" s="57">
        <v>105.40000000000002</v>
      </c>
      <c r="V231" s="1">
        <v>134</v>
      </c>
      <c r="W231" s="60">
        <f>U231/V231</f>
        <v>0.78656716417910466</v>
      </c>
    </row>
    <row r="232" spans="1:23" ht="12" hidden="1" outlineLevel="4" x14ac:dyDescent="0.25">
      <c r="A232" s="16">
        <v>229</v>
      </c>
      <c r="B232" s="53"/>
      <c r="C232" s="54"/>
      <c r="D232" s="1">
        <v>25290</v>
      </c>
      <c r="E232" s="1" t="s">
        <v>250</v>
      </c>
      <c r="F232" s="56">
        <v>1104</v>
      </c>
      <c r="G232" s="57">
        <v>16856.097639999996</v>
      </c>
      <c r="H232" s="57">
        <v>92.529999999999987</v>
      </c>
      <c r="I232" s="57">
        <v>1427.86464</v>
      </c>
      <c r="J232" s="57">
        <v>1196.53</v>
      </c>
      <c r="K232" s="57">
        <v>18283.962279999996</v>
      </c>
      <c r="L232" s="56">
        <f>G232*1000/3/F232</f>
        <v>5089.401461352656</v>
      </c>
      <c r="M232" s="57">
        <f>I232*1000/3/H232</f>
        <v>5143.7899059764404</v>
      </c>
      <c r="N232" s="57">
        <f>M232-L232</f>
        <v>54.38844462378438</v>
      </c>
      <c r="O232" s="58">
        <f>N232/L232</f>
        <v>1.0686609228372617E-2</v>
      </c>
      <c r="P232" s="58">
        <f>H232/J232</f>
        <v>7.7331951559927448E-2</v>
      </c>
      <c r="Q232" s="58">
        <f t="shared" si="3"/>
        <v>7.675753228120516E-2</v>
      </c>
      <c r="R232" s="59">
        <v>1196.53</v>
      </c>
      <c r="S232" s="59">
        <v>1394</v>
      </c>
      <c r="T232" s="60">
        <f>R232/S232</f>
        <v>0.85834289813486364</v>
      </c>
      <c r="U232" s="57">
        <v>92.529999999999987</v>
      </c>
      <c r="V232" s="1">
        <v>107</v>
      </c>
      <c r="W232" s="60">
        <f>U232/V232</f>
        <v>0.86476635514018685</v>
      </c>
    </row>
    <row r="233" spans="1:23" ht="12" hidden="1" outlineLevel="4" x14ac:dyDescent="0.25">
      <c r="A233" s="16">
        <v>230</v>
      </c>
      <c r="B233" s="53"/>
      <c r="C233" s="54"/>
      <c r="D233" s="1">
        <v>25300</v>
      </c>
      <c r="E233" s="1" t="s">
        <v>251</v>
      </c>
      <c r="F233" s="56">
        <v>2364.79</v>
      </c>
      <c r="G233" s="57">
        <v>36723.798480000005</v>
      </c>
      <c r="H233" s="57">
        <v>318.16000000000003</v>
      </c>
      <c r="I233" s="57">
        <v>5243.0751200000004</v>
      </c>
      <c r="J233" s="57">
        <v>2682.95</v>
      </c>
      <c r="K233" s="57">
        <v>41966.873600000006</v>
      </c>
      <c r="L233" s="56">
        <f>G233*1000/3/F233</f>
        <v>5176.4707056440539</v>
      </c>
      <c r="M233" s="57">
        <f>I233*1000/3/H233</f>
        <v>5493.122035034783</v>
      </c>
      <c r="N233" s="57">
        <f>M233-L233</f>
        <v>316.65132939072919</v>
      </c>
      <c r="O233" s="58">
        <f>N233/L233</f>
        <v>6.117127815395057E-2</v>
      </c>
      <c r="P233" s="58">
        <f>H233/J233</f>
        <v>0.11858588494008462</v>
      </c>
      <c r="Q233" s="58">
        <f t="shared" si="3"/>
        <v>0.12375249500998003</v>
      </c>
      <c r="R233" s="59">
        <v>2682.95</v>
      </c>
      <c r="S233" s="59">
        <v>3006</v>
      </c>
      <c r="T233" s="60">
        <f>R233/S233</f>
        <v>0.89253160345974714</v>
      </c>
      <c r="U233" s="57">
        <v>318.16000000000003</v>
      </c>
      <c r="V233" s="1">
        <v>372</v>
      </c>
      <c r="W233" s="60">
        <f>U233/V233</f>
        <v>0.85526881720430115</v>
      </c>
    </row>
    <row r="234" spans="1:23" ht="12" hidden="1" outlineLevel="4" x14ac:dyDescent="0.25">
      <c r="A234" s="16">
        <v>231</v>
      </c>
      <c r="B234" s="53"/>
      <c r="C234" s="54"/>
      <c r="D234" s="1">
        <v>25400</v>
      </c>
      <c r="E234" s="1" t="s">
        <v>252</v>
      </c>
      <c r="F234" s="56">
        <v>1685.3900000000003</v>
      </c>
      <c r="G234" s="57">
        <v>29921.474390000003</v>
      </c>
      <c r="H234" s="57">
        <v>363.48000000000008</v>
      </c>
      <c r="I234" s="57">
        <v>5670.51667</v>
      </c>
      <c r="J234" s="57">
        <v>2048.8700000000003</v>
      </c>
      <c r="K234" s="57">
        <v>35591.99106</v>
      </c>
      <c r="L234" s="56">
        <f>G234*1000/3/F234</f>
        <v>5917.8141537962529</v>
      </c>
      <c r="M234" s="57">
        <f>I234*1000/3/H234</f>
        <v>5200.2097043395315</v>
      </c>
      <c r="N234" s="57">
        <f>M234-L234</f>
        <v>-717.60444945672134</v>
      </c>
      <c r="O234" s="58">
        <f>N234/L234</f>
        <v>-0.12126174138070576</v>
      </c>
      <c r="P234" s="58">
        <f>H234/J234</f>
        <v>0.17740510622928737</v>
      </c>
      <c r="Q234" s="58">
        <f t="shared" si="3"/>
        <v>0.18710832587287377</v>
      </c>
      <c r="R234" s="59">
        <v>2048.8700000000003</v>
      </c>
      <c r="S234" s="59">
        <v>2234</v>
      </c>
      <c r="T234" s="60">
        <f>R234/S234</f>
        <v>0.91713070725156687</v>
      </c>
      <c r="U234" s="57">
        <v>363.48000000000008</v>
      </c>
      <c r="V234" s="1">
        <v>418</v>
      </c>
      <c r="W234" s="60">
        <f>U234/V234</f>
        <v>0.86956937799043077</v>
      </c>
    </row>
    <row r="235" spans="1:23" ht="12" hidden="1" outlineLevel="4" x14ac:dyDescent="0.25">
      <c r="A235" s="16">
        <v>232</v>
      </c>
      <c r="B235" s="53"/>
      <c r="C235" s="54"/>
      <c r="D235" s="1">
        <v>25501</v>
      </c>
      <c r="E235" s="1" t="s">
        <v>253</v>
      </c>
      <c r="F235" s="56">
        <v>579.53000000000009</v>
      </c>
      <c r="G235" s="57">
        <v>6811.2819099999988</v>
      </c>
      <c r="H235" s="57">
        <v>56.88</v>
      </c>
      <c r="I235" s="57">
        <v>771.22136000000023</v>
      </c>
      <c r="J235" s="57">
        <v>636.41000000000008</v>
      </c>
      <c r="K235" s="57">
        <v>7582.5032699999992</v>
      </c>
      <c r="L235" s="56">
        <f>G235*1000/3/F235</f>
        <v>3917.7045249311218</v>
      </c>
      <c r="M235" s="57">
        <f>I235*1000/3/H235</f>
        <v>4519.5813408345066</v>
      </c>
      <c r="N235" s="57">
        <f>M235-L235</f>
        <v>601.8768159033848</v>
      </c>
      <c r="O235" s="58">
        <f>N235/L235</f>
        <v>0.15362996675048293</v>
      </c>
      <c r="P235" s="58">
        <f>H235/J235</f>
        <v>8.9376345437689533E-2</v>
      </c>
      <c r="Q235" s="58">
        <f t="shared" si="3"/>
        <v>0.10483870967741936</v>
      </c>
      <c r="R235" s="59">
        <v>636.41000000000008</v>
      </c>
      <c r="S235" s="59">
        <v>744</v>
      </c>
      <c r="T235" s="60">
        <f>R235/S235</f>
        <v>0.85538978494623663</v>
      </c>
      <c r="U235" s="57">
        <v>56.88</v>
      </c>
      <c r="V235" s="1">
        <v>78</v>
      </c>
      <c r="W235" s="60">
        <f>U235/V235</f>
        <v>0.72923076923076924</v>
      </c>
    </row>
    <row r="236" spans="1:23" ht="12" hidden="1" outlineLevel="4" x14ac:dyDescent="0.25">
      <c r="A236" s="16">
        <v>233</v>
      </c>
      <c r="B236" s="53"/>
      <c r="C236" s="54"/>
      <c r="D236" s="1">
        <v>25502</v>
      </c>
      <c r="E236" s="1" t="s">
        <v>254</v>
      </c>
      <c r="F236" s="56">
        <v>1419.1499999999999</v>
      </c>
      <c r="G236" s="57">
        <v>21717.116790000004</v>
      </c>
      <c r="H236" s="57">
        <v>215.33</v>
      </c>
      <c r="I236" s="57">
        <v>3531.0327400000001</v>
      </c>
      <c r="J236" s="57">
        <v>1634.4799999999998</v>
      </c>
      <c r="K236" s="57">
        <v>25248.149530000002</v>
      </c>
      <c r="L236" s="56">
        <f>G236*1000/3/F236</f>
        <v>5100.968135855971</v>
      </c>
      <c r="M236" s="57">
        <f>I236*1000/3/H236</f>
        <v>5466.0795677951664</v>
      </c>
      <c r="N236" s="57">
        <f>M236-L236</f>
        <v>365.11143193919543</v>
      </c>
      <c r="O236" s="58">
        <f>N236/L236</f>
        <v>7.1576889369830907E-2</v>
      </c>
      <c r="P236" s="58">
        <f>H236/J236</f>
        <v>0.13174220547207677</v>
      </c>
      <c r="Q236" s="58">
        <f t="shared" si="3"/>
        <v>0.13638729828214471</v>
      </c>
      <c r="R236" s="59">
        <v>1634.4799999999998</v>
      </c>
      <c r="S236" s="59">
        <v>1921</v>
      </c>
      <c r="T236" s="60">
        <f>R236/S236</f>
        <v>0.85084851639770942</v>
      </c>
      <c r="U236" s="57">
        <v>215.33</v>
      </c>
      <c r="V236" s="1">
        <v>262</v>
      </c>
      <c r="W236" s="60">
        <f>U236/V236</f>
        <v>0.82187022900763362</v>
      </c>
    </row>
    <row r="237" spans="1:23" ht="12" hidden="1" outlineLevel="4" x14ac:dyDescent="0.25">
      <c r="A237" s="16">
        <v>234</v>
      </c>
      <c r="B237" s="53"/>
      <c r="C237" s="54"/>
      <c r="D237" s="1">
        <v>25610</v>
      </c>
      <c r="E237" s="1" t="s">
        <v>255</v>
      </c>
      <c r="F237" s="56">
        <v>3672.309999999999</v>
      </c>
      <c r="G237" s="57">
        <v>52415.812850000002</v>
      </c>
      <c r="H237" s="57">
        <v>504.72999999999996</v>
      </c>
      <c r="I237" s="57">
        <v>7481.5543700000017</v>
      </c>
      <c r="J237" s="57">
        <v>4177.0399999999991</v>
      </c>
      <c r="K237" s="57">
        <v>59897.36722</v>
      </c>
      <c r="L237" s="56">
        <f>G237*1000/3/F237</f>
        <v>4757.7512837060794</v>
      </c>
      <c r="M237" s="57">
        <f>I237*1000/3/H237</f>
        <v>4940.9614183160656</v>
      </c>
      <c r="N237" s="57">
        <f>M237-L237</f>
        <v>183.2101346099862</v>
      </c>
      <c r="O237" s="58">
        <f>N237/L237</f>
        <v>3.8507715869349424E-2</v>
      </c>
      <c r="P237" s="58">
        <f>H237/J237</f>
        <v>0.12083437075057937</v>
      </c>
      <c r="Q237" s="58">
        <f t="shared" si="3"/>
        <v>0.13016488845780796</v>
      </c>
      <c r="R237" s="59">
        <v>4177.0399999999991</v>
      </c>
      <c r="S237" s="59">
        <v>5155</v>
      </c>
      <c r="T237" s="60">
        <f>R237/S237</f>
        <v>0.81028903976721611</v>
      </c>
      <c r="U237" s="57">
        <v>504.72999999999996</v>
      </c>
      <c r="V237" s="1">
        <v>671</v>
      </c>
      <c r="W237" s="60">
        <f>U237/V237</f>
        <v>0.75220566318926974</v>
      </c>
    </row>
    <row r="238" spans="1:23" ht="12" hidden="1" outlineLevel="4" x14ac:dyDescent="0.25">
      <c r="A238" s="16">
        <v>235</v>
      </c>
      <c r="B238" s="53"/>
      <c r="C238" s="54"/>
      <c r="D238" s="1">
        <v>25620</v>
      </c>
      <c r="E238" s="1" t="s">
        <v>256</v>
      </c>
      <c r="F238" s="56">
        <v>7445.81</v>
      </c>
      <c r="G238" s="57">
        <v>107257.26261999995</v>
      </c>
      <c r="H238" s="57">
        <v>689.5899999999998</v>
      </c>
      <c r="I238" s="57">
        <v>9986.0542899999982</v>
      </c>
      <c r="J238" s="57">
        <v>8135.4000000000005</v>
      </c>
      <c r="K238" s="57">
        <v>117243.31690999995</v>
      </c>
      <c r="L238" s="56">
        <f>G238*1000/3/F238</f>
        <v>4801.6832115422376</v>
      </c>
      <c r="M238" s="57">
        <f>I238*1000/3/H238</f>
        <v>4827.0490629697852</v>
      </c>
      <c r="N238" s="57">
        <f>M238-L238</f>
        <v>25.365851427547568</v>
      </c>
      <c r="O238" s="58">
        <f>N238/L238</f>
        <v>5.2826999012707439E-3</v>
      </c>
      <c r="P238" s="58">
        <f>H238/J238</f>
        <v>8.4764117314452853E-2</v>
      </c>
      <c r="Q238" s="58">
        <f t="shared" si="3"/>
        <v>9.2260649514972579E-2</v>
      </c>
      <c r="R238" s="59">
        <v>8135.4000000000005</v>
      </c>
      <c r="S238" s="59">
        <v>9484</v>
      </c>
      <c r="T238" s="60">
        <f>R238/S238</f>
        <v>0.85780261493040921</v>
      </c>
      <c r="U238" s="57">
        <v>689.5899999999998</v>
      </c>
      <c r="V238" s="1">
        <v>875</v>
      </c>
      <c r="W238" s="60">
        <f>U238/V238</f>
        <v>0.78810285714285688</v>
      </c>
    </row>
    <row r="239" spans="1:23" ht="12" hidden="1" outlineLevel="4" x14ac:dyDescent="0.25">
      <c r="A239" s="16">
        <v>236</v>
      </c>
      <c r="B239" s="53"/>
      <c r="C239" s="54"/>
      <c r="D239" s="1">
        <v>25710</v>
      </c>
      <c r="E239" s="1" t="s">
        <v>257</v>
      </c>
      <c r="F239" s="56">
        <v>73.88000000000001</v>
      </c>
      <c r="G239" s="57">
        <v>1125.8012800000001</v>
      </c>
      <c r="H239" s="57">
        <v>15.280000000000001</v>
      </c>
      <c r="I239" s="57">
        <v>195.54067999999998</v>
      </c>
      <c r="J239" s="57">
        <v>89.160000000000011</v>
      </c>
      <c r="K239" s="57">
        <v>1321.3419600000002</v>
      </c>
      <c r="L239" s="56">
        <f>G239*1000/3/F239</f>
        <v>5079.413824219454</v>
      </c>
      <c r="M239" s="57">
        <f>I239*1000/3/H239</f>
        <v>4265.7216404886558</v>
      </c>
      <c r="N239" s="57">
        <f>M239-L239</f>
        <v>-813.69218373079821</v>
      </c>
      <c r="O239" s="58">
        <f>N239/L239</f>
        <v>-0.16019411134627076</v>
      </c>
      <c r="P239" s="58">
        <f>H239/J239</f>
        <v>0.17137729923732614</v>
      </c>
      <c r="Q239" s="58">
        <f t="shared" si="3"/>
        <v>0.19191919191919191</v>
      </c>
      <c r="R239" s="59">
        <v>89.160000000000011</v>
      </c>
      <c r="S239" s="59">
        <v>99</v>
      </c>
      <c r="T239" s="60">
        <f>R239/S239</f>
        <v>0.90060606060606074</v>
      </c>
      <c r="U239" s="57">
        <v>15.280000000000001</v>
      </c>
      <c r="V239" s="1">
        <v>19</v>
      </c>
      <c r="W239" s="60">
        <f>U239/V239</f>
        <v>0.80421052631578949</v>
      </c>
    </row>
    <row r="240" spans="1:23" ht="12" hidden="1" outlineLevel="4" x14ac:dyDescent="0.25">
      <c r="A240" s="16">
        <v>237</v>
      </c>
      <c r="B240" s="53"/>
      <c r="C240" s="54"/>
      <c r="D240" s="1">
        <v>25720</v>
      </c>
      <c r="E240" s="1" t="s">
        <v>258</v>
      </c>
      <c r="F240" s="56">
        <v>761.94</v>
      </c>
      <c r="G240" s="57">
        <v>11234.879670000004</v>
      </c>
      <c r="H240" s="57">
        <v>354.7</v>
      </c>
      <c r="I240" s="57">
        <v>4741.9485599999998</v>
      </c>
      <c r="J240" s="57">
        <v>1116.6400000000001</v>
      </c>
      <c r="K240" s="57">
        <v>15976.828230000003</v>
      </c>
      <c r="L240" s="56">
        <f>G240*1000/3/F240</f>
        <v>4915.0325353702401</v>
      </c>
      <c r="M240" s="57">
        <f>I240*1000/3/H240</f>
        <v>4456.299746264448</v>
      </c>
      <c r="N240" s="57">
        <f>M240-L240</f>
        <v>-458.73278910579211</v>
      </c>
      <c r="O240" s="58">
        <f>N240/L240</f>
        <v>-9.3332604780252307E-2</v>
      </c>
      <c r="P240" s="58">
        <f>H240/J240</f>
        <v>0.31764937670153315</v>
      </c>
      <c r="Q240" s="58">
        <f t="shared" si="3"/>
        <v>0.34962962962962962</v>
      </c>
      <c r="R240" s="59">
        <v>1116.6400000000001</v>
      </c>
      <c r="S240" s="59">
        <v>1350</v>
      </c>
      <c r="T240" s="60">
        <f>R240/S240</f>
        <v>0.82714074074074084</v>
      </c>
      <c r="U240" s="57">
        <v>354.7</v>
      </c>
      <c r="V240" s="1">
        <v>472</v>
      </c>
      <c r="W240" s="60">
        <f>U240/V240</f>
        <v>0.75148305084745759</v>
      </c>
    </row>
    <row r="241" spans="1:23" ht="12" hidden="1" outlineLevel="4" x14ac:dyDescent="0.25">
      <c r="A241" s="16">
        <v>238</v>
      </c>
      <c r="B241" s="53"/>
      <c r="C241" s="54"/>
      <c r="D241" s="1">
        <v>25731</v>
      </c>
      <c r="E241" s="1" t="s">
        <v>259</v>
      </c>
      <c r="F241" s="56">
        <v>197.79999999999998</v>
      </c>
      <c r="G241" s="57">
        <v>3249.5173299999992</v>
      </c>
      <c r="H241" s="57">
        <v>24.159999999999993</v>
      </c>
      <c r="I241" s="57">
        <v>355.99005000000005</v>
      </c>
      <c r="J241" s="57">
        <v>221.95999999999998</v>
      </c>
      <c r="K241" s="57">
        <v>3605.5073799999991</v>
      </c>
      <c r="L241" s="56">
        <f>G241*1000/3/F241</f>
        <v>5476.099309066396</v>
      </c>
      <c r="M241" s="57">
        <f>I241*1000/3/H241</f>
        <v>4911.5625000000018</v>
      </c>
      <c r="N241" s="57">
        <f>M241-L241</f>
        <v>-564.5368090663942</v>
      </c>
      <c r="O241" s="58">
        <f>N241/L241</f>
        <v>-0.1030910466016805</v>
      </c>
      <c r="P241" s="58">
        <f>H241/J241</f>
        <v>0.10884844116056945</v>
      </c>
      <c r="Q241" s="58">
        <f t="shared" si="3"/>
        <v>0.11864406779661017</v>
      </c>
      <c r="R241" s="59">
        <v>221.95999999999998</v>
      </c>
      <c r="S241" s="59">
        <v>236</v>
      </c>
      <c r="T241" s="60">
        <f>R241/S241</f>
        <v>0.94050847457627107</v>
      </c>
      <c r="U241" s="57">
        <v>24.159999999999993</v>
      </c>
      <c r="V241" s="1">
        <v>28</v>
      </c>
      <c r="W241" s="60">
        <f>U241/V241</f>
        <v>0.86285714285714266</v>
      </c>
    </row>
    <row r="242" spans="1:23" ht="12" hidden="1" outlineLevel="4" x14ac:dyDescent="0.25">
      <c r="A242" s="16">
        <v>239</v>
      </c>
      <c r="B242" s="53"/>
      <c r="C242" s="54"/>
      <c r="D242" s="1">
        <v>25739</v>
      </c>
      <c r="E242" s="1" t="s">
        <v>260</v>
      </c>
      <c r="F242" s="56">
        <v>304.59000000000003</v>
      </c>
      <c r="G242" s="57">
        <v>4727.8287399999981</v>
      </c>
      <c r="H242" s="57">
        <v>30.269999999999996</v>
      </c>
      <c r="I242" s="57">
        <v>423.80863000000005</v>
      </c>
      <c r="J242" s="57">
        <v>334.86</v>
      </c>
      <c r="K242" s="57">
        <v>5151.6373699999986</v>
      </c>
      <c r="L242" s="56">
        <f>G242*1000/3/F242</f>
        <v>5173.9811331078918</v>
      </c>
      <c r="M242" s="57">
        <f>I242*1000/3/H242</f>
        <v>4666.9819403149449</v>
      </c>
      <c r="N242" s="57">
        <f>M242-L242</f>
        <v>-506.99919279294681</v>
      </c>
      <c r="O242" s="58">
        <f>N242/L242</f>
        <v>-9.7990151055770094E-2</v>
      </c>
      <c r="P242" s="58">
        <f>H242/J242</f>
        <v>9.0395986382368732E-2</v>
      </c>
      <c r="Q242" s="58">
        <f t="shared" si="3"/>
        <v>9.921671018276762E-2</v>
      </c>
      <c r="R242" s="59">
        <v>334.86</v>
      </c>
      <c r="S242" s="59">
        <v>383</v>
      </c>
      <c r="T242" s="60">
        <f>R242/S242</f>
        <v>0.87430809399477816</v>
      </c>
      <c r="U242" s="57">
        <v>30.269999999999996</v>
      </c>
      <c r="V242" s="1">
        <v>38</v>
      </c>
      <c r="W242" s="60">
        <f>U242/V242</f>
        <v>0.79657894736842094</v>
      </c>
    </row>
    <row r="243" spans="1:23" ht="12" hidden="1" outlineLevel="4" x14ac:dyDescent="0.25">
      <c r="A243" s="16">
        <v>240</v>
      </c>
      <c r="B243" s="53"/>
      <c r="C243" s="54"/>
      <c r="D243" s="1">
        <v>25910</v>
      </c>
      <c r="E243" s="1" t="s">
        <v>261</v>
      </c>
      <c r="F243" s="56">
        <v>176.85999999999996</v>
      </c>
      <c r="G243" s="57">
        <v>2799.10583</v>
      </c>
      <c r="H243" s="57">
        <v>16.54</v>
      </c>
      <c r="I243" s="57">
        <v>386.83222999999998</v>
      </c>
      <c r="J243" s="57">
        <v>193.39999999999995</v>
      </c>
      <c r="K243" s="57">
        <v>3185.93806</v>
      </c>
      <c r="L243" s="56">
        <f>G243*1000/3/F243</f>
        <v>5275.5585020166627</v>
      </c>
      <c r="M243" s="57">
        <f>I243*1000/3/H243</f>
        <v>7795.8933897621928</v>
      </c>
      <c r="N243" s="57">
        <f>M243-L243</f>
        <v>2520.3348877455301</v>
      </c>
      <c r="O243" s="58">
        <f>N243/L243</f>
        <v>0.47773802276708593</v>
      </c>
      <c r="P243" s="58">
        <f>H243/J243</f>
        <v>8.5522233712512941E-2</v>
      </c>
      <c r="Q243" s="58">
        <f t="shared" si="3"/>
        <v>8.4444444444444447E-2</v>
      </c>
      <c r="R243" s="59">
        <v>193.39999999999995</v>
      </c>
      <c r="S243" s="59">
        <v>225</v>
      </c>
      <c r="T243" s="60">
        <f>R243/S243</f>
        <v>0.8595555555555553</v>
      </c>
      <c r="U243" s="57">
        <v>16.54</v>
      </c>
      <c r="V243" s="1">
        <v>19</v>
      </c>
      <c r="W243" s="60">
        <f>U243/V243</f>
        <v>0.87052631578947359</v>
      </c>
    </row>
    <row r="244" spans="1:23" ht="12" hidden="1" outlineLevel="4" x14ac:dyDescent="0.25">
      <c r="A244" s="16">
        <v>241</v>
      </c>
      <c r="B244" s="53"/>
      <c r="C244" s="54"/>
      <c r="D244" s="1">
        <v>25920</v>
      </c>
      <c r="E244" s="1" t="s">
        <v>262</v>
      </c>
      <c r="F244" s="56">
        <v>158.70000000000002</v>
      </c>
      <c r="G244" s="57">
        <v>2783.50191</v>
      </c>
      <c r="H244" s="57">
        <v>51.289999999999992</v>
      </c>
      <c r="I244" s="57">
        <v>774.77195000000006</v>
      </c>
      <c r="J244" s="57">
        <v>209.99</v>
      </c>
      <c r="K244" s="57">
        <v>3558.2738600000002</v>
      </c>
      <c r="L244" s="56">
        <f>G244*1000/3/F244</f>
        <v>5846.4648393194702</v>
      </c>
      <c r="M244" s="57">
        <f>I244*1000/3/H244</f>
        <v>5035.2372132319497</v>
      </c>
      <c r="N244" s="57">
        <f>M244-L244</f>
        <v>-811.22762608752055</v>
      </c>
      <c r="O244" s="58">
        <f>N244/L244</f>
        <v>-0.13875523900045342</v>
      </c>
      <c r="P244" s="58">
        <f>H244/J244</f>
        <v>0.24424972617743698</v>
      </c>
      <c r="Q244" s="58">
        <f t="shared" si="3"/>
        <v>0.248</v>
      </c>
      <c r="R244" s="59">
        <v>209.99</v>
      </c>
      <c r="S244" s="59">
        <v>250</v>
      </c>
      <c r="T244" s="60">
        <f>R244/S244</f>
        <v>0.83996000000000004</v>
      </c>
      <c r="U244" s="57">
        <v>51.289999999999992</v>
      </c>
      <c r="V244" s="1">
        <v>62</v>
      </c>
      <c r="W244" s="60">
        <f>U244/V244</f>
        <v>0.82725806451612893</v>
      </c>
    </row>
    <row r="245" spans="1:23" ht="12" hidden="1" outlineLevel="4" x14ac:dyDescent="0.25">
      <c r="A245" s="16">
        <v>242</v>
      </c>
      <c r="B245" s="53"/>
      <c r="C245" s="54"/>
      <c r="D245" s="1">
        <v>25930</v>
      </c>
      <c r="E245" s="1" t="s">
        <v>263</v>
      </c>
      <c r="F245" s="56">
        <v>1584.7</v>
      </c>
      <c r="G245" s="57">
        <v>33106.90677999999</v>
      </c>
      <c r="H245" s="57">
        <v>374.5100000000001</v>
      </c>
      <c r="I245" s="57">
        <v>7175.8909199999998</v>
      </c>
      <c r="J245" s="57">
        <v>1959.21</v>
      </c>
      <c r="K245" s="57">
        <v>40282.797699999988</v>
      </c>
      <c r="L245" s="56">
        <f>G245*1000/3/F245</f>
        <v>6963.8641972192399</v>
      </c>
      <c r="M245" s="57">
        <f>I245*1000/3/H245</f>
        <v>6386.9152759605868</v>
      </c>
      <c r="N245" s="57">
        <f>M245-L245</f>
        <v>-576.94892125865317</v>
      </c>
      <c r="O245" s="58">
        <f>N245/L245</f>
        <v>-8.2848962145045307E-2</v>
      </c>
      <c r="P245" s="58">
        <f>H245/J245</f>
        <v>0.19115357720713966</v>
      </c>
      <c r="Q245" s="58">
        <f t="shared" si="3"/>
        <v>0.19817470664928291</v>
      </c>
      <c r="R245" s="59">
        <v>1959.21</v>
      </c>
      <c r="S245" s="59">
        <v>2301</v>
      </c>
      <c r="T245" s="60">
        <f>R245/S245</f>
        <v>0.85146023468057364</v>
      </c>
      <c r="U245" s="57">
        <v>374.5100000000001</v>
      </c>
      <c r="V245" s="1">
        <v>456</v>
      </c>
      <c r="W245" s="60">
        <f>U245/V245</f>
        <v>0.82129385964912305</v>
      </c>
    </row>
    <row r="246" spans="1:23" ht="12" hidden="1" outlineLevel="4" x14ac:dyDescent="0.25">
      <c r="A246" s="16">
        <v>243</v>
      </c>
      <c r="B246" s="53"/>
      <c r="C246" s="54"/>
      <c r="D246" s="1">
        <v>25940</v>
      </c>
      <c r="E246" s="1" t="s">
        <v>264</v>
      </c>
      <c r="F246" s="56">
        <v>388.73000000000013</v>
      </c>
      <c r="G246" s="57">
        <v>5763.8274000000001</v>
      </c>
      <c r="H246" s="57">
        <v>90.130000000000024</v>
      </c>
      <c r="I246" s="57">
        <v>1202.5700999999999</v>
      </c>
      <c r="J246" s="57">
        <v>478.86000000000013</v>
      </c>
      <c r="K246" s="57">
        <v>6966.3975</v>
      </c>
      <c r="L246" s="56">
        <f>G246*1000/3/F246</f>
        <v>4942.4428266405976</v>
      </c>
      <c r="M246" s="57">
        <f>I246*1000/3/H246</f>
        <v>4447.5391101741916</v>
      </c>
      <c r="N246" s="57">
        <f>M246-L246</f>
        <v>-494.90371646640597</v>
      </c>
      <c r="O246" s="58">
        <f>N246/L246</f>
        <v>-0.10013342264654873</v>
      </c>
      <c r="P246" s="58">
        <f>H246/J246</f>
        <v>0.18821785072881428</v>
      </c>
      <c r="Q246" s="58">
        <f t="shared" si="3"/>
        <v>0.20945945945945946</v>
      </c>
      <c r="R246" s="59">
        <v>478.86000000000013</v>
      </c>
      <c r="S246" s="59">
        <v>592</v>
      </c>
      <c r="T246" s="60">
        <f>R246/S246</f>
        <v>0.80888513513513538</v>
      </c>
      <c r="U246" s="57">
        <v>90.130000000000024</v>
      </c>
      <c r="V246" s="1">
        <v>124</v>
      </c>
      <c r="W246" s="60">
        <f>U246/V246</f>
        <v>0.7268548387096776</v>
      </c>
    </row>
    <row r="247" spans="1:23" ht="12" hidden="1" outlineLevel="4" x14ac:dyDescent="0.25">
      <c r="A247" s="16">
        <v>244</v>
      </c>
      <c r="B247" s="53"/>
      <c r="C247" s="54"/>
      <c r="D247" s="1">
        <v>25991</v>
      </c>
      <c r="E247" s="1" t="s">
        <v>265</v>
      </c>
      <c r="F247" s="56">
        <v>335.65000000000009</v>
      </c>
      <c r="G247" s="57">
        <v>5152.5544199999995</v>
      </c>
      <c r="H247" s="57">
        <v>204.62999999999997</v>
      </c>
      <c r="I247" s="57">
        <v>2747.194379999999</v>
      </c>
      <c r="J247" s="57">
        <v>540.28000000000009</v>
      </c>
      <c r="K247" s="57">
        <v>7899.7487999999985</v>
      </c>
      <c r="L247" s="56">
        <f>G247*1000/3/F247</f>
        <v>5116.9913302547284</v>
      </c>
      <c r="M247" s="57">
        <f>I247*1000/3/H247</f>
        <v>4475.059668670282</v>
      </c>
      <c r="N247" s="57">
        <f>M247-L247</f>
        <v>-641.93166158444637</v>
      </c>
      <c r="O247" s="58">
        <f>N247/L247</f>
        <v>-0.12545099652386757</v>
      </c>
      <c r="P247" s="58">
        <f>H247/J247</f>
        <v>0.37874805656326338</v>
      </c>
      <c r="Q247" s="58">
        <f t="shared" si="3"/>
        <v>0.4152410575427683</v>
      </c>
      <c r="R247" s="59">
        <v>540.28000000000009</v>
      </c>
      <c r="S247" s="59">
        <v>643</v>
      </c>
      <c r="T247" s="60">
        <f>R247/S247</f>
        <v>0.8402488335925351</v>
      </c>
      <c r="U247" s="57">
        <v>204.62999999999997</v>
      </c>
      <c r="V247" s="1">
        <v>267</v>
      </c>
      <c r="W247" s="60">
        <f>U247/V247</f>
        <v>0.76640449438202229</v>
      </c>
    </row>
    <row r="248" spans="1:23" ht="12" hidden="1" outlineLevel="4" x14ac:dyDescent="0.25">
      <c r="A248" s="16">
        <v>245</v>
      </c>
      <c r="B248" s="53"/>
      <c r="C248" s="54"/>
      <c r="D248" s="1">
        <v>25999</v>
      </c>
      <c r="E248" s="1" t="s">
        <v>266</v>
      </c>
      <c r="F248" s="56">
        <v>2368.329999999999</v>
      </c>
      <c r="G248" s="57">
        <v>36845.873159999981</v>
      </c>
      <c r="H248" s="57">
        <v>510.64000000000004</v>
      </c>
      <c r="I248" s="57">
        <v>7945.2787899999985</v>
      </c>
      <c r="J248" s="57">
        <v>2878.9699999999989</v>
      </c>
      <c r="K248" s="57">
        <v>44791.151949999978</v>
      </c>
      <c r="L248" s="56">
        <f>G248*1000/3/F248</f>
        <v>5185.914851393175</v>
      </c>
      <c r="M248" s="57">
        <f>I248*1000/3/H248</f>
        <v>5186.4841440806294</v>
      </c>
      <c r="N248" s="57">
        <f>M248-L248</f>
        <v>0.56929268745443551</v>
      </c>
      <c r="O248" s="58">
        <f>N248/L248</f>
        <v>1.097767132257286E-4</v>
      </c>
      <c r="P248" s="58">
        <f>H248/J248</f>
        <v>0.17736898960392092</v>
      </c>
      <c r="Q248" s="58">
        <f t="shared" si="3"/>
        <v>0.19038984587488667</v>
      </c>
      <c r="R248" s="59">
        <v>2878.9699999999989</v>
      </c>
      <c r="S248" s="59">
        <v>3309</v>
      </c>
      <c r="T248" s="60">
        <f>R248/S248</f>
        <v>0.87004230885463851</v>
      </c>
      <c r="U248" s="57">
        <v>510.64000000000004</v>
      </c>
      <c r="V248" s="1">
        <v>630</v>
      </c>
      <c r="W248" s="60">
        <f>U248/V248</f>
        <v>0.81053968253968256</v>
      </c>
    </row>
    <row r="249" spans="1:23" ht="12" hidden="1" outlineLevel="3" collapsed="1" x14ac:dyDescent="0.25">
      <c r="A249" s="16">
        <v>246</v>
      </c>
      <c r="B249" s="62"/>
      <c r="C249" s="45" t="s">
        <v>267</v>
      </c>
      <c r="D249" s="75"/>
      <c r="E249" s="45"/>
      <c r="F249" s="76">
        <f>SUM(F250:F258)</f>
        <v>7783.2300000000014</v>
      </c>
      <c r="G249" s="59">
        <f>SUM(G250:G258)</f>
        <v>177053.66764</v>
      </c>
      <c r="H249" s="59">
        <f>SUM(H250:H258)</f>
        <v>2952.4699999999993</v>
      </c>
      <c r="I249" s="59">
        <f>SUM(I250:I258)</f>
        <v>52795.998340000006</v>
      </c>
      <c r="J249" s="59">
        <f>SUM(J250:J258)</f>
        <v>10735.7</v>
      </c>
      <c r="K249" s="59">
        <f>SUM(K250:K258)</f>
        <v>229849.66598000002</v>
      </c>
      <c r="L249" s="56">
        <f>G249*1000/3/F249</f>
        <v>7582.6988555308426</v>
      </c>
      <c r="M249" s="57">
        <f>I249*1000/3/H249</f>
        <v>5960.6587410992615</v>
      </c>
      <c r="N249" s="57">
        <f>M249-L249</f>
        <v>-1622.0401144315811</v>
      </c>
      <c r="O249" s="58">
        <f>N249/L249</f>
        <v>-0.21391329727521227</v>
      </c>
      <c r="P249" s="58">
        <f>H249/J249</f>
        <v>0.27501420494238837</v>
      </c>
      <c r="Q249" s="58">
        <f t="shared" si="3"/>
        <v>0.30413502109704643</v>
      </c>
      <c r="R249" s="59">
        <f>SUM(R250:R258)</f>
        <v>10735.7</v>
      </c>
      <c r="S249" s="59">
        <f>SUM(S250:S258)</f>
        <v>11850</v>
      </c>
      <c r="T249" s="60">
        <f>R249/S249</f>
        <v>0.9059662447257385</v>
      </c>
      <c r="U249" s="59">
        <f>SUM(U250:U258)</f>
        <v>2952.4699999999993</v>
      </c>
      <c r="V249" s="59">
        <f>SUM(V250:V258)</f>
        <v>3604</v>
      </c>
      <c r="W249" s="60">
        <f>U249/V249</f>
        <v>0.81922031076581558</v>
      </c>
    </row>
    <row r="250" spans="1:23" ht="12" hidden="1" outlineLevel="4" x14ac:dyDescent="0.25">
      <c r="A250" s="16">
        <v>247</v>
      </c>
      <c r="B250" s="53"/>
      <c r="C250" s="54"/>
      <c r="D250" s="1">
        <v>26110</v>
      </c>
      <c r="E250" s="1" t="s">
        <v>268</v>
      </c>
      <c r="F250" s="56">
        <v>2404.7600000000011</v>
      </c>
      <c r="G250" s="57">
        <v>54674.96797000002</v>
      </c>
      <c r="H250" s="57">
        <v>942.51999999999987</v>
      </c>
      <c r="I250" s="57">
        <v>16279.202620000002</v>
      </c>
      <c r="J250" s="57">
        <v>3347.2800000000011</v>
      </c>
      <c r="K250" s="57">
        <v>70954.170590000023</v>
      </c>
      <c r="L250" s="56">
        <f>G250*1000/3/F250</f>
        <v>7578.7144344272747</v>
      </c>
      <c r="M250" s="57">
        <f>I250*1000/3/H250</f>
        <v>5757.3323360070181</v>
      </c>
      <c r="N250" s="57">
        <f>M250-L250</f>
        <v>-1821.3820984202566</v>
      </c>
      <c r="O250" s="58">
        <f>N250/L250</f>
        <v>-0.24032863544064897</v>
      </c>
      <c r="P250" s="58">
        <f>H250/J250</f>
        <v>0.28157787815778768</v>
      </c>
      <c r="Q250" s="58">
        <f t="shared" si="3"/>
        <v>0.31994715984147953</v>
      </c>
      <c r="R250" s="59">
        <v>3347.2800000000011</v>
      </c>
      <c r="S250" s="59">
        <v>3785</v>
      </c>
      <c r="T250" s="60">
        <f>R250/S250</f>
        <v>0.88435402906208749</v>
      </c>
      <c r="U250" s="57">
        <v>942.51999999999987</v>
      </c>
      <c r="V250" s="1">
        <v>1211</v>
      </c>
      <c r="W250" s="60">
        <f>U250/V250</f>
        <v>0.77829892650701893</v>
      </c>
    </row>
    <row r="251" spans="1:23" ht="12" hidden="1" outlineLevel="4" x14ac:dyDescent="0.25">
      <c r="A251" s="16">
        <v>248</v>
      </c>
      <c r="B251" s="53"/>
      <c r="C251" s="54"/>
      <c r="D251" s="1">
        <v>26120</v>
      </c>
      <c r="E251" s="1" t="s">
        <v>269</v>
      </c>
      <c r="F251" s="56">
        <v>117.92999999999999</v>
      </c>
      <c r="G251" s="57">
        <v>2132.2384700000007</v>
      </c>
      <c r="H251" s="57">
        <v>105.86999999999999</v>
      </c>
      <c r="I251" s="57">
        <v>1444.0376899999997</v>
      </c>
      <c r="J251" s="57">
        <v>223.79999999999998</v>
      </c>
      <c r="K251" s="57">
        <v>3576.2761600000003</v>
      </c>
      <c r="L251" s="56">
        <f>G251*1000/3/F251</f>
        <v>6026.8477627971415</v>
      </c>
      <c r="M251" s="57">
        <f>I251*1000/3/H251</f>
        <v>4546.5750133811898</v>
      </c>
      <c r="N251" s="57">
        <f>M251-L251</f>
        <v>-1480.2727494159517</v>
      </c>
      <c r="O251" s="58">
        <f>N251/L251</f>
        <v>-0.24561309787074115</v>
      </c>
      <c r="P251" s="58">
        <f>H251/J251</f>
        <v>0.47305630026809653</v>
      </c>
      <c r="Q251" s="58">
        <f t="shared" si="3"/>
        <v>0.52509652509652505</v>
      </c>
      <c r="R251" s="59">
        <v>223.79999999999998</v>
      </c>
      <c r="S251" s="59">
        <v>259</v>
      </c>
      <c r="T251" s="60">
        <f>R251/S251</f>
        <v>0.86409266409266405</v>
      </c>
      <c r="U251" s="57">
        <v>105.86999999999999</v>
      </c>
      <c r="V251" s="1">
        <v>136</v>
      </c>
      <c r="W251" s="60">
        <f>U251/V251</f>
        <v>0.77845588235294105</v>
      </c>
    </row>
    <row r="252" spans="1:23" ht="12" hidden="1" outlineLevel="4" x14ac:dyDescent="0.25">
      <c r="A252" s="16">
        <v>249</v>
      </c>
      <c r="B252" s="53"/>
      <c r="C252" s="54"/>
      <c r="D252" s="1">
        <v>26200</v>
      </c>
      <c r="E252" s="1" t="s">
        <v>270</v>
      </c>
      <c r="F252" s="56">
        <v>212.35999999999999</v>
      </c>
      <c r="G252" s="57">
        <v>4380.7329300000001</v>
      </c>
      <c r="H252" s="57">
        <v>100.7</v>
      </c>
      <c r="I252" s="57">
        <v>1430.0237799999995</v>
      </c>
      <c r="J252" s="57">
        <v>313.06</v>
      </c>
      <c r="K252" s="57">
        <v>5810.7567099999997</v>
      </c>
      <c r="L252" s="56">
        <f>G252*1000/3/F252</f>
        <v>6876.2681766811074</v>
      </c>
      <c r="M252" s="57">
        <f>I252*1000/3/H252</f>
        <v>4733.6106587222757</v>
      </c>
      <c r="N252" s="57">
        <f>M252-L252</f>
        <v>-2142.6575179588317</v>
      </c>
      <c r="O252" s="58">
        <f>N252/L252</f>
        <v>-0.31160179662931714</v>
      </c>
      <c r="P252" s="58">
        <f>H252/J252</f>
        <v>0.32166357886667091</v>
      </c>
      <c r="Q252" s="58">
        <f t="shared" si="3"/>
        <v>0.34277620396600567</v>
      </c>
      <c r="R252" s="59">
        <v>313.06</v>
      </c>
      <c r="S252" s="59">
        <v>353</v>
      </c>
      <c r="T252" s="60">
        <f>R252/S252</f>
        <v>0.88685552407932011</v>
      </c>
      <c r="U252" s="57">
        <v>100.7</v>
      </c>
      <c r="V252" s="1">
        <v>121</v>
      </c>
      <c r="W252" s="60">
        <f>U252/V252</f>
        <v>0.83223140495867776</v>
      </c>
    </row>
    <row r="253" spans="1:23" ht="12" hidden="1" outlineLevel="4" x14ac:dyDescent="0.25">
      <c r="A253" s="16">
        <v>250</v>
      </c>
      <c r="B253" s="53"/>
      <c r="C253" s="54"/>
      <c r="D253" s="1">
        <v>26300</v>
      </c>
      <c r="E253" s="1" t="s">
        <v>271</v>
      </c>
      <c r="F253" s="56">
        <v>1923.71</v>
      </c>
      <c r="G253" s="57">
        <v>48840.00125999999</v>
      </c>
      <c r="H253" s="57">
        <v>512.4899999999999</v>
      </c>
      <c r="I253" s="57">
        <v>10418.931769999997</v>
      </c>
      <c r="J253" s="57">
        <v>2436.1999999999998</v>
      </c>
      <c r="K253" s="57">
        <v>59258.933029999986</v>
      </c>
      <c r="L253" s="56">
        <f>G253*1000/3/F253</f>
        <v>8462.8142599456241</v>
      </c>
      <c r="M253" s="57">
        <f>I253*1000/3/H253</f>
        <v>6776.6732163879615</v>
      </c>
      <c r="N253" s="57">
        <f>M253-L253</f>
        <v>-1686.1410435576627</v>
      </c>
      <c r="O253" s="58">
        <f>N253/L253</f>
        <v>-0.1992411734165245</v>
      </c>
      <c r="P253" s="58">
        <f>H253/J253</f>
        <v>0.21036450209342417</v>
      </c>
      <c r="Q253" s="58">
        <f t="shared" si="3"/>
        <v>0.2220466218885816</v>
      </c>
      <c r="R253" s="59">
        <v>2436.1999999999998</v>
      </c>
      <c r="S253" s="59">
        <v>2531</v>
      </c>
      <c r="T253" s="60">
        <f>R253/S253</f>
        <v>0.96254444883445267</v>
      </c>
      <c r="U253" s="57">
        <v>512.4899999999999</v>
      </c>
      <c r="V253" s="1">
        <v>562</v>
      </c>
      <c r="W253" s="60">
        <f>U253/V253</f>
        <v>0.91190391459074716</v>
      </c>
    </row>
    <row r="254" spans="1:23" ht="12" hidden="1" outlineLevel="4" x14ac:dyDescent="0.25">
      <c r="A254" s="16">
        <v>251</v>
      </c>
      <c r="B254" s="53"/>
      <c r="C254" s="54"/>
      <c r="D254" s="1">
        <v>26400</v>
      </c>
      <c r="E254" s="1" t="s">
        <v>272</v>
      </c>
      <c r="F254" s="56">
        <v>95.679999999999993</v>
      </c>
      <c r="G254" s="57">
        <v>1513.8778600000001</v>
      </c>
      <c r="H254" s="57">
        <v>24.720000000000002</v>
      </c>
      <c r="I254" s="57">
        <v>351.14044999999999</v>
      </c>
      <c r="J254" s="57">
        <v>120.39999999999999</v>
      </c>
      <c r="K254" s="57">
        <v>1865.0183099999999</v>
      </c>
      <c r="L254" s="56">
        <f>G254*1000/3/F254</f>
        <v>5274.1006828316622</v>
      </c>
      <c r="M254" s="57">
        <f>I254*1000/3/H254</f>
        <v>4734.9035868392657</v>
      </c>
      <c r="N254" s="57">
        <f>M254-L254</f>
        <v>-539.1970959923965</v>
      </c>
      <c r="O254" s="58">
        <f>N254/L254</f>
        <v>-0.10223488864131844</v>
      </c>
      <c r="P254" s="58">
        <f>H254/J254</f>
        <v>0.20531561461794023</v>
      </c>
      <c r="Q254" s="58">
        <f t="shared" si="3"/>
        <v>0.23239436619718309</v>
      </c>
      <c r="R254" s="59">
        <v>120.39999999999999</v>
      </c>
      <c r="S254" s="59">
        <v>142</v>
      </c>
      <c r="T254" s="60">
        <f>R254/S254</f>
        <v>0.84788732394366195</v>
      </c>
      <c r="U254" s="57">
        <v>24.720000000000002</v>
      </c>
      <c r="V254" s="1">
        <v>33</v>
      </c>
      <c r="W254" s="60">
        <f>U254/V254</f>
        <v>0.74909090909090914</v>
      </c>
    </row>
    <row r="255" spans="1:23" ht="12" hidden="1" outlineLevel="4" x14ac:dyDescent="0.25">
      <c r="A255" s="16">
        <v>252</v>
      </c>
      <c r="B255" s="53"/>
      <c r="C255" s="54"/>
      <c r="D255" s="1">
        <v>26510</v>
      </c>
      <c r="E255" s="1" t="s">
        <v>273</v>
      </c>
      <c r="F255" s="56">
        <v>1125.4599999999996</v>
      </c>
      <c r="G255" s="57">
        <v>23266.184600000001</v>
      </c>
      <c r="H255" s="57">
        <v>395.49999999999989</v>
      </c>
      <c r="I255" s="57">
        <v>6933.0607600000048</v>
      </c>
      <c r="J255" s="57">
        <v>1520.9599999999996</v>
      </c>
      <c r="K255" s="57">
        <v>30199.245360000004</v>
      </c>
      <c r="L255" s="56">
        <f>G255*1000/3/F255</f>
        <v>6890.8667270864089</v>
      </c>
      <c r="M255" s="57">
        <f>I255*1000/3/H255</f>
        <v>5843.2876190476245</v>
      </c>
      <c r="N255" s="57">
        <f>M255-L255</f>
        <v>-1047.5791080387844</v>
      </c>
      <c r="O255" s="58">
        <f>N255/L255</f>
        <v>-0.15202428802185253</v>
      </c>
      <c r="P255" s="58">
        <f>H255/J255</f>
        <v>0.26003313696612668</v>
      </c>
      <c r="Q255" s="58">
        <f t="shared" si="3"/>
        <v>0.29614721104082808</v>
      </c>
      <c r="R255" s="59">
        <v>1520.9599999999996</v>
      </c>
      <c r="S255" s="59">
        <v>1739</v>
      </c>
      <c r="T255" s="60">
        <f>R255/S255</f>
        <v>0.87461759631972369</v>
      </c>
      <c r="U255" s="57">
        <v>395.49999999999989</v>
      </c>
      <c r="V255" s="1">
        <v>515</v>
      </c>
      <c r="W255" s="60">
        <f>U255/V255</f>
        <v>0.7679611650485435</v>
      </c>
    </row>
    <row r="256" spans="1:23" ht="12" hidden="1" outlineLevel="4" x14ac:dyDescent="0.25">
      <c r="A256" s="16">
        <v>253</v>
      </c>
      <c r="B256" s="53"/>
      <c r="C256" s="54"/>
      <c r="D256" s="1">
        <v>26520</v>
      </c>
      <c r="E256" s="1" t="s">
        <v>274</v>
      </c>
      <c r="F256" s="56">
        <v>63.859999999999992</v>
      </c>
      <c r="G256" s="57">
        <v>1099.0986</v>
      </c>
      <c r="H256" s="57">
        <v>11.600000000000001</v>
      </c>
      <c r="I256" s="57">
        <v>207.84011999999998</v>
      </c>
      <c r="J256" s="57">
        <v>75.459999999999994</v>
      </c>
      <c r="K256" s="57">
        <v>1306.9387200000001</v>
      </c>
      <c r="L256" s="56">
        <f>G256*1000/3/F256</f>
        <v>5737.0216097713756</v>
      </c>
      <c r="M256" s="57">
        <f>I256*1000/3/H256</f>
        <v>5972.4172413793094</v>
      </c>
      <c r="N256" s="57">
        <f>M256-L256</f>
        <v>235.39563160793386</v>
      </c>
      <c r="O256" s="58">
        <f>N256/L256</f>
        <v>4.1030982209829002E-2</v>
      </c>
      <c r="P256" s="58">
        <f>H256/J256</f>
        <v>0.15372382719321498</v>
      </c>
      <c r="Q256" s="58">
        <f t="shared" si="3"/>
        <v>0.18823529411764706</v>
      </c>
      <c r="R256" s="59">
        <v>75.459999999999994</v>
      </c>
      <c r="S256" s="59">
        <v>85</v>
      </c>
      <c r="T256" s="60">
        <f>R256/S256</f>
        <v>0.8877647058823529</v>
      </c>
      <c r="U256" s="57">
        <v>11.600000000000001</v>
      </c>
      <c r="V256" s="1">
        <v>16</v>
      </c>
      <c r="W256" s="60">
        <f>U256/V256</f>
        <v>0.72500000000000009</v>
      </c>
    </row>
    <row r="257" spans="1:23" ht="12" hidden="1" outlineLevel="4" x14ac:dyDescent="0.25">
      <c r="A257" s="16">
        <v>254</v>
      </c>
      <c r="B257" s="53"/>
      <c r="C257" s="54"/>
      <c r="D257" s="1">
        <v>26600</v>
      </c>
      <c r="E257" s="1" t="s">
        <v>275</v>
      </c>
      <c r="F257" s="56">
        <v>753.58</v>
      </c>
      <c r="G257" s="57">
        <v>15858.94442</v>
      </c>
      <c r="H257" s="57">
        <v>299.00999999999993</v>
      </c>
      <c r="I257" s="57">
        <v>5490.6017899999997</v>
      </c>
      <c r="J257" s="57">
        <v>1052.5899999999999</v>
      </c>
      <c r="K257" s="57">
        <v>21349.54621</v>
      </c>
      <c r="L257" s="56">
        <f>G257*1000/3/F257</f>
        <v>7014.9351185894884</v>
      </c>
      <c r="M257" s="57">
        <f>I257*1000/3/H257</f>
        <v>6120.8675183661653</v>
      </c>
      <c r="N257" s="57">
        <f>M257-L257</f>
        <v>-894.0676002233231</v>
      </c>
      <c r="O257" s="58">
        <f>N257/L257</f>
        <v>-0.12745201275690424</v>
      </c>
      <c r="P257" s="58">
        <f>H257/J257</f>
        <v>0.28407072079347129</v>
      </c>
      <c r="Q257" s="58">
        <f t="shared" si="3"/>
        <v>0.29937998228520812</v>
      </c>
      <c r="R257" s="59">
        <v>1052.5899999999999</v>
      </c>
      <c r="S257" s="59">
        <v>1129</v>
      </c>
      <c r="T257" s="60">
        <f>R257/S257</f>
        <v>0.93232063773250662</v>
      </c>
      <c r="U257" s="57">
        <v>299.00999999999993</v>
      </c>
      <c r="V257" s="1">
        <v>338</v>
      </c>
      <c r="W257" s="60">
        <f>U257/V257</f>
        <v>0.88464497041420098</v>
      </c>
    </row>
    <row r="258" spans="1:23" ht="12" hidden="1" outlineLevel="4" x14ac:dyDescent="0.25">
      <c r="A258" s="16">
        <v>255</v>
      </c>
      <c r="B258" s="53"/>
      <c r="C258" s="54"/>
      <c r="D258" s="1">
        <v>26700</v>
      </c>
      <c r="E258" s="1" t="s">
        <v>276</v>
      </c>
      <c r="F258" s="56">
        <v>1085.8900000000001</v>
      </c>
      <c r="G258" s="57">
        <v>25287.62153</v>
      </c>
      <c r="H258" s="57">
        <v>560.05999999999995</v>
      </c>
      <c r="I258" s="57">
        <v>10241.159360000001</v>
      </c>
      <c r="J258" s="57">
        <v>1645.95</v>
      </c>
      <c r="K258" s="57">
        <v>35528.780890000002</v>
      </c>
      <c r="L258" s="56">
        <f>G258*1000/3/F258</f>
        <v>7762.4871549297504</v>
      </c>
      <c r="M258" s="57">
        <f>I258*1000/3/H258</f>
        <v>6095.2751252841972</v>
      </c>
      <c r="N258" s="57">
        <f>M258-L258</f>
        <v>-1667.2120296455532</v>
      </c>
      <c r="O258" s="58">
        <f>N258/L258</f>
        <v>-0.21477807259065812</v>
      </c>
      <c r="P258" s="58">
        <f>H258/J258</f>
        <v>0.34026550016707674</v>
      </c>
      <c r="Q258" s="58">
        <f t="shared" si="3"/>
        <v>0.36781609195402298</v>
      </c>
      <c r="R258" s="59">
        <v>1645.95</v>
      </c>
      <c r="S258" s="59">
        <v>1827</v>
      </c>
      <c r="T258" s="60">
        <f>R258/S258</f>
        <v>0.90090311986863714</v>
      </c>
      <c r="U258" s="57">
        <v>560.05999999999995</v>
      </c>
      <c r="V258" s="1">
        <v>672</v>
      </c>
      <c r="W258" s="60">
        <f>U258/V258</f>
        <v>0.83342261904761894</v>
      </c>
    </row>
    <row r="259" spans="1:23" ht="12" hidden="1" outlineLevel="3" collapsed="1" x14ac:dyDescent="0.25">
      <c r="A259" s="16">
        <v>256</v>
      </c>
      <c r="B259" s="62"/>
      <c r="C259" s="45" t="s">
        <v>277</v>
      </c>
      <c r="D259" s="75"/>
      <c r="E259" s="45"/>
      <c r="F259" s="76">
        <f>SUM(F260:F270)</f>
        <v>8526.4200000000019</v>
      </c>
      <c r="G259" s="59">
        <f>SUM(G260:G270)</f>
        <v>153011.59510000004</v>
      </c>
      <c r="H259" s="59">
        <f>SUM(H260:H270)</f>
        <v>1932.2600000000002</v>
      </c>
      <c r="I259" s="59">
        <f>SUM(I260:I270)</f>
        <v>35742.101209999993</v>
      </c>
      <c r="J259" s="59">
        <f>SUM(J260:J270)</f>
        <v>10458.68</v>
      </c>
      <c r="K259" s="59">
        <f>SUM(K260:K270)</f>
        <v>188753.69631000003</v>
      </c>
      <c r="L259" s="56">
        <f>G259*1000/3/F259</f>
        <v>5981.8616762173724</v>
      </c>
      <c r="M259" s="57">
        <f>I259*1000/3/H259</f>
        <v>6165.8543553490026</v>
      </c>
      <c r="N259" s="57">
        <f>M259-L259</f>
        <v>183.99267913163021</v>
      </c>
      <c r="O259" s="58">
        <f>N259/L259</f>
        <v>3.075843091844576E-2</v>
      </c>
      <c r="P259" s="58">
        <f>H259/J259</f>
        <v>0.18475180424298288</v>
      </c>
      <c r="Q259" s="58">
        <f t="shared" si="3"/>
        <v>0.20053275618080413</v>
      </c>
      <c r="R259" s="59">
        <f>SUM(R260:R270)</f>
        <v>10458.68</v>
      </c>
      <c r="S259" s="59">
        <f>SUM(S260:S270)</f>
        <v>12013</v>
      </c>
      <c r="T259" s="60">
        <f>R259/S259</f>
        <v>0.87061350203945731</v>
      </c>
      <c r="U259" s="59">
        <f>SUM(U260:U270)</f>
        <v>1932.2600000000002</v>
      </c>
      <c r="V259" s="59">
        <f>SUM(V260:V270)</f>
        <v>2409</v>
      </c>
      <c r="W259" s="60">
        <f>U259/V259</f>
        <v>0.80210045662100471</v>
      </c>
    </row>
    <row r="260" spans="1:23" ht="12" hidden="1" outlineLevel="4" x14ac:dyDescent="0.25">
      <c r="A260" s="16">
        <v>257</v>
      </c>
      <c r="B260" s="53"/>
      <c r="C260" s="54"/>
      <c r="D260" s="1">
        <v>27110</v>
      </c>
      <c r="E260" s="1" t="s">
        <v>278</v>
      </c>
      <c r="F260" s="56">
        <v>636.47000000000037</v>
      </c>
      <c r="G260" s="57">
        <v>9524.6816399999971</v>
      </c>
      <c r="H260" s="57">
        <v>136.96000000000004</v>
      </c>
      <c r="I260" s="57">
        <v>2070.0802199999998</v>
      </c>
      <c r="J260" s="57">
        <v>773.4300000000004</v>
      </c>
      <c r="K260" s="57">
        <v>11594.761859999997</v>
      </c>
      <c r="L260" s="56">
        <f>G260*1000/3/F260</f>
        <v>4988.2851980454652</v>
      </c>
      <c r="M260" s="57">
        <f>I260*1000/3/H260</f>
        <v>5038.1625292056051</v>
      </c>
      <c r="N260" s="57">
        <f>M260-L260</f>
        <v>49.877331160139875</v>
      </c>
      <c r="O260" s="58">
        <f>N260/L260</f>
        <v>9.9988932428488764E-3</v>
      </c>
      <c r="P260" s="58">
        <f>H260/J260</f>
        <v>0.17708131311172307</v>
      </c>
      <c r="Q260" s="58">
        <f t="shared" si="3"/>
        <v>0.18594104308390022</v>
      </c>
      <c r="R260" s="59">
        <v>773.4300000000004</v>
      </c>
      <c r="S260" s="59">
        <v>882</v>
      </c>
      <c r="T260" s="60">
        <f>R260/S260</f>
        <v>0.87690476190476241</v>
      </c>
      <c r="U260" s="57">
        <v>136.96000000000004</v>
      </c>
      <c r="V260" s="1">
        <v>164</v>
      </c>
      <c r="W260" s="60">
        <f>U260/V260</f>
        <v>0.83512195121951238</v>
      </c>
    </row>
    <row r="261" spans="1:23" ht="12" hidden="1" outlineLevel="4" x14ac:dyDescent="0.25">
      <c r="A261" s="16">
        <v>258</v>
      </c>
      <c r="B261" s="53"/>
      <c r="C261" s="54"/>
      <c r="D261" s="1">
        <v>27120</v>
      </c>
      <c r="E261" s="1" t="s">
        <v>279</v>
      </c>
      <c r="F261" s="56">
        <v>1665.8100000000006</v>
      </c>
      <c r="G261" s="57">
        <v>29464.169190000004</v>
      </c>
      <c r="H261" s="57">
        <v>268.23999999999995</v>
      </c>
      <c r="I261" s="57">
        <v>6629.9838699999982</v>
      </c>
      <c r="J261" s="57">
        <v>1934.0500000000006</v>
      </c>
      <c r="K261" s="57">
        <v>36094.153060000004</v>
      </c>
      <c r="L261" s="56">
        <f>G261*1000/3/F261</f>
        <v>5895.864312256499</v>
      </c>
      <c r="M261" s="57">
        <f>I261*1000/3/H261</f>
        <v>8238.8705015409068</v>
      </c>
      <c r="N261" s="57">
        <f>M261-L261</f>
        <v>2343.0061892844078</v>
      </c>
      <c r="O261" s="58">
        <f>N261/L261</f>
        <v>0.39739825497912096</v>
      </c>
      <c r="P261" s="58">
        <f>H261/J261</f>
        <v>0.13869341537188792</v>
      </c>
      <c r="Q261" s="58">
        <f t="shared" ref="Q261:Q324" si="4">V261/S261</f>
        <v>0.14689265536723164</v>
      </c>
      <c r="R261" s="59">
        <v>1934.0500000000006</v>
      </c>
      <c r="S261" s="59">
        <v>2124</v>
      </c>
      <c r="T261" s="60">
        <f>R261/S261</f>
        <v>0.91056967984934112</v>
      </c>
      <c r="U261" s="57">
        <v>268.23999999999995</v>
      </c>
      <c r="V261" s="1">
        <v>312</v>
      </c>
      <c r="W261" s="60">
        <f>U261/V261</f>
        <v>0.85974358974358955</v>
      </c>
    </row>
    <row r="262" spans="1:23" ht="12" hidden="1" outlineLevel="4" x14ac:dyDescent="0.25">
      <c r="A262" s="16">
        <v>259</v>
      </c>
      <c r="B262" s="53"/>
      <c r="C262" s="54"/>
      <c r="D262" s="1">
        <v>27200</v>
      </c>
      <c r="E262" s="1" t="s">
        <v>280</v>
      </c>
      <c r="F262" s="56">
        <v>549.32000000000005</v>
      </c>
      <c r="G262" s="57">
        <v>13281.512760000001</v>
      </c>
      <c r="H262" s="57">
        <v>83.539999999999992</v>
      </c>
      <c r="I262" s="57">
        <v>1856.13039</v>
      </c>
      <c r="J262" s="57">
        <v>632.86</v>
      </c>
      <c r="K262" s="57">
        <v>15137.643150000002</v>
      </c>
      <c r="L262" s="56">
        <f>G262*1000/3/F262</f>
        <v>8059.3659797567907</v>
      </c>
      <c r="M262" s="57">
        <f>I262*1000/3/H262</f>
        <v>7406.1542973425912</v>
      </c>
      <c r="N262" s="57">
        <f>M262-L262</f>
        <v>-653.21168241419946</v>
      </c>
      <c r="O262" s="58">
        <f>N262/L262</f>
        <v>-8.1050008655136369E-2</v>
      </c>
      <c r="P262" s="58">
        <f>H262/J262</f>
        <v>0.13200391871819991</v>
      </c>
      <c r="Q262" s="58">
        <f t="shared" si="4"/>
        <v>0.14624505928853754</v>
      </c>
      <c r="R262" s="59">
        <v>632.86</v>
      </c>
      <c r="S262" s="59">
        <v>759</v>
      </c>
      <c r="T262" s="60">
        <f>R262/S262</f>
        <v>0.83380764163372856</v>
      </c>
      <c r="U262" s="57">
        <v>83.539999999999992</v>
      </c>
      <c r="V262" s="1">
        <v>111</v>
      </c>
      <c r="W262" s="60">
        <f>U262/V262</f>
        <v>0.75261261261261259</v>
      </c>
    </row>
    <row r="263" spans="1:23" ht="12" hidden="1" outlineLevel="4" x14ac:dyDescent="0.25">
      <c r="A263" s="16">
        <v>260</v>
      </c>
      <c r="B263" s="53"/>
      <c r="C263" s="54"/>
      <c r="D263" s="1">
        <v>27310</v>
      </c>
      <c r="E263" s="1" t="s">
        <v>281</v>
      </c>
      <c r="F263" s="56">
        <v>90.41</v>
      </c>
      <c r="G263" s="57">
        <v>1780.5878500000001</v>
      </c>
      <c r="H263" s="57">
        <v>5.0199999999999996</v>
      </c>
      <c r="I263" s="57">
        <v>103.46979</v>
      </c>
      <c r="J263" s="57">
        <v>95.429999999999993</v>
      </c>
      <c r="K263" s="57">
        <v>1884.0576400000002</v>
      </c>
      <c r="L263" s="56">
        <f>G263*1000/3/F263</f>
        <v>6564.8632157209749</v>
      </c>
      <c r="M263" s="57">
        <f>I263*1000/3/H263</f>
        <v>6870.5039840637455</v>
      </c>
      <c r="N263" s="57">
        <f>M263-L263</f>
        <v>305.64076834277057</v>
      </c>
      <c r="O263" s="58">
        <f>N263/L263</f>
        <v>4.655706574523108E-2</v>
      </c>
      <c r="P263" s="58">
        <f>H263/J263</f>
        <v>5.2604002934087811E-2</v>
      </c>
      <c r="Q263" s="58">
        <f t="shared" si="4"/>
        <v>4.6511627906976744E-2</v>
      </c>
      <c r="R263" s="59">
        <v>95.429999999999993</v>
      </c>
      <c r="S263" s="59">
        <v>129</v>
      </c>
      <c r="T263" s="60">
        <f>R263/S263</f>
        <v>0.73976744186046506</v>
      </c>
      <c r="U263" s="57">
        <v>5.0199999999999996</v>
      </c>
      <c r="V263" s="1">
        <v>6</v>
      </c>
      <c r="W263" s="60">
        <f>U263/V263</f>
        <v>0.83666666666666656</v>
      </c>
    </row>
    <row r="264" spans="1:23" ht="12" hidden="1" outlineLevel="4" x14ac:dyDescent="0.25">
      <c r="A264" s="16">
        <v>261</v>
      </c>
      <c r="B264" s="53"/>
      <c r="C264" s="54"/>
      <c r="D264" s="1">
        <v>27320</v>
      </c>
      <c r="E264" s="1" t="s">
        <v>282</v>
      </c>
      <c r="F264" s="56">
        <v>1288.9399999999998</v>
      </c>
      <c r="G264" s="57">
        <v>22500.256929999996</v>
      </c>
      <c r="H264" s="57">
        <v>145.77000000000004</v>
      </c>
      <c r="I264" s="57">
        <v>3218.6838000000002</v>
      </c>
      <c r="J264" s="57">
        <v>1434.7099999999998</v>
      </c>
      <c r="K264" s="57">
        <v>25718.940729999995</v>
      </c>
      <c r="L264" s="56">
        <f>G264*1000/3/F264</f>
        <v>5818.801219089587</v>
      </c>
      <c r="M264" s="57">
        <f>I264*1000/3/H264</f>
        <v>7360.187967345817</v>
      </c>
      <c r="N264" s="57">
        <f>M264-L264</f>
        <v>1541.38674825623</v>
      </c>
      <c r="O264" s="58">
        <f>N264/L264</f>
        <v>0.2648976464773265</v>
      </c>
      <c r="P264" s="58">
        <f>H264/J264</f>
        <v>0.10160241442521489</v>
      </c>
      <c r="Q264" s="58">
        <f t="shared" si="4"/>
        <v>0.1071863580998782</v>
      </c>
      <c r="R264" s="59">
        <v>1434.7099999999998</v>
      </c>
      <c r="S264" s="59">
        <v>1642</v>
      </c>
      <c r="T264" s="60">
        <f>R264/S264</f>
        <v>0.87375761266747853</v>
      </c>
      <c r="U264" s="57">
        <v>145.77000000000004</v>
      </c>
      <c r="V264" s="1">
        <v>176</v>
      </c>
      <c r="W264" s="60">
        <f>U264/V264</f>
        <v>0.82823863636363659</v>
      </c>
    </row>
    <row r="265" spans="1:23" ht="12" hidden="1" outlineLevel="4" x14ac:dyDescent="0.25">
      <c r="A265" s="16">
        <v>262</v>
      </c>
      <c r="B265" s="53"/>
      <c r="C265" s="54"/>
      <c r="D265" s="1">
        <v>27330</v>
      </c>
      <c r="E265" s="1" t="s">
        <v>283</v>
      </c>
      <c r="F265" s="56">
        <v>556.87000000000012</v>
      </c>
      <c r="G265" s="57">
        <v>10264.136789999999</v>
      </c>
      <c r="H265" s="57">
        <v>165.42000000000004</v>
      </c>
      <c r="I265" s="57">
        <v>2688.7051700000002</v>
      </c>
      <c r="J265" s="57">
        <v>722.29000000000019</v>
      </c>
      <c r="K265" s="57">
        <v>12952.841959999998</v>
      </c>
      <c r="L265" s="56">
        <f>G265*1000/3/F265</f>
        <v>6143.9454989494834</v>
      </c>
      <c r="M265" s="57">
        <f>I265*1000/3/H265</f>
        <v>5417.9365050578317</v>
      </c>
      <c r="N265" s="57">
        <f>M265-L265</f>
        <v>-726.0089938916517</v>
      </c>
      <c r="O265" s="58">
        <f>N265/L265</f>
        <v>-0.11816657455958678</v>
      </c>
      <c r="P265" s="58">
        <f>H265/J265</f>
        <v>0.22902158412825874</v>
      </c>
      <c r="Q265" s="58">
        <f t="shared" si="4"/>
        <v>0.24387254901960784</v>
      </c>
      <c r="R265" s="59">
        <v>722.29000000000019</v>
      </c>
      <c r="S265" s="59">
        <v>816</v>
      </c>
      <c r="T265" s="60">
        <f>R265/S265</f>
        <v>0.88515931372549039</v>
      </c>
      <c r="U265" s="57">
        <v>165.42000000000004</v>
      </c>
      <c r="V265" s="1">
        <v>199</v>
      </c>
      <c r="W265" s="60">
        <f>U265/V265</f>
        <v>0.83125628140703545</v>
      </c>
    </row>
    <row r="266" spans="1:23" ht="12" hidden="1" outlineLevel="4" x14ac:dyDescent="0.25">
      <c r="A266" s="16">
        <v>263</v>
      </c>
      <c r="B266" s="53"/>
      <c r="C266" s="54"/>
      <c r="D266" s="1">
        <v>27401</v>
      </c>
      <c r="E266" s="1" t="s">
        <v>284</v>
      </c>
      <c r="F266" s="56">
        <v>194.39000000000001</v>
      </c>
      <c r="G266" s="57">
        <v>6773.5221899999988</v>
      </c>
      <c r="H266" s="57">
        <v>92.350000000000009</v>
      </c>
      <c r="I266" s="57">
        <v>3282.0228100000004</v>
      </c>
      <c r="J266" s="57">
        <v>286.74</v>
      </c>
      <c r="K266" s="57">
        <v>10055.544999999998</v>
      </c>
      <c r="L266" s="56">
        <f>G266*1000/3/F266</f>
        <v>11615.004526981837</v>
      </c>
      <c r="M266" s="57">
        <f>I266*1000/3/H266</f>
        <v>11846.319473019312</v>
      </c>
      <c r="N266" s="57">
        <f>M266-L266</f>
        <v>231.31494603747524</v>
      </c>
      <c r="O266" s="58">
        <f>N266/L266</f>
        <v>1.991518345947494E-2</v>
      </c>
      <c r="P266" s="58">
        <f>H266/J266</f>
        <v>0.32206877310455467</v>
      </c>
      <c r="Q266" s="58">
        <f t="shared" si="4"/>
        <v>0.36438356164383562</v>
      </c>
      <c r="R266" s="59">
        <v>286.74</v>
      </c>
      <c r="S266" s="59">
        <v>365</v>
      </c>
      <c r="T266" s="60">
        <f>R266/S266</f>
        <v>0.78558904109589045</v>
      </c>
      <c r="U266" s="57">
        <v>92.350000000000009</v>
      </c>
      <c r="V266" s="1">
        <v>133</v>
      </c>
      <c r="W266" s="60">
        <f>U266/V266</f>
        <v>0.69436090225563918</v>
      </c>
    </row>
    <row r="267" spans="1:23" ht="12" hidden="1" outlineLevel="4" x14ac:dyDescent="0.25">
      <c r="A267" s="16">
        <v>264</v>
      </c>
      <c r="B267" s="53"/>
      <c r="C267" s="54"/>
      <c r="D267" s="1">
        <v>27402</v>
      </c>
      <c r="E267" s="1" t="s">
        <v>285</v>
      </c>
      <c r="F267" s="56">
        <v>1216.4999999999995</v>
      </c>
      <c r="G267" s="57">
        <v>20123.709650000019</v>
      </c>
      <c r="H267" s="57">
        <v>548.74000000000012</v>
      </c>
      <c r="I267" s="57">
        <v>8053.1342600000007</v>
      </c>
      <c r="J267" s="57">
        <v>1765.2399999999998</v>
      </c>
      <c r="K267" s="57">
        <v>28176.843910000018</v>
      </c>
      <c r="L267" s="56">
        <f>G267*1000/3/F267</f>
        <v>5514.1004658172424</v>
      </c>
      <c r="M267" s="57">
        <f>I267*1000/3/H267</f>
        <v>4891.8943154620883</v>
      </c>
      <c r="N267" s="57">
        <f>M267-L267</f>
        <v>-622.20615035515402</v>
      </c>
      <c r="O267" s="58">
        <f>N267/L267</f>
        <v>-0.11283910298920118</v>
      </c>
      <c r="P267" s="58">
        <f>H267/J267</f>
        <v>0.31085858013641215</v>
      </c>
      <c r="Q267" s="58">
        <f t="shared" si="4"/>
        <v>0.3442396313364055</v>
      </c>
      <c r="R267" s="59">
        <v>1765.2399999999998</v>
      </c>
      <c r="S267" s="59">
        <v>2170</v>
      </c>
      <c r="T267" s="60">
        <f>R267/S267</f>
        <v>0.81347465437788014</v>
      </c>
      <c r="U267" s="57">
        <v>548.74000000000012</v>
      </c>
      <c r="V267" s="1">
        <v>747</v>
      </c>
      <c r="W267" s="60">
        <f>U267/V267</f>
        <v>0.73459170013386899</v>
      </c>
    </row>
    <row r="268" spans="1:23" ht="12" hidden="1" outlineLevel="4" x14ac:dyDescent="0.25">
      <c r="A268" s="16">
        <v>265</v>
      </c>
      <c r="B268" s="53"/>
      <c r="C268" s="54"/>
      <c r="D268" s="1">
        <v>27510</v>
      </c>
      <c r="E268" s="1" t="s">
        <v>286</v>
      </c>
      <c r="F268" s="56">
        <v>222.91999999999996</v>
      </c>
      <c r="G268" s="57">
        <v>3453.3640200000004</v>
      </c>
      <c r="H268" s="57">
        <v>103.93</v>
      </c>
      <c r="I268" s="57">
        <v>1577.0386299999998</v>
      </c>
      <c r="J268" s="57">
        <v>326.84999999999997</v>
      </c>
      <c r="K268" s="57">
        <v>5030.40265</v>
      </c>
      <c r="L268" s="56">
        <f>G268*1000/3/F268</f>
        <v>5163.8315987798323</v>
      </c>
      <c r="M268" s="57">
        <f>I268*1000/3/H268</f>
        <v>5058.015427050258</v>
      </c>
      <c r="N268" s="57">
        <f>M268-L268</f>
        <v>-105.81617172957431</v>
      </c>
      <c r="O268" s="58">
        <f>N268/L268</f>
        <v>-2.0491793681764861E-2</v>
      </c>
      <c r="P268" s="58">
        <f>H268/J268</f>
        <v>0.31797460608841982</v>
      </c>
      <c r="Q268" s="58">
        <f t="shared" si="4"/>
        <v>0.32800000000000001</v>
      </c>
      <c r="R268" s="59">
        <v>326.84999999999997</v>
      </c>
      <c r="S268" s="59">
        <v>375</v>
      </c>
      <c r="T268" s="60">
        <f>R268/S268</f>
        <v>0.87159999999999993</v>
      </c>
      <c r="U268" s="57">
        <v>103.93</v>
      </c>
      <c r="V268" s="1">
        <v>123</v>
      </c>
      <c r="W268" s="60">
        <f>U268/V268</f>
        <v>0.84495934959349595</v>
      </c>
    </row>
    <row r="269" spans="1:23" ht="12" hidden="1" outlineLevel="4" x14ac:dyDescent="0.25">
      <c r="A269" s="16">
        <v>266</v>
      </c>
      <c r="B269" s="53"/>
      <c r="C269" s="54"/>
      <c r="D269" s="1">
        <v>27520</v>
      </c>
      <c r="E269" s="1" t="s">
        <v>287</v>
      </c>
      <c r="F269" s="56">
        <v>159.95000000000002</v>
      </c>
      <c r="G269" s="57">
        <v>2286.4273599999997</v>
      </c>
      <c r="H269" s="57">
        <v>20.46</v>
      </c>
      <c r="I269" s="57">
        <v>307.07083</v>
      </c>
      <c r="J269" s="57">
        <v>180.41000000000003</v>
      </c>
      <c r="K269" s="57">
        <v>2593.4981899999998</v>
      </c>
      <c r="L269" s="56">
        <f>G269*1000/3/F269</f>
        <v>4764.8793581327491</v>
      </c>
      <c r="M269" s="57">
        <f>I269*1000/3/H269</f>
        <v>5002.7831541218638</v>
      </c>
      <c r="N269" s="57">
        <f>M269-L269</f>
        <v>237.90379598911477</v>
      </c>
      <c r="O269" s="58">
        <f>N269/L269</f>
        <v>4.9928608493110725E-2</v>
      </c>
      <c r="P269" s="58">
        <f>H269/J269</f>
        <v>0.11340834765256913</v>
      </c>
      <c r="Q269" s="58">
        <f t="shared" si="4"/>
        <v>9.4420600858369105E-2</v>
      </c>
      <c r="R269" s="59">
        <v>180.41000000000003</v>
      </c>
      <c r="S269" s="59">
        <v>233</v>
      </c>
      <c r="T269" s="60">
        <f>R269/S269</f>
        <v>0.77429184549356234</v>
      </c>
      <c r="U269" s="57">
        <v>20.46</v>
      </c>
      <c r="V269" s="1">
        <v>22</v>
      </c>
      <c r="W269" s="60">
        <f>U269/V269</f>
        <v>0.93</v>
      </c>
    </row>
    <row r="270" spans="1:23" ht="12" hidden="1" outlineLevel="4" x14ac:dyDescent="0.25">
      <c r="A270" s="16">
        <v>267</v>
      </c>
      <c r="B270" s="53"/>
      <c r="C270" s="54"/>
      <c r="D270" s="1">
        <v>27900</v>
      </c>
      <c r="E270" s="1" t="s">
        <v>288</v>
      </c>
      <c r="F270" s="56">
        <v>1944.8400000000001</v>
      </c>
      <c r="G270" s="57">
        <v>33559.226719999999</v>
      </c>
      <c r="H270" s="57">
        <v>361.83000000000004</v>
      </c>
      <c r="I270" s="57">
        <v>5955.7814399999988</v>
      </c>
      <c r="J270" s="57">
        <v>2306.67</v>
      </c>
      <c r="K270" s="57">
        <v>39515.008159999998</v>
      </c>
      <c r="L270" s="56">
        <f>G270*1000/3/F270</f>
        <v>5751.8402062209052</v>
      </c>
      <c r="M270" s="57">
        <f>I270*1000/3/H270</f>
        <v>5486.7216095956646</v>
      </c>
      <c r="N270" s="57">
        <f>M270-L270</f>
        <v>-265.11859662524057</v>
      </c>
      <c r="O270" s="58">
        <f>N270/L270</f>
        <v>-4.6092830662872279E-2</v>
      </c>
      <c r="P270" s="58">
        <f>H270/J270</f>
        <v>0.15686249008310682</v>
      </c>
      <c r="Q270" s="58">
        <f t="shared" si="4"/>
        <v>0.16521048451151707</v>
      </c>
      <c r="R270" s="59">
        <v>2306.67</v>
      </c>
      <c r="S270" s="59">
        <v>2518</v>
      </c>
      <c r="T270" s="60">
        <f>R270/S270</f>
        <v>0.91607227958697379</v>
      </c>
      <c r="U270" s="57">
        <v>361.83000000000004</v>
      </c>
      <c r="V270" s="1">
        <v>416</v>
      </c>
      <c r="W270" s="60">
        <f>U270/V270</f>
        <v>0.86978365384615397</v>
      </c>
    </row>
    <row r="271" spans="1:23" ht="12" hidden="1" outlineLevel="3" collapsed="1" x14ac:dyDescent="0.25">
      <c r="A271" s="16">
        <v>268</v>
      </c>
      <c r="B271" s="62"/>
      <c r="C271" s="45" t="s">
        <v>289</v>
      </c>
      <c r="D271" s="75"/>
      <c r="E271" s="45"/>
      <c r="F271" s="76">
        <f>SUM(F272:F297)</f>
        <v>22720.469999999994</v>
      </c>
      <c r="G271" s="59">
        <f>SUM(G272:G297)</f>
        <v>407409.48443999991</v>
      </c>
      <c r="H271" s="59">
        <f>SUM(H272:H297)</f>
        <v>3916.1</v>
      </c>
      <c r="I271" s="59">
        <f>SUM(I272:I297)</f>
        <v>70443.009350000008</v>
      </c>
      <c r="J271" s="59">
        <f>SUM(J272:J297)</f>
        <v>26636.57</v>
      </c>
      <c r="K271" s="59">
        <f>SUM(K272:K297)</f>
        <v>477852.49378999998</v>
      </c>
      <c r="L271" s="56">
        <f>G271*1000/3/F271</f>
        <v>5977.1281791265774</v>
      </c>
      <c r="M271" s="57">
        <f>I271*1000/3/H271</f>
        <v>5996.0172407922864</v>
      </c>
      <c r="N271" s="57">
        <f>M271-L271</f>
        <v>18.88906166570905</v>
      </c>
      <c r="O271" s="58">
        <f>N271/L271</f>
        <v>3.1602236223867062E-3</v>
      </c>
      <c r="P271" s="58">
        <f>H271/J271</f>
        <v>0.14701968008643757</v>
      </c>
      <c r="Q271" s="58">
        <f t="shared" si="4"/>
        <v>0.15280020670499322</v>
      </c>
      <c r="R271" s="59">
        <f>SUM(R272:R297)</f>
        <v>26636.57</v>
      </c>
      <c r="S271" s="59">
        <f>SUM(S272:S297)</f>
        <v>30962</v>
      </c>
      <c r="T271" s="60">
        <f>R271/S271</f>
        <v>0.86029875331050965</v>
      </c>
      <c r="U271" s="59">
        <f>SUM(U272:U297)</f>
        <v>3916.1</v>
      </c>
      <c r="V271" s="59">
        <f>SUM(V272:V297)</f>
        <v>4731</v>
      </c>
      <c r="W271" s="60">
        <f>U271/V271</f>
        <v>0.82775311773409421</v>
      </c>
    </row>
    <row r="272" spans="1:23" ht="12" hidden="1" outlineLevel="5" x14ac:dyDescent="0.25">
      <c r="A272" s="16">
        <v>269</v>
      </c>
      <c r="B272" s="53"/>
      <c r="C272" s="54"/>
      <c r="D272" s="1">
        <v>28110</v>
      </c>
      <c r="E272" s="1" t="s">
        <v>290</v>
      </c>
      <c r="F272" s="56">
        <v>673.86000000000024</v>
      </c>
      <c r="G272" s="57">
        <v>14267.905440000008</v>
      </c>
      <c r="H272" s="57">
        <v>159.05000000000001</v>
      </c>
      <c r="I272" s="57">
        <v>3894.2876200000005</v>
      </c>
      <c r="J272" s="57">
        <v>832.91000000000031</v>
      </c>
      <c r="K272" s="57">
        <v>18162.193060000009</v>
      </c>
      <c r="L272" s="56">
        <f>G272*1000/3/F272</f>
        <v>7057.7990680556804</v>
      </c>
      <c r="M272" s="57">
        <f>I272*1000/3/H272</f>
        <v>8161.5584616996757</v>
      </c>
      <c r="N272" s="57">
        <f>M272-L272</f>
        <v>1103.7593936439953</v>
      </c>
      <c r="O272" s="58">
        <f>N272/L272</f>
        <v>0.15638861109545085</v>
      </c>
      <c r="P272" s="58">
        <f>H272/J272</f>
        <v>0.19095700615912878</v>
      </c>
      <c r="Q272" s="58">
        <f t="shared" si="4"/>
        <v>0.19688542825361513</v>
      </c>
      <c r="R272" s="59">
        <v>832.91000000000031</v>
      </c>
      <c r="S272" s="59">
        <v>899</v>
      </c>
      <c r="T272" s="60">
        <f>R272/S272</f>
        <v>0.92648498331479456</v>
      </c>
      <c r="U272" s="57">
        <v>159.05000000000001</v>
      </c>
      <c r="V272" s="1">
        <v>177</v>
      </c>
      <c r="W272" s="60">
        <f>U272/V272</f>
        <v>0.89858757062146899</v>
      </c>
    </row>
    <row r="273" spans="1:23" ht="12" hidden="1" outlineLevel="5" x14ac:dyDescent="0.25">
      <c r="A273" s="16">
        <v>270</v>
      </c>
      <c r="B273" s="53"/>
      <c r="C273" s="54"/>
      <c r="D273" s="1">
        <v>28120</v>
      </c>
      <c r="E273" s="1" t="s">
        <v>291</v>
      </c>
      <c r="F273" s="56">
        <v>589.5200000000001</v>
      </c>
      <c r="G273" s="57">
        <v>10184.608199999997</v>
      </c>
      <c r="H273" s="57">
        <v>161.64000000000004</v>
      </c>
      <c r="I273" s="57">
        <v>2479.8859299999999</v>
      </c>
      <c r="J273" s="57">
        <v>751.16000000000008</v>
      </c>
      <c r="K273" s="57">
        <v>12664.494129999997</v>
      </c>
      <c r="L273" s="56">
        <f>G273*1000/3/F273</f>
        <v>5758.7009770660852</v>
      </c>
      <c r="M273" s="57">
        <f>I273*1000/3/H273</f>
        <v>5114.0104140889198</v>
      </c>
      <c r="N273" s="57">
        <f>M273-L273</f>
        <v>-644.69056297716543</v>
      </c>
      <c r="O273" s="58">
        <f>N273/L273</f>
        <v>-0.11195069262054638</v>
      </c>
      <c r="P273" s="58">
        <f>H273/J273</f>
        <v>0.21518717716598332</v>
      </c>
      <c r="Q273" s="58">
        <f t="shared" si="4"/>
        <v>0.22641509433962265</v>
      </c>
      <c r="R273" s="59">
        <v>751.16000000000008</v>
      </c>
      <c r="S273" s="59">
        <v>848</v>
      </c>
      <c r="T273" s="60">
        <f>R273/S273</f>
        <v>0.88580188679245297</v>
      </c>
      <c r="U273" s="57">
        <v>161.64000000000004</v>
      </c>
      <c r="V273" s="1">
        <v>192</v>
      </c>
      <c r="W273" s="60">
        <f>U273/V273</f>
        <v>0.84187500000000026</v>
      </c>
    </row>
    <row r="274" spans="1:23" ht="12" hidden="1" outlineLevel="5" x14ac:dyDescent="0.25">
      <c r="A274" s="16">
        <v>271</v>
      </c>
      <c r="B274" s="53"/>
      <c r="C274" s="54"/>
      <c r="D274" s="1">
        <v>28130</v>
      </c>
      <c r="E274" s="1" t="s">
        <v>292</v>
      </c>
      <c r="F274" s="56">
        <v>3043.5400000000009</v>
      </c>
      <c r="G274" s="57">
        <v>60297.312370000014</v>
      </c>
      <c r="H274" s="57">
        <v>655.47000000000014</v>
      </c>
      <c r="I274" s="57">
        <v>13003.218249999998</v>
      </c>
      <c r="J274" s="57">
        <v>3699.0100000000011</v>
      </c>
      <c r="K274" s="57">
        <v>73300.530620000005</v>
      </c>
      <c r="L274" s="56">
        <f>G274*1000/3/F274</f>
        <v>6603.8573908453091</v>
      </c>
      <c r="M274" s="57">
        <f>I274*1000/3/H274</f>
        <v>6612.6688991614137</v>
      </c>
      <c r="N274" s="57">
        <f>M274-L274</f>
        <v>8.8115083161046641</v>
      </c>
      <c r="O274" s="58">
        <f>N274/L274</f>
        <v>1.3342971833885666E-3</v>
      </c>
      <c r="P274" s="58">
        <f>H274/J274</f>
        <v>0.17720146741966092</v>
      </c>
      <c r="Q274" s="58">
        <f t="shared" si="4"/>
        <v>0.18157181571815717</v>
      </c>
      <c r="R274" s="59">
        <v>3699.0100000000011</v>
      </c>
      <c r="S274" s="59">
        <v>4059</v>
      </c>
      <c r="T274" s="60">
        <f>R274/S274</f>
        <v>0.91131066765213131</v>
      </c>
      <c r="U274" s="57">
        <v>655.47000000000014</v>
      </c>
      <c r="V274" s="1">
        <v>737</v>
      </c>
      <c r="W274" s="60">
        <f>U274/V274</f>
        <v>0.88937584803256464</v>
      </c>
    </row>
    <row r="275" spans="1:23" ht="12" hidden="1" outlineLevel="5" x14ac:dyDescent="0.25">
      <c r="A275" s="16">
        <v>272</v>
      </c>
      <c r="B275" s="53"/>
      <c r="C275" s="54"/>
      <c r="D275" s="1">
        <v>28140</v>
      </c>
      <c r="E275" s="1" t="s">
        <v>293</v>
      </c>
      <c r="F275" s="56">
        <v>180.18999999999997</v>
      </c>
      <c r="G275" s="57">
        <v>3026.3976700000003</v>
      </c>
      <c r="H275" s="57">
        <v>49.669999999999995</v>
      </c>
      <c r="I275" s="57">
        <v>743.13549999999998</v>
      </c>
      <c r="J275" s="57">
        <v>229.85999999999996</v>
      </c>
      <c r="K275" s="57">
        <v>3769.5331700000002</v>
      </c>
      <c r="L275" s="56">
        <f>G275*1000/3/F275</f>
        <v>5598.5305695839597</v>
      </c>
      <c r="M275" s="57">
        <f>I275*1000/3/H275</f>
        <v>4987.1518690020812</v>
      </c>
      <c r="N275" s="57">
        <f>M275-L275</f>
        <v>-611.37870058187855</v>
      </c>
      <c r="O275" s="58">
        <f>N275/L275</f>
        <v>-0.10920342275228687</v>
      </c>
      <c r="P275" s="58">
        <f>H275/J275</f>
        <v>0.21608805359784219</v>
      </c>
      <c r="Q275" s="58">
        <f t="shared" si="4"/>
        <v>0.22310756972111553</v>
      </c>
      <c r="R275" s="59">
        <v>229.85999999999996</v>
      </c>
      <c r="S275" s="59">
        <v>251</v>
      </c>
      <c r="T275" s="60">
        <f>R275/S275</f>
        <v>0.91577689243027871</v>
      </c>
      <c r="U275" s="57">
        <v>49.669999999999995</v>
      </c>
      <c r="V275" s="1">
        <v>56</v>
      </c>
      <c r="W275" s="60">
        <f>U275/V275</f>
        <v>0.88696428571428565</v>
      </c>
    </row>
    <row r="276" spans="1:23" ht="12" hidden="1" outlineLevel="5" x14ac:dyDescent="0.25">
      <c r="A276" s="16">
        <v>273</v>
      </c>
      <c r="B276" s="53"/>
      <c r="C276" s="54"/>
      <c r="D276" s="1">
        <v>28150</v>
      </c>
      <c r="E276" s="1" t="s">
        <v>294</v>
      </c>
      <c r="F276" s="56">
        <v>1788.2200000000005</v>
      </c>
      <c r="G276" s="57">
        <v>34203.310579999998</v>
      </c>
      <c r="H276" s="57">
        <v>184.78000000000003</v>
      </c>
      <c r="I276" s="57">
        <v>3749.0538100000003</v>
      </c>
      <c r="J276" s="57">
        <v>1973.0000000000005</v>
      </c>
      <c r="K276" s="57">
        <v>37952.364389999995</v>
      </c>
      <c r="L276" s="56">
        <f>G276*1000/3/F276</f>
        <v>6375.6716324986091</v>
      </c>
      <c r="M276" s="57">
        <f>I276*1000/3/H276</f>
        <v>6763.0945087852215</v>
      </c>
      <c r="N276" s="57">
        <f>M276-L276</f>
        <v>387.42287628661234</v>
      </c>
      <c r="O276" s="58">
        <f>N276/L276</f>
        <v>6.0765813959396515E-2</v>
      </c>
      <c r="P276" s="58">
        <f>H276/J276</f>
        <v>9.3654333502280779E-2</v>
      </c>
      <c r="Q276" s="58">
        <f t="shared" si="4"/>
        <v>9.5217578629900906E-2</v>
      </c>
      <c r="R276" s="59">
        <v>1973.0000000000005</v>
      </c>
      <c r="S276" s="59">
        <v>2321</v>
      </c>
      <c r="T276" s="60">
        <f>R276/S276</f>
        <v>0.85006462731581234</v>
      </c>
      <c r="U276" s="57">
        <v>184.78000000000003</v>
      </c>
      <c r="V276" s="1">
        <v>221</v>
      </c>
      <c r="W276" s="60">
        <f>U276/V276</f>
        <v>0.83610859728506803</v>
      </c>
    </row>
    <row r="277" spans="1:23" ht="12" hidden="1" outlineLevel="5" x14ac:dyDescent="0.25">
      <c r="A277" s="16">
        <v>274</v>
      </c>
      <c r="B277" s="53"/>
      <c r="C277" s="54"/>
      <c r="D277" s="1">
        <v>28210</v>
      </c>
      <c r="E277" s="1" t="s">
        <v>295</v>
      </c>
      <c r="F277" s="56">
        <v>313.36000000000007</v>
      </c>
      <c r="G277" s="57">
        <v>5463.7997799999985</v>
      </c>
      <c r="H277" s="57">
        <v>41.059999999999995</v>
      </c>
      <c r="I277" s="57">
        <v>642.14053999999999</v>
      </c>
      <c r="J277" s="57">
        <v>354.42000000000007</v>
      </c>
      <c r="K277" s="57">
        <v>6105.9403199999988</v>
      </c>
      <c r="L277" s="56">
        <f>G277*1000/3/F277</f>
        <v>5812.0583141860234</v>
      </c>
      <c r="M277" s="57">
        <f>I277*1000/3/H277</f>
        <v>5213.0259782432222</v>
      </c>
      <c r="N277" s="57">
        <f>M277-L277</f>
        <v>-599.03233594280118</v>
      </c>
      <c r="O277" s="58">
        <f>N277/L277</f>
        <v>-0.10306715857972176</v>
      </c>
      <c r="P277" s="58">
        <f>H277/J277</f>
        <v>0.11585124992946218</v>
      </c>
      <c r="Q277" s="58">
        <f t="shared" si="4"/>
        <v>0.125</v>
      </c>
      <c r="R277" s="59">
        <v>354.42000000000007</v>
      </c>
      <c r="S277" s="59">
        <v>400</v>
      </c>
      <c r="T277" s="60">
        <f>R277/S277</f>
        <v>0.88605000000000023</v>
      </c>
      <c r="U277" s="57">
        <v>41.059999999999995</v>
      </c>
      <c r="V277" s="1">
        <v>50</v>
      </c>
      <c r="W277" s="60">
        <f>U277/V277</f>
        <v>0.82119999999999993</v>
      </c>
    </row>
    <row r="278" spans="1:23" ht="12" hidden="1" outlineLevel="5" x14ac:dyDescent="0.25">
      <c r="A278" s="16">
        <v>275</v>
      </c>
      <c r="B278" s="53"/>
      <c r="C278" s="54"/>
      <c r="D278" s="1">
        <v>28220</v>
      </c>
      <c r="E278" s="1" t="s">
        <v>296</v>
      </c>
      <c r="F278" s="56">
        <v>2340.0199999999986</v>
      </c>
      <c r="G278" s="57">
        <v>38052.458340000005</v>
      </c>
      <c r="H278" s="57">
        <v>341.63000000000017</v>
      </c>
      <c r="I278" s="57">
        <v>5394.2137600000015</v>
      </c>
      <c r="J278" s="57">
        <v>2681.6499999999987</v>
      </c>
      <c r="K278" s="57">
        <v>43446.672100000003</v>
      </c>
      <c r="L278" s="56">
        <f>G278*1000/3/F278</f>
        <v>5420.5317817796467</v>
      </c>
      <c r="M278" s="57">
        <f>I278*1000/3/H278</f>
        <v>5263.2124032823021</v>
      </c>
      <c r="N278" s="57">
        <f>M278-L278</f>
        <v>-157.31937849734459</v>
      </c>
      <c r="O278" s="58">
        <f>N278/L278</f>
        <v>-2.9022868019361402E-2</v>
      </c>
      <c r="P278" s="58">
        <f>H278/J278</f>
        <v>0.12739544683310661</v>
      </c>
      <c r="Q278" s="58">
        <f t="shared" si="4"/>
        <v>0.13536096256684493</v>
      </c>
      <c r="R278" s="59">
        <v>2681.6499999999987</v>
      </c>
      <c r="S278" s="59">
        <v>2992</v>
      </c>
      <c r="T278" s="60">
        <f>R278/S278</f>
        <v>0.89627339572192466</v>
      </c>
      <c r="U278" s="57">
        <v>341.63000000000017</v>
      </c>
      <c r="V278" s="1">
        <v>405</v>
      </c>
      <c r="W278" s="60">
        <f>U278/V278</f>
        <v>0.84353086419753132</v>
      </c>
    </row>
    <row r="279" spans="1:23" ht="12" hidden="1" outlineLevel="5" x14ac:dyDescent="0.25">
      <c r="A279" s="16">
        <v>276</v>
      </c>
      <c r="B279" s="53"/>
      <c r="C279" s="54"/>
      <c r="D279" s="1">
        <v>28230</v>
      </c>
      <c r="E279" s="1" t="s">
        <v>297</v>
      </c>
      <c r="F279" s="56">
        <v>56.769999999999996</v>
      </c>
      <c r="G279" s="57">
        <v>1337.0295500000002</v>
      </c>
      <c r="H279" s="57">
        <v>82</v>
      </c>
      <c r="I279" s="57">
        <v>1323.74371</v>
      </c>
      <c r="J279" s="57">
        <v>138.76999999999998</v>
      </c>
      <c r="K279" s="57">
        <v>2660.7732599999999</v>
      </c>
      <c r="L279" s="56">
        <f>G279*1000/3/F279</f>
        <v>7850.5639715812367</v>
      </c>
      <c r="M279" s="57">
        <f>I279*1000/3/H279</f>
        <v>5381.0719918699187</v>
      </c>
      <c r="N279" s="57">
        <f>M279-L279</f>
        <v>-2469.491979711318</v>
      </c>
      <c r="O279" s="58">
        <f>N279/L279</f>
        <v>-0.31456236630270024</v>
      </c>
      <c r="P279" s="58">
        <f>H279/J279</f>
        <v>0.59090581537796361</v>
      </c>
      <c r="Q279" s="58">
        <f t="shared" si="4"/>
        <v>0.65536723163841804</v>
      </c>
      <c r="R279" s="59">
        <v>138.76999999999998</v>
      </c>
      <c r="S279" s="59">
        <v>177</v>
      </c>
      <c r="T279" s="60">
        <f>R279/S279</f>
        <v>0.78401129943502812</v>
      </c>
      <c r="U279" s="57">
        <v>82</v>
      </c>
      <c r="V279" s="1">
        <v>116</v>
      </c>
      <c r="W279" s="60">
        <f>U279/V279</f>
        <v>0.7068965517241379</v>
      </c>
    </row>
    <row r="280" spans="1:23" ht="12" hidden="1" outlineLevel="5" x14ac:dyDescent="0.25">
      <c r="A280" s="16">
        <v>277</v>
      </c>
      <c r="B280" s="53"/>
      <c r="C280" s="54"/>
      <c r="D280" s="1">
        <v>28240</v>
      </c>
      <c r="E280" s="1" t="s">
        <v>298</v>
      </c>
      <c r="F280" s="56">
        <v>65.419999999999987</v>
      </c>
      <c r="G280" s="57">
        <v>1308.0517100000002</v>
      </c>
      <c r="H280" s="57">
        <v>12.46</v>
      </c>
      <c r="I280" s="57">
        <v>195.69799999999998</v>
      </c>
      <c r="J280" s="57">
        <v>77.88</v>
      </c>
      <c r="K280" s="57">
        <v>1503.7497100000001</v>
      </c>
      <c r="L280" s="56">
        <f>G280*1000/3/F280</f>
        <v>6664.8920309793157</v>
      </c>
      <c r="M280" s="57">
        <f>I280*1000/3/H280</f>
        <v>5235.3665061530219</v>
      </c>
      <c r="N280" s="57">
        <f>M280-L280</f>
        <v>-1429.5255248262938</v>
      </c>
      <c r="O280" s="58">
        <f>N280/L280</f>
        <v>-0.21448592388018692</v>
      </c>
      <c r="P280" s="58">
        <f>H280/J280</f>
        <v>0.15998972778633797</v>
      </c>
      <c r="Q280" s="58">
        <f t="shared" si="4"/>
        <v>0.17241379310344829</v>
      </c>
      <c r="R280" s="59">
        <v>77.88</v>
      </c>
      <c r="S280" s="59">
        <v>87</v>
      </c>
      <c r="T280" s="60">
        <f>R280/S280</f>
        <v>0.89517241379310342</v>
      </c>
      <c r="U280" s="57">
        <v>12.46</v>
      </c>
      <c r="V280" s="1">
        <v>15</v>
      </c>
      <c r="W280" s="60">
        <f>U280/V280</f>
        <v>0.83066666666666678</v>
      </c>
    </row>
    <row r="281" spans="1:23" ht="12" hidden="1" outlineLevel="5" x14ac:dyDescent="0.25">
      <c r="A281" s="16">
        <v>278</v>
      </c>
      <c r="B281" s="53"/>
      <c r="C281" s="54"/>
      <c r="D281" s="1">
        <v>28250</v>
      </c>
      <c r="E281" s="1" t="s">
        <v>299</v>
      </c>
      <c r="F281" s="56">
        <v>3010.0399999999986</v>
      </c>
      <c r="G281" s="57">
        <v>51986.040639999999</v>
      </c>
      <c r="H281" s="57">
        <v>749.96999999999991</v>
      </c>
      <c r="I281" s="57">
        <v>13631.705809999999</v>
      </c>
      <c r="J281" s="57">
        <v>3760.0099999999984</v>
      </c>
      <c r="K281" s="57">
        <v>65617.746450000006</v>
      </c>
      <c r="L281" s="56">
        <f>G281*1000/3/F281</f>
        <v>5756.9601112720575</v>
      </c>
      <c r="M281" s="57">
        <f>I281*1000/3/H281</f>
        <v>6058.7782666862231</v>
      </c>
      <c r="N281" s="57">
        <f>M281-L281</f>
        <v>301.81815541416563</v>
      </c>
      <c r="O281" s="58">
        <f>N281/L281</f>
        <v>5.2426653925082681E-2</v>
      </c>
      <c r="P281" s="58">
        <f>H281/J281</f>
        <v>0.1994595759053833</v>
      </c>
      <c r="Q281" s="58">
        <f t="shared" si="4"/>
        <v>0.21691428571428573</v>
      </c>
      <c r="R281" s="59">
        <v>3760.0099999999984</v>
      </c>
      <c r="S281" s="59">
        <v>4375</v>
      </c>
      <c r="T281" s="60">
        <f>R281/S281</f>
        <v>0.85943085714285683</v>
      </c>
      <c r="U281" s="57">
        <v>749.96999999999991</v>
      </c>
      <c r="V281" s="1">
        <v>949</v>
      </c>
      <c r="W281" s="60">
        <f>U281/V281</f>
        <v>0.79027397260273968</v>
      </c>
    </row>
    <row r="282" spans="1:23" ht="12" hidden="1" outlineLevel="5" x14ac:dyDescent="0.25">
      <c r="A282" s="16">
        <v>279</v>
      </c>
      <c r="B282" s="53"/>
      <c r="C282" s="54"/>
      <c r="D282" s="1">
        <v>28291</v>
      </c>
      <c r="E282" s="1" t="s">
        <v>300</v>
      </c>
      <c r="F282" s="56">
        <v>552.5100000000001</v>
      </c>
      <c r="G282" s="57">
        <v>9015.1057899999996</v>
      </c>
      <c r="H282" s="57">
        <v>100.94</v>
      </c>
      <c r="I282" s="57">
        <v>1568.6081999999999</v>
      </c>
      <c r="J282" s="57">
        <v>653.45000000000005</v>
      </c>
      <c r="K282" s="57">
        <v>10583.71399</v>
      </c>
      <c r="L282" s="56">
        <f>G282*1000/3/F282</f>
        <v>5438.879410930721</v>
      </c>
      <c r="M282" s="57">
        <f>I282*1000/3/H282</f>
        <v>5180.0019813750741</v>
      </c>
      <c r="N282" s="57">
        <f>M282-L282</f>
        <v>-258.87742955564681</v>
      </c>
      <c r="O282" s="58">
        <f>N282/L282</f>
        <v>-4.759756743923594E-2</v>
      </c>
      <c r="P282" s="58">
        <f>H282/J282</f>
        <v>0.15447241564006425</v>
      </c>
      <c r="Q282" s="58">
        <f t="shared" si="4"/>
        <v>0.17231638418079095</v>
      </c>
      <c r="R282" s="59">
        <v>653.45000000000005</v>
      </c>
      <c r="S282" s="59">
        <v>708</v>
      </c>
      <c r="T282" s="60">
        <f>R282/S282</f>
        <v>0.92295197740113</v>
      </c>
      <c r="U282" s="57">
        <v>100.94</v>
      </c>
      <c r="V282" s="1">
        <v>122</v>
      </c>
      <c r="W282" s="60">
        <f>U282/V282</f>
        <v>0.82737704918032784</v>
      </c>
    </row>
    <row r="283" spans="1:23" ht="12" hidden="1" outlineLevel="5" x14ac:dyDescent="0.25">
      <c r="A283" s="16">
        <v>280</v>
      </c>
      <c r="B283" s="53"/>
      <c r="C283" s="54"/>
      <c r="D283" s="1">
        <v>28292</v>
      </c>
      <c r="E283" s="1" t="s">
        <v>301</v>
      </c>
      <c r="F283" s="56">
        <v>160.13000000000002</v>
      </c>
      <c r="G283" s="57">
        <v>2479.1961599999995</v>
      </c>
      <c r="H283" s="57">
        <v>17.429999999999996</v>
      </c>
      <c r="I283" s="57">
        <v>291.06802999999996</v>
      </c>
      <c r="J283" s="57">
        <v>177.56000000000003</v>
      </c>
      <c r="K283" s="57">
        <v>2770.2641899999994</v>
      </c>
      <c r="L283" s="56">
        <f>G283*1000/3/F283</f>
        <v>5160.7988509336146</v>
      </c>
      <c r="M283" s="57">
        <f>I283*1000/3/H283</f>
        <v>5566.4186268885069</v>
      </c>
      <c r="N283" s="57">
        <f>M283-L283</f>
        <v>405.61977595489225</v>
      </c>
      <c r="O283" s="58">
        <f>N283/L283</f>
        <v>7.8596315739280082E-2</v>
      </c>
      <c r="P283" s="58">
        <f>H283/J283</f>
        <v>9.8164000901103818E-2</v>
      </c>
      <c r="Q283" s="58">
        <f t="shared" si="4"/>
        <v>0.10471204188481675</v>
      </c>
      <c r="R283" s="59">
        <v>177.56000000000003</v>
      </c>
      <c r="S283" s="59">
        <v>191</v>
      </c>
      <c r="T283" s="60">
        <f>R283/S283</f>
        <v>0.92963350785340326</v>
      </c>
      <c r="U283" s="57">
        <v>17.429999999999996</v>
      </c>
      <c r="V283" s="1">
        <v>20</v>
      </c>
      <c r="W283" s="60">
        <f>U283/V283</f>
        <v>0.87149999999999983</v>
      </c>
    </row>
    <row r="284" spans="1:23" ht="12" hidden="1" outlineLevel="5" x14ac:dyDescent="0.25">
      <c r="A284" s="16">
        <v>281</v>
      </c>
      <c r="B284" s="53"/>
      <c r="C284" s="54"/>
      <c r="D284" s="1">
        <v>28293</v>
      </c>
      <c r="E284" s="1" t="s">
        <v>302</v>
      </c>
      <c r="F284" s="56">
        <v>203.30999999999997</v>
      </c>
      <c r="G284" s="57">
        <v>3129.6264499999993</v>
      </c>
      <c r="H284" s="57">
        <v>19.37</v>
      </c>
      <c r="I284" s="57">
        <v>367.83258000000001</v>
      </c>
      <c r="J284" s="57">
        <v>222.67999999999998</v>
      </c>
      <c r="K284" s="57">
        <v>3497.4590299999991</v>
      </c>
      <c r="L284" s="56">
        <f>G284*1000/3/F284</f>
        <v>5131.1239814404926</v>
      </c>
      <c r="M284" s="57">
        <f>I284*1000/3/H284</f>
        <v>6329.9359834796078</v>
      </c>
      <c r="N284" s="57">
        <f>M284-L284</f>
        <v>1198.8120020391152</v>
      </c>
      <c r="O284" s="58">
        <f>N284/L284</f>
        <v>0.23363536066859278</v>
      </c>
      <c r="P284" s="58">
        <f>H284/J284</f>
        <v>8.6985809232980077E-2</v>
      </c>
      <c r="Q284" s="58">
        <f t="shared" si="4"/>
        <v>8.2677165354330714E-2</v>
      </c>
      <c r="R284" s="59">
        <v>222.67999999999998</v>
      </c>
      <c r="S284" s="59">
        <v>254</v>
      </c>
      <c r="T284" s="60">
        <f>R284/S284</f>
        <v>0.87669291338582667</v>
      </c>
      <c r="U284" s="57">
        <v>19.37</v>
      </c>
      <c r="V284" s="1">
        <v>21</v>
      </c>
      <c r="W284" s="60">
        <f>U284/V284</f>
        <v>0.92238095238095241</v>
      </c>
    </row>
    <row r="285" spans="1:23" ht="12" hidden="1" outlineLevel="5" x14ac:dyDescent="0.25">
      <c r="A285" s="16">
        <v>282</v>
      </c>
      <c r="B285" s="53"/>
      <c r="C285" s="54"/>
      <c r="D285" s="1">
        <v>28294</v>
      </c>
      <c r="E285" s="1" t="s">
        <v>303</v>
      </c>
      <c r="F285" s="56">
        <v>17.149999999999999</v>
      </c>
      <c r="G285" s="57">
        <v>217.22801000000001</v>
      </c>
      <c r="H285" s="57">
        <v>2.8</v>
      </c>
      <c r="I285" s="57">
        <v>42.644979999999997</v>
      </c>
      <c r="J285" s="57">
        <v>19.95</v>
      </c>
      <c r="K285" s="57">
        <v>259.87299000000002</v>
      </c>
      <c r="L285" s="56">
        <f>G285*1000/3/F285</f>
        <v>4222.118756073859</v>
      </c>
      <c r="M285" s="57">
        <f>I285*1000/3/H285</f>
        <v>5076.7833333333328</v>
      </c>
      <c r="N285" s="57">
        <f>M285-L285</f>
        <v>854.66457725947384</v>
      </c>
      <c r="O285" s="58">
        <f>N285/L285</f>
        <v>0.20242551823772598</v>
      </c>
      <c r="P285" s="58">
        <f>H285/J285</f>
        <v>0.14035087719298245</v>
      </c>
      <c r="Q285" s="58">
        <f t="shared" si="4"/>
        <v>0.15</v>
      </c>
      <c r="R285" s="59">
        <v>19.95</v>
      </c>
      <c r="S285" s="59">
        <v>20</v>
      </c>
      <c r="T285" s="60">
        <f>R285/S285</f>
        <v>0.99749999999999994</v>
      </c>
      <c r="U285" s="57">
        <v>2.8</v>
      </c>
      <c r="V285" s="1">
        <v>3</v>
      </c>
      <c r="W285" s="60">
        <f>U285/V285</f>
        <v>0.93333333333333324</v>
      </c>
    </row>
    <row r="286" spans="1:23" ht="12" hidden="1" outlineLevel="5" x14ac:dyDescent="0.25">
      <c r="A286" s="16">
        <v>283</v>
      </c>
      <c r="B286" s="53"/>
      <c r="C286" s="54"/>
      <c r="D286" s="1">
        <v>28295</v>
      </c>
      <c r="E286" s="1" t="s">
        <v>304</v>
      </c>
      <c r="F286" s="56">
        <v>281.88000000000005</v>
      </c>
      <c r="G286" s="57">
        <v>3862.4368900000004</v>
      </c>
      <c r="H286" s="57">
        <v>84.850000000000009</v>
      </c>
      <c r="I286" s="57">
        <v>1161.1097599999996</v>
      </c>
      <c r="J286" s="57">
        <v>366.73000000000008</v>
      </c>
      <c r="K286" s="57">
        <v>5023.5466500000002</v>
      </c>
      <c r="L286" s="56">
        <f>G286*1000/3/F286</f>
        <v>4567.4718438106047</v>
      </c>
      <c r="M286" s="57">
        <f>I286*1000/3/H286</f>
        <v>4561.4211746218789</v>
      </c>
      <c r="N286" s="57">
        <f>M286-L286</f>
        <v>-6.0506691887258057</v>
      </c>
      <c r="O286" s="58">
        <f>N286/L286</f>
        <v>-1.3247304845294418E-3</v>
      </c>
      <c r="P286" s="58">
        <f>H286/J286</f>
        <v>0.23136912715076485</v>
      </c>
      <c r="Q286" s="58">
        <f t="shared" si="4"/>
        <v>0.24637681159420291</v>
      </c>
      <c r="R286" s="59">
        <v>366.73000000000008</v>
      </c>
      <c r="S286" s="59">
        <v>414</v>
      </c>
      <c r="T286" s="60">
        <f>R286/S286</f>
        <v>0.88582125603864748</v>
      </c>
      <c r="U286" s="57">
        <v>84.850000000000009</v>
      </c>
      <c r="V286" s="1">
        <v>102</v>
      </c>
      <c r="W286" s="60">
        <f>U286/V286</f>
        <v>0.83186274509803926</v>
      </c>
    </row>
    <row r="287" spans="1:23" ht="12" hidden="1" outlineLevel="5" x14ac:dyDescent="0.25">
      <c r="A287" s="16">
        <v>284</v>
      </c>
      <c r="B287" s="53"/>
      <c r="C287" s="54"/>
      <c r="D287" s="1">
        <v>28296</v>
      </c>
      <c r="E287" s="1" t="s">
        <v>305</v>
      </c>
      <c r="F287" s="56">
        <v>98.27000000000001</v>
      </c>
      <c r="G287" s="57">
        <v>1523.0654</v>
      </c>
      <c r="H287" s="57">
        <v>17.93</v>
      </c>
      <c r="I287" s="57">
        <v>278.35784000000001</v>
      </c>
      <c r="J287" s="57">
        <v>116.20000000000002</v>
      </c>
      <c r="K287" s="57">
        <v>1801.4232400000001</v>
      </c>
      <c r="L287" s="56">
        <f>G287*1000/3/F287</f>
        <v>5166.2609816491968</v>
      </c>
      <c r="M287" s="57">
        <f>I287*1000/3/H287</f>
        <v>5174.8994236847002</v>
      </c>
      <c r="N287" s="57">
        <f>M287-L287</f>
        <v>8.6384420355034308</v>
      </c>
      <c r="O287" s="58">
        <f>N287/L287</f>
        <v>1.6720878148021529E-3</v>
      </c>
      <c r="P287" s="58">
        <f>H287/J287</f>
        <v>0.15430292598967296</v>
      </c>
      <c r="Q287" s="58">
        <f t="shared" si="4"/>
        <v>0.17054263565891473</v>
      </c>
      <c r="R287" s="59">
        <v>116.20000000000002</v>
      </c>
      <c r="S287" s="59">
        <v>129</v>
      </c>
      <c r="T287" s="60">
        <f>R287/S287</f>
        <v>0.90077519379844972</v>
      </c>
      <c r="U287" s="57">
        <v>17.93</v>
      </c>
      <c r="V287" s="1">
        <v>22</v>
      </c>
      <c r="W287" s="60">
        <f>U287/V287</f>
        <v>0.81499999999999995</v>
      </c>
    </row>
    <row r="288" spans="1:23" ht="12" hidden="1" outlineLevel="5" x14ac:dyDescent="0.25">
      <c r="A288" s="16">
        <v>285</v>
      </c>
      <c r="B288" s="53"/>
      <c r="C288" s="54"/>
      <c r="D288" s="1">
        <v>28299</v>
      </c>
      <c r="E288" s="1" t="s">
        <v>306</v>
      </c>
      <c r="F288" s="56">
        <v>282.43</v>
      </c>
      <c r="G288" s="57">
        <v>4654.8434899999984</v>
      </c>
      <c r="H288" s="57">
        <v>30.81</v>
      </c>
      <c r="I288" s="57">
        <v>478.07786000000004</v>
      </c>
      <c r="J288" s="57">
        <v>313.24</v>
      </c>
      <c r="K288" s="57">
        <v>5132.9213499999987</v>
      </c>
      <c r="L288" s="56">
        <f>G288*1000/3/F288</f>
        <v>5493.8019922340618</v>
      </c>
      <c r="M288" s="57">
        <f>I288*1000/3/H288</f>
        <v>5172.3234880450082</v>
      </c>
      <c r="N288" s="57">
        <f>M288-L288</f>
        <v>-321.47850418905364</v>
      </c>
      <c r="O288" s="58">
        <f>N288/L288</f>
        <v>-5.8516580073961488E-2</v>
      </c>
      <c r="P288" s="58">
        <f>H288/J288</f>
        <v>9.8359085685097686E-2</v>
      </c>
      <c r="Q288" s="58">
        <f t="shared" si="4"/>
        <v>0.10951008645533142</v>
      </c>
      <c r="R288" s="59">
        <v>313.24</v>
      </c>
      <c r="S288" s="59">
        <v>347</v>
      </c>
      <c r="T288" s="60">
        <f>R288/S288</f>
        <v>0.90270893371757932</v>
      </c>
      <c r="U288" s="57">
        <v>30.81</v>
      </c>
      <c r="V288" s="1">
        <v>38</v>
      </c>
      <c r="W288" s="60">
        <f>U288/V288</f>
        <v>0.8107894736842105</v>
      </c>
    </row>
    <row r="289" spans="1:23" ht="12" hidden="1" outlineLevel="5" x14ac:dyDescent="0.25">
      <c r="A289" s="16">
        <v>286</v>
      </c>
      <c r="B289" s="53"/>
      <c r="C289" s="54"/>
      <c r="D289" s="1">
        <v>28300</v>
      </c>
      <c r="E289" s="1" t="s">
        <v>307</v>
      </c>
      <c r="F289" s="56">
        <v>3883.1699999999978</v>
      </c>
      <c r="G289" s="57">
        <v>68919.526370000036</v>
      </c>
      <c r="H289" s="57">
        <v>470.17</v>
      </c>
      <c r="I289" s="57">
        <v>8682.5211899999977</v>
      </c>
      <c r="J289" s="57">
        <v>4353.3399999999974</v>
      </c>
      <c r="K289" s="57">
        <v>77602.047560000035</v>
      </c>
      <c r="L289" s="56">
        <f>G289*1000/3/F289</f>
        <v>5916.0880045598551</v>
      </c>
      <c r="M289" s="57">
        <f>I289*1000/3/H289</f>
        <v>6155.5899568241248</v>
      </c>
      <c r="N289" s="57">
        <f>M289-L289</f>
        <v>239.50195226426968</v>
      </c>
      <c r="O289" s="58">
        <f>N289/L289</f>
        <v>4.0483162535728395E-2</v>
      </c>
      <c r="P289" s="58">
        <f>H289/J289</f>
        <v>0.10800213169658246</v>
      </c>
      <c r="Q289" s="58">
        <f t="shared" si="4"/>
        <v>0.10355029585798817</v>
      </c>
      <c r="R289" s="59">
        <v>4353.3399999999974</v>
      </c>
      <c r="S289" s="59">
        <v>5746</v>
      </c>
      <c r="T289" s="60">
        <f>R289/S289</f>
        <v>0.75762965541246041</v>
      </c>
      <c r="U289" s="57">
        <v>470.17</v>
      </c>
      <c r="V289" s="1">
        <v>595</v>
      </c>
      <c r="W289" s="60">
        <f>U289/V289</f>
        <v>0.79020168067226892</v>
      </c>
    </row>
    <row r="290" spans="1:23" ht="12" hidden="1" outlineLevel="5" x14ac:dyDescent="0.25">
      <c r="A290" s="16">
        <v>287</v>
      </c>
      <c r="B290" s="53"/>
      <c r="C290" s="54"/>
      <c r="D290" s="1">
        <v>28410</v>
      </c>
      <c r="E290" s="1" t="s">
        <v>308</v>
      </c>
      <c r="F290" s="56">
        <v>860.56000000000006</v>
      </c>
      <c r="G290" s="57">
        <v>13666.467519999995</v>
      </c>
      <c r="H290" s="57">
        <v>79.829999999999984</v>
      </c>
      <c r="I290" s="57">
        <v>1194.78457</v>
      </c>
      <c r="J290" s="57">
        <v>940.3900000000001</v>
      </c>
      <c r="K290" s="57">
        <v>14861.252089999994</v>
      </c>
      <c r="L290" s="56">
        <f>G290*1000/3/F290</f>
        <v>5293.6334169997799</v>
      </c>
      <c r="M290" s="57">
        <f>I290*1000/3/H290</f>
        <v>4988.8703912480705</v>
      </c>
      <c r="N290" s="57">
        <f>M290-L290</f>
        <v>-304.76302575170939</v>
      </c>
      <c r="O290" s="58">
        <f>N290/L290</f>
        <v>-5.7571615135457735E-2</v>
      </c>
      <c r="P290" s="58">
        <f>H290/J290</f>
        <v>8.489031146651918E-2</v>
      </c>
      <c r="Q290" s="58">
        <f t="shared" si="4"/>
        <v>9.3179634966378488E-2</v>
      </c>
      <c r="R290" s="59">
        <v>940.3900000000001</v>
      </c>
      <c r="S290" s="59">
        <v>1041</v>
      </c>
      <c r="T290" s="60">
        <f>R290/S290</f>
        <v>0.90335254562920275</v>
      </c>
      <c r="U290" s="57">
        <v>79.829999999999984</v>
      </c>
      <c r="V290" s="1">
        <v>97</v>
      </c>
      <c r="W290" s="60">
        <f>U290/V290</f>
        <v>0.82298969072164929</v>
      </c>
    </row>
    <row r="291" spans="1:23" ht="12" hidden="1" outlineLevel="5" x14ac:dyDescent="0.25">
      <c r="A291" s="16">
        <v>288</v>
      </c>
      <c r="B291" s="53"/>
      <c r="C291" s="54"/>
      <c r="D291" s="1">
        <v>28490</v>
      </c>
      <c r="E291" s="1" t="s">
        <v>309</v>
      </c>
      <c r="F291" s="56">
        <v>54.689999999999984</v>
      </c>
      <c r="G291" s="57">
        <v>785.91689000000008</v>
      </c>
      <c r="H291" s="57">
        <v>4.03</v>
      </c>
      <c r="I291" s="57">
        <v>55.794259999999994</v>
      </c>
      <c r="J291" s="57">
        <v>58.719999999999985</v>
      </c>
      <c r="K291" s="57">
        <v>841.71115000000009</v>
      </c>
      <c r="L291" s="56">
        <f>G291*1000/3/F291</f>
        <v>4790.1315901749276</v>
      </c>
      <c r="M291" s="57">
        <f>I291*1000/3/H291</f>
        <v>4614.9098428453262</v>
      </c>
      <c r="N291" s="57">
        <f>M291-L291</f>
        <v>-175.22174732960138</v>
      </c>
      <c r="O291" s="58">
        <f>N291/L291</f>
        <v>-3.6579735656740608E-2</v>
      </c>
      <c r="P291" s="58">
        <f>H291/J291</f>
        <v>6.8630790190735716E-2</v>
      </c>
      <c r="Q291" s="58">
        <f t="shared" si="4"/>
        <v>7.2463768115942032E-2</v>
      </c>
      <c r="R291" s="59">
        <v>58.719999999999985</v>
      </c>
      <c r="S291" s="59">
        <v>69</v>
      </c>
      <c r="T291" s="60">
        <f>R291/S291</f>
        <v>0.85101449275362295</v>
      </c>
      <c r="U291" s="57">
        <v>4.03</v>
      </c>
      <c r="V291" s="1">
        <v>5</v>
      </c>
      <c r="W291" s="60">
        <f>U291/V291</f>
        <v>0.80600000000000005</v>
      </c>
    </row>
    <row r="292" spans="1:23" ht="12" hidden="1" outlineLevel="5" x14ac:dyDescent="0.25">
      <c r="A292" s="16">
        <v>289</v>
      </c>
      <c r="B292" s="53"/>
      <c r="C292" s="54"/>
      <c r="D292" s="1">
        <v>28910</v>
      </c>
      <c r="E292" s="1" t="s">
        <v>310</v>
      </c>
      <c r="F292" s="56">
        <v>43.74</v>
      </c>
      <c r="G292" s="57">
        <v>719.7660800000001</v>
      </c>
      <c r="H292" s="57">
        <v>1.6</v>
      </c>
      <c r="I292" s="57">
        <v>30.21988</v>
      </c>
      <c r="J292" s="57">
        <v>45.34</v>
      </c>
      <c r="K292" s="57">
        <v>749.98596000000009</v>
      </c>
      <c r="L292" s="56">
        <f>G292*1000/3/F292</f>
        <v>5485.1857948483466</v>
      </c>
      <c r="M292" s="57">
        <f>I292*1000/3/H292</f>
        <v>6295.8083333333325</v>
      </c>
      <c r="N292" s="57">
        <f>M292-L292</f>
        <v>810.62253848498585</v>
      </c>
      <c r="O292" s="58">
        <f>N292/L292</f>
        <v>0.14778397100902538</v>
      </c>
      <c r="P292" s="58">
        <f>H292/J292</f>
        <v>3.5288928098809E-2</v>
      </c>
      <c r="Q292" s="58">
        <f t="shared" si="4"/>
        <v>3.8461538461538464E-2</v>
      </c>
      <c r="R292" s="59">
        <v>45.34</v>
      </c>
      <c r="S292" s="59">
        <v>52</v>
      </c>
      <c r="T292" s="60">
        <f>R292/S292</f>
        <v>0.87192307692307702</v>
      </c>
      <c r="U292" s="57">
        <v>1.6</v>
      </c>
      <c r="V292" s="1">
        <v>2</v>
      </c>
      <c r="W292" s="60">
        <f>U292/V292</f>
        <v>0.8</v>
      </c>
    </row>
    <row r="293" spans="1:23" ht="12" hidden="1" outlineLevel="5" x14ac:dyDescent="0.25">
      <c r="A293" s="16">
        <v>290</v>
      </c>
      <c r="B293" s="53"/>
      <c r="C293" s="54"/>
      <c r="D293" s="1">
        <v>28920</v>
      </c>
      <c r="E293" s="1" t="s">
        <v>311</v>
      </c>
      <c r="F293" s="56">
        <v>701.81999999999994</v>
      </c>
      <c r="G293" s="57">
        <v>12099.793859999998</v>
      </c>
      <c r="H293" s="57">
        <v>60.129999999999988</v>
      </c>
      <c r="I293" s="57">
        <v>1031.54207</v>
      </c>
      <c r="J293" s="57">
        <v>761.94999999999993</v>
      </c>
      <c r="K293" s="57">
        <v>13131.335929999997</v>
      </c>
      <c r="L293" s="56">
        <f>G293*1000/3/F293</f>
        <v>5746.8647516457204</v>
      </c>
      <c r="M293" s="57">
        <f>I293*1000/3/H293</f>
        <v>5718.3994123842795</v>
      </c>
      <c r="N293" s="57">
        <f>M293-L293</f>
        <v>-28.465339261440931</v>
      </c>
      <c r="O293" s="58">
        <f>N293/L293</f>
        <v>-4.9531945663571358E-3</v>
      </c>
      <c r="P293" s="58">
        <f>H293/J293</f>
        <v>7.8915939366100127E-2</v>
      </c>
      <c r="Q293" s="58">
        <f t="shared" si="4"/>
        <v>8.3036773428232499E-2</v>
      </c>
      <c r="R293" s="59">
        <v>761.94999999999993</v>
      </c>
      <c r="S293" s="59">
        <v>843</v>
      </c>
      <c r="T293" s="60">
        <f>R293/S293</f>
        <v>0.90385527876631067</v>
      </c>
      <c r="U293" s="57">
        <v>60.129999999999988</v>
      </c>
      <c r="V293" s="1">
        <v>70</v>
      </c>
      <c r="W293" s="60">
        <f>U293/V293</f>
        <v>0.85899999999999987</v>
      </c>
    </row>
    <row r="294" spans="1:23" ht="12" hidden="1" outlineLevel="5" x14ac:dyDescent="0.25">
      <c r="A294" s="16">
        <v>291</v>
      </c>
      <c r="B294" s="53"/>
      <c r="C294" s="54"/>
      <c r="D294" s="1">
        <v>28930</v>
      </c>
      <c r="E294" s="1" t="s">
        <v>312</v>
      </c>
      <c r="F294" s="56">
        <v>1053.7599999999998</v>
      </c>
      <c r="G294" s="57">
        <v>20516.557700000005</v>
      </c>
      <c r="H294" s="57">
        <v>180.02000000000004</v>
      </c>
      <c r="I294" s="57">
        <v>2919.807960000001</v>
      </c>
      <c r="J294" s="57">
        <v>1233.7799999999997</v>
      </c>
      <c r="K294" s="57">
        <v>23436.365660000007</v>
      </c>
      <c r="L294" s="56">
        <f>G294*1000/3/F294</f>
        <v>6489.9527090292559</v>
      </c>
      <c r="M294" s="57">
        <f>I294*1000/3/H294</f>
        <v>5406.4510609932231</v>
      </c>
      <c r="N294" s="57">
        <f>M294-L294</f>
        <v>-1083.5016480360327</v>
      </c>
      <c r="O294" s="58">
        <f>N294/L294</f>
        <v>-0.16695062300355329</v>
      </c>
      <c r="P294" s="58">
        <f>H294/J294</f>
        <v>0.14590931932759493</v>
      </c>
      <c r="Q294" s="58">
        <f t="shared" si="4"/>
        <v>0.15478761699064075</v>
      </c>
      <c r="R294" s="59">
        <v>1233.7799999999997</v>
      </c>
      <c r="S294" s="59">
        <v>1389</v>
      </c>
      <c r="T294" s="60">
        <f>R294/S294</f>
        <v>0.88825053995680325</v>
      </c>
      <c r="U294" s="57">
        <v>180.02000000000004</v>
      </c>
      <c r="V294" s="1">
        <v>215</v>
      </c>
      <c r="W294" s="60">
        <f>U294/V294</f>
        <v>0.8373023255813955</v>
      </c>
    </row>
    <row r="295" spans="1:23" ht="12" hidden="1" outlineLevel="5" x14ac:dyDescent="0.25">
      <c r="A295" s="16">
        <v>292</v>
      </c>
      <c r="B295" s="53"/>
      <c r="C295" s="54"/>
      <c r="D295" s="1">
        <v>28940</v>
      </c>
      <c r="E295" s="1" t="s">
        <v>313</v>
      </c>
      <c r="F295" s="56">
        <v>1127.4200000000003</v>
      </c>
      <c r="G295" s="57">
        <v>21168.636800000004</v>
      </c>
      <c r="H295" s="57">
        <v>203.14</v>
      </c>
      <c r="I295" s="57">
        <v>3624.1566300000013</v>
      </c>
      <c r="J295" s="57">
        <v>1330.5600000000004</v>
      </c>
      <c r="K295" s="57">
        <v>24792.793430000005</v>
      </c>
      <c r="L295" s="56">
        <f>G295*1000/3/F295</f>
        <v>6258.7254675867616</v>
      </c>
      <c r="M295" s="57">
        <f>I295*1000/3/H295</f>
        <v>5946.8948016146524</v>
      </c>
      <c r="N295" s="57">
        <f>M295-L295</f>
        <v>-311.83066597210927</v>
      </c>
      <c r="O295" s="58">
        <f>N295/L295</f>
        <v>-4.9823349432251883E-2</v>
      </c>
      <c r="P295" s="58">
        <f>H295/J295</f>
        <v>0.15267255892255888</v>
      </c>
      <c r="Q295" s="58">
        <f t="shared" si="4"/>
        <v>0.15728977616454931</v>
      </c>
      <c r="R295" s="59">
        <v>1330.5600000000004</v>
      </c>
      <c r="S295" s="59">
        <v>1653</v>
      </c>
      <c r="T295" s="60">
        <f>R295/S295</f>
        <v>0.80493647912885691</v>
      </c>
      <c r="U295" s="57">
        <v>203.14</v>
      </c>
      <c r="V295" s="1">
        <v>260</v>
      </c>
      <c r="W295" s="60">
        <f>U295/V295</f>
        <v>0.78130769230769226</v>
      </c>
    </row>
    <row r="296" spans="1:23" ht="12" hidden="1" outlineLevel="5" x14ac:dyDescent="0.25">
      <c r="A296" s="16">
        <v>293</v>
      </c>
      <c r="B296" s="53"/>
      <c r="C296" s="54"/>
      <c r="D296" s="1">
        <v>28960</v>
      </c>
      <c r="E296" s="1" t="s">
        <v>314</v>
      </c>
      <c r="F296" s="56">
        <v>39.659999999999997</v>
      </c>
      <c r="G296" s="57">
        <v>823.19731999999988</v>
      </c>
      <c r="H296" s="57">
        <v>3.9600000000000004</v>
      </c>
      <c r="I296" s="57">
        <v>65.980279999999993</v>
      </c>
      <c r="J296" s="57">
        <v>43.62</v>
      </c>
      <c r="K296" s="57">
        <v>889.17759999999987</v>
      </c>
      <c r="L296" s="56">
        <f>G296*1000/3/F296</f>
        <v>6918.7873592200367</v>
      </c>
      <c r="M296" s="57">
        <f>I296*1000/3/H296</f>
        <v>5553.8956228956222</v>
      </c>
      <c r="N296" s="57">
        <f>M296-L296</f>
        <v>-1364.8917363244145</v>
      </c>
      <c r="O296" s="58">
        <f>N296/L296</f>
        <v>-0.19727325981561608</v>
      </c>
      <c r="P296" s="58">
        <f>H296/J296</f>
        <v>9.0784044016506207E-2</v>
      </c>
      <c r="Q296" s="58">
        <f t="shared" si="4"/>
        <v>8.3333333333333329E-2</v>
      </c>
      <c r="R296" s="59">
        <v>43.62</v>
      </c>
      <c r="S296" s="59">
        <v>48</v>
      </c>
      <c r="T296" s="60">
        <f>R296/S296</f>
        <v>0.90874999999999995</v>
      </c>
      <c r="U296" s="57">
        <v>3.9600000000000004</v>
      </c>
      <c r="V296" s="1">
        <v>4</v>
      </c>
      <c r="W296" s="60">
        <f>U296/V296</f>
        <v>0.9900000000000001</v>
      </c>
    </row>
    <row r="297" spans="1:23" ht="12" hidden="1" outlineLevel="5" x14ac:dyDescent="0.25">
      <c r="A297" s="16">
        <v>294</v>
      </c>
      <c r="B297" s="53"/>
      <c r="C297" s="54"/>
      <c r="D297" s="1">
        <v>28990</v>
      </c>
      <c r="E297" s="1" t="s">
        <v>315</v>
      </c>
      <c r="F297" s="56">
        <v>1299.0299999999997</v>
      </c>
      <c r="G297" s="57">
        <v>23701.205429999991</v>
      </c>
      <c r="H297" s="57">
        <v>201.36000000000004</v>
      </c>
      <c r="I297" s="57">
        <v>3593.4203300000004</v>
      </c>
      <c r="J297" s="57">
        <v>1500.3899999999999</v>
      </c>
      <c r="K297" s="57">
        <v>27294.625759999992</v>
      </c>
      <c r="L297" s="56">
        <f>G297*1000/3/F297</f>
        <v>6081.7700976882743</v>
      </c>
      <c r="M297" s="57">
        <f>I297*1000/3/H297</f>
        <v>5948.5835154284196</v>
      </c>
      <c r="N297" s="57">
        <f>M297-L297</f>
        <v>-133.18658225985473</v>
      </c>
      <c r="O297" s="58">
        <f>N297/L297</f>
        <v>-2.1899312226629535E-2</v>
      </c>
      <c r="P297" s="58">
        <f>H297/J297</f>
        <v>0.13420510667226526</v>
      </c>
      <c r="Q297" s="58">
        <f t="shared" si="4"/>
        <v>0.14372346876895087</v>
      </c>
      <c r="R297" s="59">
        <v>1500.3899999999999</v>
      </c>
      <c r="S297" s="59">
        <v>1649</v>
      </c>
      <c r="T297" s="60">
        <f>R297/S297</f>
        <v>0.9098787143723468</v>
      </c>
      <c r="U297" s="57">
        <v>201.36000000000004</v>
      </c>
      <c r="V297" s="1">
        <v>237</v>
      </c>
      <c r="W297" s="60">
        <f>U297/V297</f>
        <v>0.84962025316455714</v>
      </c>
    </row>
    <row r="298" spans="1:23" ht="12" hidden="1" outlineLevel="2" collapsed="1" x14ac:dyDescent="0.25">
      <c r="A298" s="16">
        <v>295</v>
      </c>
      <c r="B298" s="46"/>
      <c r="C298" s="50" t="s">
        <v>316</v>
      </c>
      <c r="D298" s="48"/>
      <c r="E298" s="50"/>
      <c r="F298" s="71">
        <f>SUM(F299:F310)</f>
        <v>21555.049999999996</v>
      </c>
      <c r="G298" s="72">
        <f>SUM(G299:G310)</f>
        <v>384740.63147000002</v>
      </c>
      <c r="H298" s="72">
        <f>SUM(H299:H310)</f>
        <v>3562.0800000000004</v>
      </c>
      <c r="I298" s="72">
        <f>SUM(I299:I310)</f>
        <v>63517.966310000025</v>
      </c>
      <c r="J298" s="72">
        <f>SUM(J299:J310)</f>
        <v>25117.129999999997</v>
      </c>
      <c r="K298" s="72">
        <f>SUM(K299:K310)</f>
        <v>448258.59778000001</v>
      </c>
      <c r="L298" s="9">
        <f>G298*1000/3/F298</f>
        <v>5949.7369366652692</v>
      </c>
      <c r="M298" s="10">
        <f>I298*1000/3/H298</f>
        <v>5943.9022808770924</v>
      </c>
      <c r="N298" s="10">
        <f>M298-L298</f>
        <v>-5.8346557881768604</v>
      </c>
      <c r="O298" s="51">
        <f>N298/L298</f>
        <v>-9.8065777534142367E-4</v>
      </c>
      <c r="P298" s="51">
        <f>H298/J298</f>
        <v>0.14181875078880432</v>
      </c>
      <c r="Q298" s="51">
        <f t="shared" si="4"/>
        <v>0.15032057385894751</v>
      </c>
      <c r="R298" s="72">
        <f>SUM(R299:R310)</f>
        <v>25117.129999999997</v>
      </c>
      <c r="S298" s="72">
        <f>SUM(S299:S310)</f>
        <v>31506</v>
      </c>
      <c r="T298" s="52">
        <f>R298/S298</f>
        <v>0.79721735542436356</v>
      </c>
      <c r="U298" s="72">
        <f>SUM(U299:U310)</f>
        <v>3562.0800000000004</v>
      </c>
      <c r="V298" s="72">
        <f>SUM(V299:V310)</f>
        <v>4736</v>
      </c>
      <c r="W298" s="52">
        <f>U298/V298</f>
        <v>0.75212837837837843</v>
      </c>
    </row>
    <row r="299" spans="1:23" ht="12" hidden="1" outlineLevel="3" x14ac:dyDescent="0.25">
      <c r="A299" s="16">
        <v>296</v>
      </c>
      <c r="B299" s="53"/>
      <c r="C299" s="54"/>
      <c r="D299" s="1">
        <v>29100</v>
      </c>
      <c r="E299" s="1" t="s">
        <v>317</v>
      </c>
      <c r="F299" s="56">
        <v>9563.3799999999992</v>
      </c>
      <c r="G299" s="57">
        <v>172068.03616000005</v>
      </c>
      <c r="H299" s="57">
        <v>1584.4799999999998</v>
      </c>
      <c r="I299" s="57">
        <v>29070.561610000012</v>
      </c>
      <c r="J299" s="57">
        <v>11147.859999999999</v>
      </c>
      <c r="K299" s="57">
        <v>201138.59777000005</v>
      </c>
      <c r="L299" s="56">
        <f>G299*1000/3/F299</f>
        <v>5997.462409036696</v>
      </c>
      <c r="M299" s="57">
        <f>I299*1000/3/H299</f>
        <v>6115.6891871991684</v>
      </c>
      <c r="N299" s="57">
        <f>M299-L299</f>
        <v>118.22677816247233</v>
      </c>
      <c r="O299" s="58">
        <f>N299/L299</f>
        <v>1.9712800197685898E-2</v>
      </c>
      <c r="P299" s="58">
        <f>H299/J299</f>
        <v>0.14213310895544076</v>
      </c>
      <c r="Q299" s="58">
        <f t="shared" si="4"/>
        <v>0.14491853079259873</v>
      </c>
      <c r="R299" s="59">
        <v>11147.859999999999</v>
      </c>
      <c r="S299" s="59">
        <v>14484</v>
      </c>
      <c r="T299" s="60">
        <f>R299/S299</f>
        <v>0.76966721900027613</v>
      </c>
      <c r="U299" s="57">
        <v>1584.4799999999998</v>
      </c>
      <c r="V299" s="1">
        <v>2099</v>
      </c>
      <c r="W299" s="60">
        <f>U299/V299</f>
        <v>0.75487374940447827</v>
      </c>
    </row>
    <row r="300" spans="1:23" ht="12" hidden="1" outlineLevel="3" x14ac:dyDescent="0.25">
      <c r="A300" s="16">
        <v>297</v>
      </c>
      <c r="B300" s="53"/>
      <c r="C300" s="54"/>
      <c r="D300" s="1">
        <v>29201</v>
      </c>
      <c r="E300" s="1" t="s">
        <v>318</v>
      </c>
      <c r="F300" s="56">
        <v>2166.190000000001</v>
      </c>
      <c r="G300" s="57">
        <v>40195.242629999993</v>
      </c>
      <c r="H300" s="57">
        <v>243.73</v>
      </c>
      <c r="I300" s="57">
        <v>4539.2665699999989</v>
      </c>
      <c r="J300" s="57">
        <v>2409.920000000001</v>
      </c>
      <c r="K300" s="57">
        <v>44734.509199999993</v>
      </c>
      <c r="L300" s="56">
        <f>G300*1000/3/F300</f>
        <v>6185.2442352702174</v>
      </c>
      <c r="M300" s="57">
        <f>I300*1000/3/H300</f>
        <v>6208.0534060914388</v>
      </c>
      <c r="N300" s="57">
        <f>M300-L300</f>
        <v>22.809170821221414</v>
      </c>
      <c r="O300" s="58">
        <f>N300/L300</f>
        <v>3.6876750462263583E-3</v>
      </c>
      <c r="P300" s="58">
        <f>H300/J300</f>
        <v>0.10113613729916342</v>
      </c>
      <c r="Q300" s="58">
        <f t="shared" si="4"/>
        <v>0.10630571145592604</v>
      </c>
      <c r="R300" s="59">
        <v>2409.920000000001</v>
      </c>
      <c r="S300" s="59">
        <v>3029</v>
      </c>
      <c r="T300" s="60">
        <f>R300/S300</f>
        <v>0.79561571475734594</v>
      </c>
      <c r="U300" s="57">
        <v>243.73</v>
      </c>
      <c r="V300" s="1">
        <v>322</v>
      </c>
      <c r="W300" s="60">
        <f>U300/V300</f>
        <v>0.75692546583850928</v>
      </c>
    </row>
    <row r="301" spans="1:23" ht="12" hidden="1" outlineLevel="3" x14ac:dyDescent="0.25">
      <c r="A301" s="16">
        <v>298</v>
      </c>
      <c r="B301" s="53"/>
      <c r="C301" s="54"/>
      <c r="D301" s="1">
        <v>29202</v>
      </c>
      <c r="E301" s="1" t="s">
        <v>319</v>
      </c>
      <c r="F301" s="56">
        <v>837.74</v>
      </c>
      <c r="G301" s="57">
        <v>12695.783979999995</v>
      </c>
      <c r="H301" s="57">
        <v>67.62</v>
      </c>
      <c r="I301" s="57">
        <v>1105.3812399999999</v>
      </c>
      <c r="J301" s="57">
        <v>905.36</v>
      </c>
      <c r="K301" s="57">
        <v>13801.165219999995</v>
      </c>
      <c r="L301" s="56">
        <f>G301*1000/3/F301</f>
        <v>5051.6007273537507</v>
      </c>
      <c r="M301" s="57">
        <f>I301*1000/3/H301</f>
        <v>5448.9857044266982</v>
      </c>
      <c r="N301" s="57">
        <f>M301-L301</f>
        <v>397.38497707294755</v>
      </c>
      <c r="O301" s="58">
        <f>N301/L301</f>
        <v>7.8665159524813663E-2</v>
      </c>
      <c r="P301" s="58">
        <f>H301/J301</f>
        <v>7.4688521693028198E-2</v>
      </c>
      <c r="Q301" s="58">
        <f t="shared" si="4"/>
        <v>7.6991150442477882E-2</v>
      </c>
      <c r="R301" s="59">
        <v>905.36</v>
      </c>
      <c r="S301" s="59">
        <v>1130</v>
      </c>
      <c r="T301" s="60">
        <f>R301/S301</f>
        <v>0.80120353982300885</v>
      </c>
      <c r="U301" s="57">
        <v>67.62</v>
      </c>
      <c r="V301" s="1">
        <v>87</v>
      </c>
      <c r="W301" s="60">
        <f>U301/V301</f>
        <v>0.77724137931034487</v>
      </c>
    </row>
    <row r="302" spans="1:23" ht="12" hidden="1" outlineLevel="3" x14ac:dyDescent="0.25">
      <c r="A302" s="16">
        <v>299</v>
      </c>
      <c r="B302" s="53"/>
      <c r="C302" s="54"/>
      <c r="D302" s="1">
        <v>29310</v>
      </c>
      <c r="E302" s="1" t="s">
        <v>320</v>
      </c>
      <c r="F302" s="56">
        <v>229.80999999999997</v>
      </c>
      <c r="G302" s="57">
        <v>3904.5606500000004</v>
      </c>
      <c r="H302" s="57">
        <v>69.66</v>
      </c>
      <c r="I302" s="57">
        <v>1008.0899900000002</v>
      </c>
      <c r="J302" s="57">
        <v>299.46999999999997</v>
      </c>
      <c r="K302" s="57">
        <v>4912.6506400000007</v>
      </c>
      <c r="L302" s="56">
        <f>G302*1000/3/F302</f>
        <v>5663.4620628635257</v>
      </c>
      <c r="M302" s="57">
        <f>I302*1000/3/H302</f>
        <v>4823.8586946119258</v>
      </c>
      <c r="N302" s="57">
        <f>M302-L302</f>
        <v>-839.60336825159993</v>
      </c>
      <c r="O302" s="58">
        <f>N302/L302</f>
        <v>-0.1482491378828244</v>
      </c>
      <c r="P302" s="58">
        <f>H302/J302</f>
        <v>0.23261094600460816</v>
      </c>
      <c r="Q302" s="58">
        <f t="shared" si="4"/>
        <v>0.24233983286908078</v>
      </c>
      <c r="R302" s="59">
        <v>299.46999999999997</v>
      </c>
      <c r="S302" s="59">
        <v>359</v>
      </c>
      <c r="T302" s="60">
        <f>R302/S302</f>
        <v>0.83417827298050129</v>
      </c>
      <c r="U302" s="57">
        <v>69.66</v>
      </c>
      <c r="V302" s="1">
        <v>87</v>
      </c>
      <c r="W302" s="60">
        <f>U302/V302</f>
        <v>0.80068965517241375</v>
      </c>
    </row>
    <row r="303" spans="1:23" ht="12" hidden="1" outlineLevel="3" x14ac:dyDescent="0.25">
      <c r="A303" s="16">
        <v>300</v>
      </c>
      <c r="B303" s="53"/>
      <c r="C303" s="54"/>
      <c r="D303" s="1">
        <v>29320</v>
      </c>
      <c r="E303" s="1" t="s">
        <v>321</v>
      </c>
      <c r="F303" s="56">
        <v>4667.6399999999994</v>
      </c>
      <c r="G303" s="57">
        <v>86669.534889999995</v>
      </c>
      <c r="H303" s="57">
        <v>1012.31</v>
      </c>
      <c r="I303" s="57">
        <v>18186.38291</v>
      </c>
      <c r="J303" s="57">
        <v>5679.9499999999989</v>
      </c>
      <c r="K303" s="57">
        <v>104855.9178</v>
      </c>
      <c r="L303" s="56">
        <f>G303*1000/3/F303</f>
        <v>6189.3901336292729</v>
      </c>
      <c r="M303" s="57">
        <f>I303*1000/3/H303</f>
        <v>5988.4103058022411</v>
      </c>
      <c r="N303" s="57">
        <f>M303-L303</f>
        <v>-200.97982782703184</v>
      </c>
      <c r="O303" s="58">
        <f>N303/L303</f>
        <v>-3.2471669015503357E-2</v>
      </c>
      <c r="P303" s="58">
        <f>H303/J303</f>
        <v>0.1782251604327503</v>
      </c>
      <c r="Q303" s="58">
        <f t="shared" si="4"/>
        <v>0.20022387015530993</v>
      </c>
      <c r="R303" s="59">
        <v>5679.9499999999989</v>
      </c>
      <c r="S303" s="59">
        <v>7147</v>
      </c>
      <c r="T303" s="60">
        <f>R303/S303</f>
        <v>0.79473205540786329</v>
      </c>
      <c r="U303" s="57">
        <v>1012.31</v>
      </c>
      <c r="V303" s="1">
        <v>1431</v>
      </c>
      <c r="W303" s="60">
        <f>U303/V303</f>
        <v>0.70741439552760299</v>
      </c>
    </row>
    <row r="304" spans="1:23" ht="12" hidden="1" outlineLevel="3" x14ac:dyDescent="0.25">
      <c r="A304" s="16">
        <v>301</v>
      </c>
      <c r="B304" s="53"/>
      <c r="C304" s="54"/>
      <c r="D304" s="1">
        <v>30110</v>
      </c>
      <c r="E304" s="1" t="s">
        <v>322</v>
      </c>
      <c r="F304" s="56">
        <v>50.86</v>
      </c>
      <c r="G304" s="57">
        <v>792.19537000000003</v>
      </c>
      <c r="H304" s="57">
        <v>3.34</v>
      </c>
      <c r="I304" s="57">
        <v>41.82734</v>
      </c>
      <c r="J304" s="57">
        <v>54.2</v>
      </c>
      <c r="K304" s="57">
        <v>834.02271000000007</v>
      </c>
      <c r="L304" s="56">
        <f>G304*1000/3/F304</f>
        <v>5192.0000655393897</v>
      </c>
      <c r="M304" s="57">
        <f>I304*1000/3/H304</f>
        <v>4174.3852295409179</v>
      </c>
      <c r="N304" s="57">
        <f>M304-L304</f>
        <v>-1017.6148359984718</v>
      </c>
      <c r="O304" s="58">
        <f>N304/L304</f>
        <v>-0.19599669167044842</v>
      </c>
      <c r="P304" s="58">
        <f>H304/J304</f>
        <v>6.1623616236162353E-2</v>
      </c>
      <c r="Q304" s="58">
        <f t="shared" si="4"/>
        <v>8.5714285714285715E-2</v>
      </c>
      <c r="R304" s="59">
        <v>54.2</v>
      </c>
      <c r="S304" s="59">
        <v>70</v>
      </c>
      <c r="T304" s="60">
        <f>R304/S304</f>
        <v>0.77428571428571435</v>
      </c>
      <c r="U304" s="57">
        <v>3.34</v>
      </c>
      <c r="V304" s="1">
        <v>6</v>
      </c>
      <c r="W304" s="60">
        <f>U304/V304</f>
        <v>0.55666666666666664</v>
      </c>
    </row>
    <row r="305" spans="1:23" ht="12" hidden="1" outlineLevel="3" x14ac:dyDescent="0.25">
      <c r="A305" s="16">
        <v>302</v>
      </c>
      <c r="B305" s="53"/>
      <c r="C305" s="54"/>
      <c r="D305" s="1">
        <v>30120</v>
      </c>
      <c r="E305" s="1" t="s">
        <v>323</v>
      </c>
      <c r="F305" s="56">
        <v>25.29</v>
      </c>
      <c r="G305" s="57">
        <v>329.28441999999995</v>
      </c>
      <c r="H305" s="57">
        <v>1.85</v>
      </c>
      <c r="I305" s="57">
        <v>26.406689999999998</v>
      </c>
      <c r="J305" s="57">
        <v>27.14</v>
      </c>
      <c r="K305" s="57">
        <v>355.69110999999998</v>
      </c>
      <c r="L305" s="56">
        <f>G305*1000/3/F305</f>
        <v>4340.1136153947537</v>
      </c>
      <c r="M305" s="57">
        <f>I305*1000/3/H305</f>
        <v>4757.9621621621618</v>
      </c>
      <c r="N305" s="57">
        <f>M305-L305</f>
        <v>417.84854676740815</v>
      </c>
      <c r="O305" s="58">
        <f>N305/L305</f>
        <v>9.6275946621596192E-2</v>
      </c>
      <c r="P305" s="58">
        <f>H305/J305</f>
        <v>6.8165070007369197E-2</v>
      </c>
      <c r="Q305" s="58">
        <f t="shared" si="4"/>
        <v>6.4516129032258063E-2</v>
      </c>
      <c r="R305" s="59">
        <v>27.14</v>
      </c>
      <c r="S305" s="59">
        <v>31</v>
      </c>
      <c r="T305" s="60">
        <f>R305/S305</f>
        <v>0.87548387096774194</v>
      </c>
      <c r="U305" s="57">
        <v>1.85</v>
      </c>
      <c r="V305" s="1">
        <v>2</v>
      </c>
      <c r="W305" s="60">
        <f>U305/V305</f>
        <v>0.92500000000000004</v>
      </c>
    </row>
    <row r="306" spans="1:23" ht="12" hidden="1" outlineLevel="3" x14ac:dyDescent="0.25">
      <c r="A306" s="16">
        <v>303</v>
      </c>
      <c r="B306" s="53"/>
      <c r="C306" s="54"/>
      <c r="D306" s="1">
        <v>30200</v>
      </c>
      <c r="E306" s="1" t="s">
        <v>324</v>
      </c>
      <c r="F306" s="56">
        <v>54.779999999999994</v>
      </c>
      <c r="G306" s="57">
        <v>798.05606999999986</v>
      </c>
      <c r="H306" s="57">
        <v>5.76</v>
      </c>
      <c r="I306" s="57">
        <v>87.448319999999995</v>
      </c>
      <c r="J306" s="57">
        <v>60.539999999999992</v>
      </c>
      <c r="K306" s="57">
        <v>885.50438999999983</v>
      </c>
      <c r="L306" s="56">
        <f>G306*1000/3/F306</f>
        <v>4856.1279664110989</v>
      </c>
      <c r="M306" s="57">
        <f>I306*1000/3/H306</f>
        <v>5060.666666666667</v>
      </c>
      <c r="N306" s="57">
        <f>M306-L306</f>
        <v>204.53870025556807</v>
      </c>
      <c r="O306" s="58">
        <f>N306/L306</f>
        <v>4.211970970911863E-2</v>
      </c>
      <c r="P306" s="58">
        <f>H306/J306</f>
        <v>9.5143706640237871E-2</v>
      </c>
      <c r="Q306" s="58">
        <f t="shared" si="4"/>
        <v>8.2191780821917804E-2</v>
      </c>
      <c r="R306" s="59">
        <v>60.539999999999992</v>
      </c>
      <c r="S306" s="59">
        <v>73</v>
      </c>
      <c r="T306" s="60">
        <f>R306/S306</f>
        <v>0.82931506849315062</v>
      </c>
      <c r="U306" s="57">
        <v>5.76</v>
      </c>
      <c r="V306" s="1">
        <v>6</v>
      </c>
      <c r="W306" s="60">
        <f>U306/V306</f>
        <v>0.96</v>
      </c>
    </row>
    <row r="307" spans="1:23" ht="12" hidden="1" outlineLevel="3" x14ac:dyDescent="0.25">
      <c r="A307" s="16">
        <v>304</v>
      </c>
      <c r="B307" s="53"/>
      <c r="C307" s="54"/>
      <c r="D307" s="1">
        <v>30300</v>
      </c>
      <c r="E307" s="1" t="s">
        <v>325</v>
      </c>
      <c r="F307" s="56">
        <v>3750.6199999999994</v>
      </c>
      <c r="G307" s="57">
        <v>64316.148209999992</v>
      </c>
      <c r="H307" s="57">
        <v>500.40000000000003</v>
      </c>
      <c r="I307" s="57">
        <v>8521.7831700000006</v>
      </c>
      <c r="J307" s="57">
        <v>4251.0199999999995</v>
      </c>
      <c r="K307" s="57">
        <v>72837.931379999995</v>
      </c>
      <c r="L307" s="56">
        <f>G307*1000/3/F307</f>
        <v>5716.0458990780189</v>
      </c>
      <c r="M307" s="57">
        <f>I307*1000/3/H307</f>
        <v>5676.6474620303752</v>
      </c>
      <c r="N307" s="57">
        <f>M307-L307</f>
        <v>-39.398437047643711</v>
      </c>
      <c r="O307" s="58">
        <f>N307/L307</f>
        <v>-6.8926033386118475E-3</v>
      </c>
      <c r="P307" s="58">
        <f>H307/J307</f>
        <v>0.11771292536849981</v>
      </c>
      <c r="Q307" s="58">
        <f t="shared" si="4"/>
        <v>0.12476837554045707</v>
      </c>
      <c r="R307" s="59">
        <v>4251.0199999999995</v>
      </c>
      <c r="S307" s="59">
        <v>4857</v>
      </c>
      <c r="T307" s="60">
        <f>R307/S307</f>
        <v>0.8752357422277125</v>
      </c>
      <c r="U307" s="57">
        <v>500.40000000000003</v>
      </c>
      <c r="V307" s="1">
        <v>606</v>
      </c>
      <c r="W307" s="60">
        <f>U307/V307</f>
        <v>0.82574257425742581</v>
      </c>
    </row>
    <row r="308" spans="1:23" ht="12" hidden="1" outlineLevel="3" x14ac:dyDescent="0.25">
      <c r="A308" s="16">
        <v>305</v>
      </c>
      <c r="B308" s="53"/>
      <c r="C308" s="54"/>
      <c r="D308" s="1">
        <v>30910</v>
      </c>
      <c r="E308" s="1" t="s">
        <v>326</v>
      </c>
      <c r="F308" s="56">
        <v>3.78</v>
      </c>
      <c r="G308" s="57">
        <v>51.024059999999999</v>
      </c>
      <c r="H308" s="57">
        <v>1.1400000000000001</v>
      </c>
      <c r="I308" s="57">
        <v>15.48222</v>
      </c>
      <c r="J308" s="57">
        <v>4.92</v>
      </c>
      <c r="K308" s="57">
        <v>66.506280000000004</v>
      </c>
      <c r="L308" s="56">
        <f>G308*1000/3/F308</f>
        <v>4499.4761904761908</v>
      </c>
      <c r="M308" s="57">
        <f>I308*1000/3/H308</f>
        <v>4526.9649122807014</v>
      </c>
      <c r="N308" s="57">
        <f>M308-L308</f>
        <v>27.488721804510533</v>
      </c>
      <c r="O308" s="58">
        <f>N308/L308</f>
        <v>6.1093159827569467E-3</v>
      </c>
      <c r="P308" s="58">
        <f>H308/J308</f>
        <v>0.23170731707317077</v>
      </c>
      <c r="Q308" s="58">
        <f t="shared" si="4"/>
        <v>0.2</v>
      </c>
      <c r="R308" s="59">
        <v>4.92</v>
      </c>
      <c r="S308" s="59">
        <v>5</v>
      </c>
      <c r="T308" s="60">
        <f>R308/S308</f>
        <v>0.98399999999999999</v>
      </c>
      <c r="U308" s="57">
        <v>1.1400000000000001</v>
      </c>
      <c r="V308" s="1">
        <v>1</v>
      </c>
      <c r="W308" s="60">
        <f>U308/V308</f>
        <v>1.1400000000000001</v>
      </c>
    </row>
    <row r="309" spans="1:23" ht="12" hidden="1" outlineLevel="3" x14ac:dyDescent="0.25">
      <c r="A309" s="16">
        <v>306</v>
      </c>
      <c r="B309" s="53"/>
      <c r="C309" s="54"/>
      <c r="D309" s="1">
        <v>30920</v>
      </c>
      <c r="E309" s="1" t="s">
        <v>327</v>
      </c>
      <c r="F309" s="56">
        <v>181.76000000000008</v>
      </c>
      <c r="G309" s="57">
        <v>2577.6130000000003</v>
      </c>
      <c r="H309" s="57">
        <v>64.47999999999999</v>
      </c>
      <c r="I309" s="57">
        <v>803.97464000000002</v>
      </c>
      <c r="J309" s="57">
        <v>246.24000000000007</v>
      </c>
      <c r="K309" s="57">
        <v>3381.5876400000002</v>
      </c>
      <c r="L309" s="56">
        <f>G309*1000/3/F309</f>
        <v>4727.1365170187782</v>
      </c>
      <c r="M309" s="57">
        <f>I309*1000/3/H309</f>
        <v>4156.196443341606</v>
      </c>
      <c r="N309" s="57">
        <f>M309-L309</f>
        <v>-570.94007367717222</v>
      </c>
      <c r="O309" s="58">
        <f>N309/L309</f>
        <v>-0.12077926491474419</v>
      </c>
      <c r="P309" s="58">
        <f>H309/J309</f>
        <v>0.2618583495776477</v>
      </c>
      <c r="Q309" s="58">
        <f t="shared" si="4"/>
        <v>0.27972027972027974</v>
      </c>
      <c r="R309" s="59">
        <v>246.24000000000007</v>
      </c>
      <c r="S309" s="59">
        <v>286</v>
      </c>
      <c r="T309" s="60">
        <f>R309/S309</f>
        <v>0.86097902097902124</v>
      </c>
      <c r="U309" s="57">
        <v>64.47999999999999</v>
      </c>
      <c r="V309" s="1">
        <v>80</v>
      </c>
      <c r="W309" s="60">
        <f>U309/V309</f>
        <v>0.80599999999999983</v>
      </c>
    </row>
    <row r="310" spans="1:23" ht="12" hidden="1" outlineLevel="3" x14ac:dyDescent="0.25">
      <c r="A310" s="16">
        <v>307</v>
      </c>
      <c r="B310" s="53"/>
      <c r="C310" s="54"/>
      <c r="D310" s="1">
        <v>30990</v>
      </c>
      <c r="E310" s="1" t="s">
        <v>328</v>
      </c>
      <c r="F310" s="56">
        <v>23.199999999999996</v>
      </c>
      <c r="G310" s="57">
        <v>343.15202999999997</v>
      </c>
      <c r="H310" s="57">
        <v>7.31</v>
      </c>
      <c r="I310" s="57">
        <v>111.36161000000001</v>
      </c>
      <c r="J310" s="57">
        <v>30.509999999999994</v>
      </c>
      <c r="K310" s="57">
        <v>454.51364000000001</v>
      </c>
      <c r="L310" s="56">
        <f>G310*1000/3/F310</f>
        <v>4930.3452586206904</v>
      </c>
      <c r="M310" s="57">
        <f>I310*1000/3/H310</f>
        <v>5078.0487916096681</v>
      </c>
      <c r="N310" s="57">
        <f>M310-L310</f>
        <v>147.70353298897771</v>
      </c>
      <c r="O310" s="58">
        <f>N310/L310</f>
        <v>2.9958050651872428E-2</v>
      </c>
      <c r="P310" s="58">
        <f>H310/J310</f>
        <v>0.23959357587676175</v>
      </c>
      <c r="Q310" s="58">
        <f t="shared" si="4"/>
        <v>0.25714285714285712</v>
      </c>
      <c r="R310" s="59">
        <v>30.509999999999994</v>
      </c>
      <c r="S310" s="59">
        <v>35</v>
      </c>
      <c r="T310" s="60">
        <f>R310/S310</f>
        <v>0.87171428571428555</v>
      </c>
      <c r="U310" s="57">
        <v>7.31</v>
      </c>
      <c r="V310" s="1">
        <v>9</v>
      </c>
      <c r="W310" s="60">
        <f>U310/V310</f>
        <v>0.81222222222222218</v>
      </c>
    </row>
    <row r="311" spans="1:23" ht="12" hidden="1" outlineLevel="2" collapsed="1" x14ac:dyDescent="0.25">
      <c r="A311" s="16">
        <v>308</v>
      </c>
      <c r="B311" s="46"/>
      <c r="C311" s="79" t="s">
        <v>329</v>
      </c>
      <c r="D311" s="48"/>
      <c r="E311" s="79"/>
      <c r="F311" s="71">
        <f>F312+F319</f>
        <v>9512.0099999999984</v>
      </c>
      <c r="G311" s="72">
        <f>G312+G319</f>
        <v>161465.54381999999</v>
      </c>
      <c r="H311" s="72">
        <f>H312+H319</f>
        <v>4390.5299999999988</v>
      </c>
      <c r="I311" s="72">
        <f>I312+I319</f>
        <v>62838.182960000006</v>
      </c>
      <c r="J311" s="72">
        <f>J312+J319</f>
        <v>13902.539999999997</v>
      </c>
      <c r="K311" s="72">
        <f>K312+K319</f>
        <v>224303.72678</v>
      </c>
      <c r="L311" s="9">
        <f>G311*1000/3/F311</f>
        <v>5658.3043899238974</v>
      </c>
      <c r="M311" s="10">
        <f>I311*1000/3/H311</f>
        <v>4770.7363317564559</v>
      </c>
      <c r="N311" s="10">
        <f>M311-L311</f>
        <v>-887.56805816744145</v>
      </c>
      <c r="O311" s="51">
        <f>N311/L311</f>
        <v>-0.15686113665924201</v>
      </c>
      <c r="P311" s="51">
        <f>H311/J311</f>
        <v>0.31580775886996187</v>
      </c>
      <c r="Q311" s="51">
        <f t="shared" si="4"/>
        <v>0.33541881795541517</v>
      </c>
      <c r="R311" s="72">
        <f>R312+R319</f>
        <v>13890.269999999997</v>
      </c>
      <c r="S311" s="72">
        <f>S312+S319</f>
        <v>16463</v>
      </c>
      <c r="T311" s="52">
        <f>R311/S311</f>
        <v>0.84372653829800137</v>
      </c>
      <c r="U311" s="72">
        <f>U312+U319</f>
        <v>4390.5299999999988</v>
      </c>
      <c r="V311" s="72">
        <f>V312+V319</f>
        <v>5522</v>
      </c>
      <c r="W311" s="52">
        <f>U311/V311</f>
        <v>0.79509779065555941</v>
      </c>
    </row>
    <row r="312" spans="1:23" ht="12" hidden="1" outlineLevel="3" x14ac:dyDescent="0.25">
      <c r="A312" s="16">
        <v>309</v>
      </c>
      <c r="B312" s="62"/>
      <c r="C312" s="45" t="s">
        <v>330</v>
      </c>
      <c r="D312" s="75"/>
      <c r="E312" s="45"/>
      <c r="F312" s="76">
        <f>SUM(F313:F318)</f>
        <v>5689.69</v>
      </c>
      <c r="G312" s="59">
        <f>SUM(G313:G318)</f>
        <v>100491.58634999997</v>
      </c>
      <c r="H312" s="59">
        <f>SUM(H313:H318)</f>
        <v>1419.72</v>
      </c>
      <c r="I312" s="59">
        <f>SUM(I313:I318)</f>
        <v>20449.741910000008</v>
      </c>
      <c r="J312" s="59">
        <f>SUM(J313:J318)</f>
        <v>7109.41</v>
      </c>
      <c r="K312" s="59">
        <f>SUM(K313:K318)</f>
        <v>120941.32825999997</v>
      </c>
      <c r="L312" s="56">
        <f>G312*1000/3/F312</f>
        <v>5887.3498292525583</v>
      </c>
      <c r="M312" s="57">
        <f>I312*1000/3/H312</f>
        <v>4801.3556452446037</v>
      </c>
      <c r="N312" s="57">
        <f>M312-L312</f>
        <v>-1085.9941840079546</v>
      </c>
      <c r="O312" s="58">
        <f>N312/L312</f>
        <v>-0.18446231589839623</v>
      </c>
      <c r="P312" s="58">
        <f>H312/J312</f>
        <v>0.19969589600262189</v>
      </c>
      <c r="Q312" s="58">
        <f t="shared" si="4"/>
        <v>0.21902186691747003</v>
      </c>
      <c r="R312" s="59">
        <f>SUM(R313:R318)</f>
        <v>7109.41</v>
      </c>
      <c r="S312" s="59">
        <f>SUM(S313:S318)</f>
        <v>8506</v>
      </c>
      <c r="T312" s="60">
        <f>R312/S312</f>
        <v>0.83581119209969434</v>
      </c>
      <c r="U312" s="59">
        <f>SUM(U313:U318)</f>
        <v>1419.72</v>
      </c>
      <c r="V312" s="59">
        <f>SUM(V313:V318)</f>
        <v>1863</v>
      </c>
      <c r="W312" s="60">
        <f>U312/V312</f>
        <v>0.76206119162640906</v>
      </c>
    </row>
    <row r="313" spans="1:23" ht="12" hidden="1" outlineLevel="4" x14ac:dyDescent="0.25">
      <c r="A313" s="16">
        <v>310</v>
      </c>
      <c r="B313" s="53"/>
      <c r="C313" s="54"/>
      <c r="D313" s="1">
        <v>31010</v>
      </c>
      <c r="E313" s="1" t="s">
        <v>331</v>
      </c>
      <c r="F313" s="56">
        <v>1509.0100000000004</v>
      </c>
      <c r="G313" s="57">
        <v>21007.710299999992</v>
      </c>
      <c r="H313" s="57">
        <v>303.63</v>
      </c>
      <c r="I313" s="57">
        <v>4614.646020000002</v>
      </c>
      <c r="J313" s="57">
        <v>1812.6400000000003</v>
      </c>
      <c r="K313" s="57">
        <v>25622.356319999992</v>
      </c>
      <c r="L313" s="56">
        <f>G313*1000/3/F313</f>
        <v>4640.5060933989807</v>
      </c>
      <c r="M313" s="57">
        <f>I313*1000/3/H313</f>
        <v>5066.0848401014418</v>
      </c>
      <c r="N313" s="57">
        <f>M313-L313</f>
        <v>425.5787467024611</v>
      </c>
      <c r="O313" s="58">
        <f>N313/L313</f>
        <v>9.1709554547905373E-2</v>
      </c>
      <c r="P313" s="58">
        <f>H313/J313</f>
        <v>0.16750706152352365</v>
      </c>
      <c r="Q313" s="58">
        <f t="shared" si="4"/>
        <v>0.17840152235965748</v>
      </c>
      <c r="R313" s="59">
        <v>1812.6400000000003</v>
      </c>
      <c r="S313" s="59">
        <v>2102</v>
      </c>
      <c r="T313" s="60">
        <f>R313/S313</f>
        <v>0.86234062797335886</v>
      </c>
      <c r="U313" s="57">
        <v>303.63</v>
      </c>
      <c r="V313" s="1">
        <v>375</v>
      </c>
      <c r="W313" s="60">
        <f>U313/V313</f>
        <v>0.80967999999999996</v>
      </c>
    </row>
    <row r="314" spans="1:23" ht="12" hidden="1" outlineLevel="4" x14ac:dyDescent="0.25">
      <c r="A314" s="16">
        <v>311</v>
      </c>
      <c r="B314" s="53"/>
      <c r="C314" s="54"/>
      <c r="D314" s="1">
        <v>31020</v>
      </c>
      <c r="E314" s="1" t="s">
        <v>332</v>
      </c>
      <c r="F314" s="56">
        <v>1363.28</v>
      </c>
      <c r="G314" s="57">
        <v>15058.947579999993</v>
      </c>
      <c r="H314" s="57">
        <v>249.2299999999999</v>
      </c>
      <c r="I314" s="57">
        <v>3257.9274099999989</v>
      </c>
      <c r="J314" s="57">
        <v>1612.5099999999998</v>
      </c>
      <c r="K314" s="57">
        <v>18316.874989999993</v>
      </c>
      <c r="L314" s="56">
        <f>G314*1000/3/F314</f>
        <v>3682.0383144572875</v>
      </c>
      <c r="M314" s="57">
        <f>I314*1000/3/H314</f>
        <v>4357.3237705466172</v>
      </c>
      <c r="N314" s="57">
        <f>M314-L314</f>
        <v>675.28545608932973</v>
      </c>
      <c r="O314" s="58">
        <f>N314/L314</f>
        <v>0.18339989929976142</v>
      </c>
      <c r="P314" s="58">
        <f>H314/J314</f>
        <v>0.154560281796702</v>
      </c>
      <c r="Q314" s="58">
        <f t="shared" si="4"/>
        <v>0.16522210184182015</v>
      </c>
      <c r="R314" s="59">
        <v>1612.5099999999998</v>
      </c>
      <c r="S314" s="59">
        <v>1846</v>
      </c>
      <c r="T314" s="60">
        <f>R314/S314</f>
        <v>0.87351570964247005</v>
      </c>
      <c r="U314" s="57">
        <v>249.2299999999999</v>
      </c>
      <c r="V314" s="1">
        <v>305</v>
      </c>
      <c r="W314" s="60">
        <f>U314/V314</f>
        <v>0.8171475409836062</v>
      </c>
    </row>
    <row r="315" spans="1:23" ht="12" hidden="1" outlineLevel="4" x14ac:dyDescent="0.25">
      <c r="A315" s="16">
        <v>312</v>
      </c>
      <c r="B315" s="53"/>
      <c r="C315" s="54"/>
      <c r="D315" s="1">
        <v>31030</v>
      </c>
      <c r="E315" s="1" t="s">
        <v>333</v>
      </c>
      <c r="F315" s="56">
        <v>665.0200000000001</v>
      </c>
      <c r="G315" s="57">
        <v>8589.7798900000016</v>
      </c>
      <c r="H315" s="57">
        <v>302.68000000000012</v>
      </c>
      <c r="I315" s="57">
        <v>3517.8112700000006</v>
      </c>
      <c r="J315" s="57">
        <v>967.70000000000027</v>
      </c>
      <c r="K315" s="57">
        <v>12107.591160000002</v>
      </c>
      <c r="L315" s="56">
        <f>G315*1000/3/F315</f>
        <v>4305.5245907391263</v>
      </c>
      <c r="M315" s="57">
        <f>I315*1000/3/H315</f>
        <v>3874.0708228712383</v>
      </c>
      <c r="N315" s="57">
        <f>M315-L315</f>
        <v>-431.45376786788802</v>
      </c>
      <c r="O315" s="58">
        <f>N315/L315</f>
        <v>-0.10020933774154119</v>
      </c>
      <c r="P315" s="58">
        <f>H315/J315</f>
        <v>0.31278288725844788</v>
      </c>
      <c r="Q315" s="58">
        <f t="shared" si="4"/>
        <v>0.34056224899598392</v>
      </c>
      <c r="R315" s="59">
        <v>967.70000000000027</v>
      </c>
      <c r="S315" s="59">
        <v>1245</v>
      </c>
      <c r="T315" s="60">
        <f>R315/S315</f>
        <v>0.77726907630522113</v>
      </c>
      <c r="U315" s="57">
        <v>302.68000000000012</v>
      </c>
      <c r="V315" s="1">
        <v>424</v>
      </c>
      <c r="W315" s="60">
        <f>U315/V315</f>
        <v>0.71386792452830217</v>
      </c>
    </row>
    <row r="316" spans="1:23" ht="12" hidden="1" outlineLevel="4" x14ac:dyDescent="0.25">
      <c r="A316" s="16">
        <v>313</v>
      </c>
      <c r="B316" s="53"/>
      <c r="C316" s="54"/>
      <c r="D316" s="1">
        <v>31091</v>
      </c>
      <c r="E316" s="1" t="s">
        <v>334</v>
      </c>
      <c r="F316" s="56">
        <v>2036.0899999999997</v>
      </c>
      <c r="G316" s="57">
        <v>54672.510959999978</v>
      </c>
      <c r="H316" s="57">
        <v>522.41000000000008</v>
      </c>
      <c r="I316" s="57">
        <v>8478.8818900000042</v>
      </c>
      <c r="J316" s="57">
        <v>2558.5</v>
      </c>
      <c r="K316" s="57">
        <v>63151.392849999982</v>
      </c>
      <c r="L316" s="56">
        <f>G316*1000/3/F316</f>
        <v>8950.5720866955762</v>
      </c>
      <c r="M316" s="57">
        <f>I316*1000/3/H316</f>
        <v>5410.1069338897305</v>
      </c>
      <c r="N316" s="57">
        <f>M316-L316</f>
        <v>-3540.4651528058457</v>
      </c>
      <c r="O316" s="58">
        <f>N316/L316</f>
        <v>-0.39555741448845588</v>
      </c>
      <c r="P316" s="58">
        <f>H316/J316</f>
        <v>0.20418604651162794</v>
      </c>
      <c r="Q316" s="58">
        <f t="shared" si="4"/>
        <v>0.22630067028407277</v>
      </c>
      <c r="R316" s="59">
        <v>2558.5</v>
      </c>
      <c r="S316" s="59">
        <v>3133</v>
      </c>
      <c r="T316" s="60">
        <f>R316/S316</f>
        <v>0.81662942866262367</v>
      </c>
      <c r="U316" s="57">
        <v>522.41000000000008</v>
      </c>
      <c r="V316" s="1">
        <v>709</v>
      </c>
      <c r="W316" s="60">
        <f>U316/V316</f>
        <v>0.73682651622002837</v>
      </c>
    </row>
    <row r="317" spans="1:23" ht="12" hidden="1" outlineLevel="4" x14ac:dyDescent="0.25">
      <c r="A317" s="16">
        <v>314</v>
      </c>
      <c r="B317" s="53"/>
      <c r="C317" s="54"/>
      <c r="D317" s="1">
        <v>31092</v>
      </c>
      <c r="E317" s="1" t="s">
        <v>335</v>
      </c>
      <c r="F317" s="56">
        <v>40.229999999999997</v>
      </c>
      <c r="G317" s="57">
        <v>552.30037000000004</v>
      </c>
      <c r="H317" s="57">
        <v>28.470000000000006</v>
      </c>
      <c r="I317" s="57">
        <v>440.66685999999999</v>
      </c>
      <c r="J317" s="57">
        <v>68.7</v>
      </c>
      <c r="K317" s="57">
        <v>992.96722999999997</v>
      </c>
      <c r="L317" s="56">
        <f>G317*1000/3/F317</f>
        <v>4576.1899908857404</v>
      </c>
      <c r="M317" s="57">
        <f>I317*1000/3/H317</f>
        <v>5159.4293408266003</v>
      </c>
      <c r="N317" s="57">
        <f>M317-L317</f>
        <v>583.23934994085994</v>
      </c>
      <c r="O317" s="58">
        <f>N317/L317</f>
        <v>0.12745086001728079</v>
      </c>
      <c r="P317" s="58">
        <f>H317/J317</f>
        <v>0.41441048034934502</v>
      </c>
      <c r="Q317" s="58">
        <f t="shared" si="4"/>
        <v>0.44155844155844154</v>
      </c>
      <c r="R317" s="59">
        <v>68.7</v>
      </c>
      <c r="S317" s="59">
        <v>77</v>
      </c>
      <c r="T317" s="60">
        <f>R317/S317</f>
        <v>0.89220779220779223</v>
      </c>
      <c r="U317" s="57">
        <v>28.470000000000006</v>
      </c>
      <c r="V317" s="1">
        <v>34</v>
      </c>
      <c r="W317" s="60">
        <f>U317/V317</f>
        <v>0.83735294117647074</v>
      </c>
    </row>
    <row r="318" spans="1:23" ht="12" hidden="1" outlineLevel="4" x14ac:dyDescent="0.25">
      <c r="A318" s="16">
        <v>315</v>
      </c>
      <c r="B318" s="53"/>
      <c r="C318" s="54"/>
      <c r="D318" s="1">
        <v>31099</v>
      </c>
      <c r="E318" s="1" t="s">
        <v>336</v>
      </c>
      <c r="F318" s="56">
        <v>76.060000000000016</v>
      </c>
      <c r="G318" s="57">
        <v>610.33725000000004</v>
      </c>
      <c r="H318" s="57">
        <v>13.299999999999997</v>
      </c>
      <c r="I318" s="57">
        <v>139.80846000000003</v>
      </c>
      <c r="J318" s="57">
        <v>89.360000000000014</v>
      </c>
      <c r="K318" s="57">
        <v>750.14571000000001</v>
      </c>
      <c r="L318" s="56">
        <f>G318*1000/3/F318</f>
        <v>2674.8060741519848</v>
      </c>
      <c r="M318" s="57">
        <f>I318*1000/3/H318</f>
        <v>3503.9714285714299</v>
      </c>
      <c r="N318" s="57">
        <f>M318-L318</f>
        <v>829.16535441944507</v>
      </c>
      <c r="O318" s="58">
        <f>N318/L318</f>
        <v>0.30999082977719122</v>
      </c>
      <c r="P318" s="58">
        <f>H318/J318</f>
        <v>0.14883616830796773</v>
      </c>
      <c r="Q318" s="58">
        <f t="shared" si="4"/>
        <v>0.1553398058252427</v>
      </c>
      <c r="R318" s="59">
        <v>89.360000000000014</v>
      </c>
      <c r="S318" s="59">
        <v>103</v>
      </c>
      <c r="T318" s="60">
        <f>R318/S318</f>
        <v>0.86757281553398069</v>
      </c>
      <c r="U318" s="57">
        <v>13.299999999999997</v>
      </c>
      <c r="V318" s="1">
        <v>16</v>
      </c>
      <c r="W318" s="60">
        <f>U318/V318</f>
        <v>0.83124999999999982</v>
      </c>
    </row>
    <row r="319" spans="1:23" ht="12" hidden="1" outlineLevel="3" collapsed="1" x14ac:dyDescent="0.25">
      <c r="A319" s="16">
        <v>316</v>
      </c>
      <c r="B319" s="62"/>
      <c r="C319" s="45" t="s">
        <v>337</v>
      </c>
      <c r="D319" s="75"/>
      <c r="E319" s="45"/>
      <c r="F319" s="76">
        <f>SUM(F320:F331)</f>
        <v>3822.3199999999997</v>
      </c>
      <c r="G319" s="59">
        <f>SUM(G320:G331)</f>
        <v>60973.957470000023</v>
      </c>
      <c r="H319" s="59">
        <f>SUM(H320:H331)</f>
        <v>2970.8099999999986</v>
      </c>
      <c r="I319" s="59">
        <f>SUM(I320:I331)</f>
        <v>42388.441049999994</v>
      </c>
      <c r="J319" s="59">
        <f>SUM(J320:J331)</f>
        <v>6793.1299999999974</v>
      </c>
      <c r="K319" s="59">
        <f>SUM(K320:K331)</f>
        <v>103362.39852000003</v>
      </c>
      <c r="L319" s="56">
        <f>G319*1000/3/F319</f>
        <v>5317.3602654932101</v>
      </c>
      <c r="M319" s="57">
        <f>I319*1000/3/H319</f>
        <v>4756.1036720625034</v>
      </c>
      <c r="N319" s="57">
        <f>M319-L319</f>
        <v>-561.25659343070674</v>
      </c>
      <c r="O319" s="58">
        <f>N319/L319</f>
        <v>-0.10555173345559417</v>
      </c>
      <c r="P319" s="58">
        <f>H319/J319</f>
        <v>0.43732565106217602</v>
      </c>
      <c r="Q319" s="58">
        <f t="shared" si="4"/>
        <v>0.45984667588287043</v>
      </c>
      <c r="R319" s="59">
        <f>SUM(R320:R331)</f>
        <v>6780.8599999999969</v>
      </c>
      <c r="S319" s="59">
        <f>SUM(S320:S331)</f>
        <v>7957</v>
      </c>
      <c r="T319" s="60">
        <f>R319/S319</f>
        <v>0.85218801055674209</v>
      </c>
      <c r="U319" s="59">
        <f>SUM(U320:U331)</f>
        <v>2970.8099999999986</v>
      </c>
      <c r="V319" s="59">
        <f>SUM(V320:V331)</f>
        <v>3659</v>
      </c>
      <c r="W319" s="60">
        <f>U319/V319</f>
        <v>0.81191855698278181</v>
      </c>
    </row>
    <row r="320" spans="1:23" ht="12" hidden="1" outlineLevel="4" x14ac:dyDescent="0.25">
      <c r="A320" s="16">
        <v>317</v>
      </c>
      <c r="B320" s="53"/>
      <c r="C320" s="54"/>
      <c r="D320" s="1">
        <v>32110</v>
      </c>
      <c r="E320" s="1" t="s">
        <v>338</v>
      </c>
      <c r="F320" s="56">
        <v>14.58</v>
      </c>
      <c r="G320" s="57">
        <v>207.17846000000003</v>
      </c>
      <c r="H320" s="57">
        <v>2.91</v>
      </c>
      <c r="I320" s="57">
        <v>51.902159999999995</v>
      </c>
      <c r="J320" s="57">
        <v>17.490000000000002</v>
      </c>
      <c r="K320" s="57">
        <v>259.08062000000001</v>
      </c>
      <c r="L320" s="56">
        <f>G320*1000/3/F320</f>
        <v>4736.5903063557389</v>
      </c>
      <c r="M320" s="57">
        <f>I320*1000/3/H320</f>
        <v>5945.2646048109955</v>
      </c>
      <c r="N320" s="57">
        <f>M320-L320</f>
        <v>1208.6742984552566</v>
      </c>
      <c r="O320" s="58">
        <f>N320/L320</f>
        <v>0.25517813876226764</v>
      </c>
      <c r="P320" s="58">
        <f>H320/J320</f>
        <v>0.16638078902229844</v>
      </c>
      <c r="Q320" s="58">
        <f t="shared" si="4"/>
        <v>0.27272727272727271</v>
      </c>
      <c r="R320" s="59">
        <v>17.490000000000002</v>
      </c>
      <c r="S320" s="59">
        <v>22</v>
      </c>
      <c r="T320" s="60">
        <f>R320/S320</f>
        <v>0.79500000000000004</v>
      </c>
      <c r="U320" s="57">
        <v>2.91</v>
      </c>
      <c r="V320" s="1">
        <v>6</v>
      </c>
      <c r="W320" s="60">
        <f>U320/V320</f>
        <v>0.48500000000000004</v>
      </c>
    </row>
    <row r="321" spans="1:23" ht="12" hidden="1" outlineLevel="4" x14ac:dyDescent="0.25">
      <c r="A321" s="16">
        <v>318</v>
      </c>
      <c r="B321" s="53"/>
      <c r="C321" s="54"/>
      <c r="D321" s="1">
        <v>32121</v>
      </c>
      <c r="E321" s="1" t="s">
        <v>339</v>
      </c>
      <c r="F321" s="56">
        <v>172.74</v>
      </c>
      <c r="G321" s="57">
        <v>2391.69983</v>
      </c>
      <c r="H321" s="57">
        <v>143.35</v>
      </c>
      <c r="I321" s="57">
        <v>1989.2825099999998</v>
      </c>
      <c r="J321" s="57">
        <v>316.09000000000003</v>
      </c>
      <c r="K321" s="57">
        <v>4380.9823399999996</v>
      </c>
      <c r="L321" s="56">
        <f>G321*1000/3/F321</f>
        <v>4615.2210065223262</v>
      </c>
      <c r="M321" s="57">
        <f>I321*1000/3/H321</f>
        <v>4625.700523194977</v>
      </c>
      <c r="N321" s="57">
        <f>M321-L321</f>
        <v>10.479516672650789</v>
      </c>
      <c r="O321" s="58">
        <f>N321/L321</f>
        <v>2.2706424368065838E-3</v>
      </c>
      <c r="P321" s="58">
        <f>H321/J321</f>
        <v>0.45351007624410761</v>
      </c>
      <c r="Q321" s="58">
        <f t="shared" si="4"/>
        <v>0.46907216494845361</v>
      </c>
      <c r="R321" s="59">
        <v>316.09000000000003</v>
      </c>
      <c r="S321" s="59">
        <v>388</v>
      </c>
      <c r="T321" s="60">
        <f>R321/S321</f>
        <v>0.81466494845360837</v>
      </c>
      <c r="U321" s="57">
        <v>143.35</v>
      </c>
      <c r="V321" s="1">
        <v>182</v>
      </c>
      <c r="W321" s="60">
        <f>U321/V321</f>
        <v>0.78763736263736261</v>
      </c>
    </row>
    <row r="322" spans="1:23" ht="12" hidden="1" outlineLevel="4" x14ac:dyDescent="0.25">
      <c r="A322" s="16">
        <v>319</v>
      </c>
      <c r="B322" s="53"/>
      <c r="C322" s="54"/>
      <c r="D322" s="1">
        <v>32123</v>
      </c>
      <c r="E322" s="1" t="s">
        <v>340</v>
      </c>
      <c r="F322" s="56">
        <v>96.86999999999999</v>
      </c>
      <c r="G322" s="57">
        <v>1449.7439100000001</v>
      </c>
      <c r="H322" s="57">
        <v>148.09</v>
      </c>
      <c r="I322" s="57">
        <v>1929.4688799999999</v>
      </c>
      <c r="J322" s="57">
        <v>244.95999999999998</v>
      </c>
      <c r="K322" s="57">
        <v>3379.21279</v>
      </c>
      <c r="L322" s="56">
        <f>G322*1000/3/F322</f>
        <v>4988.6236192835768</v>
      </c>
      <c r="M322" s="57">
        <f>I322*1000/3/H322</f>
        <v>4343.0096112724241</v>
      </c>
      <c r="N322" s="57">
        <f>M322-L322</f>
        <v>-645.61400801115269</v>
      </c>
      <c r="O322" s="58">
        <f>N322/L322</f>
        <v>-0.12941726161010123</v>
      </c>
      <c r="P322" s="58">
        <f>H322/J322</f>
        <v>0.60454768125408231</v>
      </c>
      <c r="Q322" s="58">
        <f t="shared" si="4"/>
        <v>0.60750853242320824</v>
      </c>
      <c r="R322" s="59">
        <v>244.95999999999998</v>
      </c>
      <c r="S322" s="59">
        <v>293</v>
      </c>
      <c r="T322" s="60">
        <f>R322/S322</f>
        <v>0.83604095563139924</v>
      </c>
      <c r="U322" s="57">
        <v>148.09</v>
      </c>
      <c r="V322" s="1">
        <v>178</v>
      </c>
      <c r="W322" s="60">
        <f>U322/V322</f>
        <v>0.83196629213483153</v>
      </c>
    </row>
    <row r="323" spans="1:23" ht="12" hidden="1" outlineLevel="4" x14ac:dyDescent="0.25">
      <c r="A323" s="16">
        <v>320</v>
      </c>
      <c r="B323" s="53"/>
      <c r="C323" s="54"/>
      <c r="D323" s="1">
        <v>32124</v>
      </c>
      <c r="E323" s="1" t="s">
        <v>341</v>
      </c>
      <c r="F323" s="56">
        <v>14.46</v>
      </c>
      <c r="G323" s="57">
        <v>164.32425999999998</v>
      </c>
      <c r="H323" s="57">
        <v>6.5900000000000007</v>
      </c>
      <c r="I323" s="57">
        <v>84.389849999999996</v>
      </c>
      <c r="J323" s="57">
        <v>21.05</v>
      </c>
      <c r="K323" s="57">
        <v>248.71410999999998</v>
      </c>
      <c r="L323" s="56">
        <f>G323*1000/3/F323</f>
        <v>3788.0189027201468</v>
      </c>
      <c r="M323" s="57">
        <f>I323*1000/3/H323</f>
        <v>4268.5811836115317</v>
      </c>
      <c r="N323" s="57">
        <f>M323-L323</f>
        <v>480.56228089138494</v>
      </c>
      <c r="O323" s="58">
        <f>N323/L323</f>
        <v>0.12686374942487666</v>
      </c>
      <c r="P323" s="58">
        <f>H323/J323</f>
        <v>0.31306413301662711</v>
      </c>
      <c r="Q323" s="58">
        <f t="shared" si="4"/>
        <v>0.30769230769230771</v>
      </c>
      <c r="R323" s="59">
        <v>21.05</v>
      </c>
      <c r="S323" s="59">
        <v>26</v>
      </c>
      <c r="T323" s="60">
        <f>R323/S323</f>
        <v>0.80961538461538463</v>
      </c>
      <c r="U323" s="57">
        <v>6.5900000000000007</v>
      </c>
      <c r="V323" s="1">
        <v>8</v>
      </c>
      <c r="W323" s="60">
        <f>U323/V323</f>
        <v>0.82375000000000009</v>
      </c>
    </row>
    <row r="324" spans="1:23" ht="12" hidden="1" outlineLevel="4" x14ac:dyDescent="0.25">
      <c r="A324" s="16">
        <v>321</v>
      </c>
      <c r="B324" s="53"/>
      <c r="C324" s="54"/>
      <c r="D324" s="1">
        <v>32129</v>
      </c>
      <c r="E324" s="80" t="s">
        <v>342</v>
      </c>
      <c r="F324" s="56">
        <v>12.27</v>
      </c>
      <c r="G324" s="57">
        <v>112.34515999999999</v>
      </c>
      <c r="J324" s="57">
        <v>12.27</v>
      </c>
      <c r="K324" s="57">
        <v>112.34515999999999</v>
      </c>
      <c r="L324" s="56"/>
      <c r="O324" s="58"/>
      <c r="P324" s="58"/>
      <c r="Q324" s="58"/>
      <c r="R324" s="59"/>
      <c r="S324" s="59"/>
      <c r="T324" s="60"/>
      <c r="W324" s="60"/>
    </row>
    <row r="325" spans="1:23" ht="12" hidden="1" outlineLevel="4" x14ac:dyDescent="0.25">
      <c r="A325" s="16">
        <v>322</v>
      </c>
      <c r="B325" s="53"/>
      <c r="C325" s="54"/>
      <c r="D325" s="1">
        <v>32130</v>
      </c>
      <c r="E325" s="1" t="s">
        <v>343</v>
      </c>
      <c r="F325" s="56">
        <v>4.79</v>
      </c>
      <c r="G325" s="57">
        <v>52.31109</v>
      </c>
      <c r="H325" s="57">
        <v>22.89</v>
      </c>
      <c r="I325" s="57">
        <v>196.03244000000001</v>
      </c>
      <c r="J325" s="57">
        <v>27.68</v>
      </c>
      <c r="K325" s="57">
        <v>248.34353000000002</v>
      </c>
      <c r="L325" s="56">
        <f>G325*1000/3/F325</f>
        <v>3640.2985386221289</v>
      </c>
      <c r="M325" s="57">
        <f>I325*1000/3/H325</f>
        <v>2854.7027814183775</v>
      </c>
      <c r="N325" s="57">
        <f>M325-L325</f>
        <v>-785.59575720375142</v>
      </c>
      <c r="O325" s="58">
        <f>N325/L325</f>
        <v>-0.21580531070979231</v>
      </c>
      <c r="P325" s="58">
        <f>H325/J325</f>
        <v>0.82695086705202314</v>
      </c>
      <c r="Q325" s="58">
        <f t="shared" ref="Q325:Q388" si="5">V325/S325</f>
        <v>0.84375</v>
      </c>
      <c r="R325" s="59">
        <v>27.68</v>
      </c>
      <c r="S325" s="59">
        <v>32</v>
      </c>
      <c r="T325" s="60">
        <f>R325/S325</f>
        <v>0.86499999999999999</v>
      </c>
      <c r="U325" s="57">
        <v>22.89</v>
      </c>
      <c r="V325" s="1">
        <v>27</v>
      </c>
      <c r="W325" s="60">
        <f>U325/V325</f>
        <v>0.84777777777777785</v>
      </c>
    </row>
    <row r="326" spans="1:23" ht="12" hidden="1" outlineLevel="4" x14ac:dyDescent="0.25">
      <c r="A326" s="16">
        <v>323</v>
      </c>
      <c r="B326" s="53"/>
      <c r="C326" s="54"/>
      <c r="D326" s="1">
        <v>32200</v>
      </c>
      <c r="E326" s="1" t="s">
        <v>344</v>
      </c>
      <c r="F326" s="56">
        <v>27.840000000000007</v>
      </c>
      <c r="G326" s="57">
        <v>243.05149000000003</v>
      </c>
      <c r="H326" s="57">
        <v>6.42</v>
      </c>
      <c r="I326" s="57">
        <v>49.156869999999998</v>
      </c>
      <c r="J326" s="57">
        <v>34.260000000000005</v>
      </c>
      <c r="K326" s="57">
        <v>292.20836000000003</v>
      </c>
      <c r="L326" s="56">
        <f>G326*1000/3/F326</f>
        <v>2910.099257662835</v>
      </c>
      <c r="M326" s="57">
        <f>I326*1000/3/H326</f>
        <v>2552.2777777777778</v>
      </c>
      <c r="N326" s="57">
        <f>M326-L326</f>
        <v>-357.82147988505722</v>
      </c>
      <c r="O326" s="58">
        <f>N326/L326</f>
        <v>-0.12295851385235276</v>
      </c>
      <c r="P326" s="58">
        <f>H326/J326</f>
        <v>0.18739054290718035</v>
      </c>
      <c r="Q326" s="58">
        <f t="shared" si="5"/>
        <v>0.23809523809523808</v>
      </c>
      <c r="R326" s="59">
        <v>34.260000000000005</v>
      </c>
      <c r="S326" s="59">
        <v>42</v>
      </c>
      <c r="T326" s="60">
        <f>R326/S326</f>
        <v>0.81571428571428584</v>
      </c>
      <c r="U326" s="57">
        <v>6.42</v>
      </c>
      <c r="V326" s="1">
        <v>10</v>
      </c>
      <c r="W326" s="60">
        <f>U326/V326</f>
        <v>0.64200000000000002</v>
      </c>
    </row>
    <row r="327" spans="1:23" ht="12" hidden="1" outlineLevel="4" x14ac:dyDescent="0.25">
      <c r="A327" s="16">
        <v>324</v>
      </c>
      <c r="B327" s="53"/>
      <c r="C327" s="54"/>
      <c r="D327" s="1">
        <v>32300</v>
      </c>
      <c r="E327" s="1" t="s">
        <v>345</v>
      </c>
      <c r="F327" s="56">
        <v>20.509999999999994</v>
      </c>
      <c r="G327" s="57">
        <v>236.72428000000005</v>
      </c>
      <c r="H327" s="57">
        <v>9.3400000000000016</v>
      </c>
      <c r="I327" s="57">
        <v>106.11026000000001</v>
      </c>
      <c r="J327" s="57">
        <v>29.849999999999994</v>
      </c>
      <c r="K327" s="57">
        <v>342.83454000000006</v>
      </c>
      <c r="L327" s="56">
        <f>G327*1000/3/F327</f>
        <v>3847.2985535511152</v>
      </c>
      <c r="M327" s="57">
        <f>I327*1000/3/H327</f>
        <v>3786.9471805852959</v>
      </c>
      <c r="N327" s="57">
        <f>M327-L327</f>
        <v>-60.351372965819337</v>
      </c>
      <c r="O327" s="58">
        <f>N327/L327</f>
        <v>-1.5686688237416382E-2</v>
      </c>
      <c r="P327" s="58">
        <f>H327/J327</f>
        <v>0.31289782244556125</v>
      </c>
      <c r="Q327" s="58">
        <f t="shared" si="5"/>
        <v>0.29268292682926828</v>
      </c>
      <c r="R327" s="59">
        <v>29.849999999999994</v>
      </c>
      <c r="S327" s="59">
        <v>41</v>
      </c>
      <c r="T327" s="60">
        <f>R327/S327</f>
        <v>0.72804878048780475</v>
      </c>
      <c r="U327" s="57">
        <v>9.3400000000000016</v>
      </c>
      <c r="V327" s="1">
        <v>12</v>
      </c>
      <c r="W327" s="60">
        <f>U327/V327</f>
        <v>0.77833333333333343</v>
      </c>
    </row>
    <row r="328" spans="1:23" ht="12" hidden="1" outlineLevel="4" x14ac:dyDescent="0.25">
      <c r="A328" s="16">
        <v>325</v>
      </c>
      <c r="B328" s="53"/>
      <c r="C328" s="54"/>
      <c r="D328" s="1">
        <v>32400</v>
      </c>
      <c r="E328" s="1" t="s">
        <v>346</v>
      </c>
      <c r="F328" s="56">
        <v>450.48999999999995</v>
      </c>
      <c r="G328" s="57">
        <v>7053.1858299999976</v>
      </c>
      <c r="H328" s="57">
        <v>168.20999999999998</v>
      </c>
      <c r="I328" s="57">
        <v>2431.5774699999993</v>
      </c>
      <c r="J328" s="57">
        <v>618.69999999999993</v>
      </c>
      <c r="K328" s="57">
        <v>9484.7632999999969</v>
      </c>
      <c r="L328" s="56">
        <f>G328*1000/3/F328</f>
        <v>5218.8992948419118</v>
      </c>
      <c r="M328" s="57">
        <f>I328*1000/3/H328</f>
        <v>4818.5353030933547</v>
      </c>
      <c r="N328" s="57">
        <f>M328-L328</f>
        <v>-400.36399174855705</v>
      </c>
      <c r="O328" s="58">
        <f>N328/L328</f>
        <v>-7.6714258913609612E-2</v>
      </c>
      <c r="P328" s="58">
        <f>H328/J328</f>
        <v>0.27187651527396151</v>
      </c>
      <c r="Q328" s="58">
        <f t="shared" si="5"/>
        <v>0.29357798165137616</v>
      </c>
      <c r="R328" s="59">
        <v>618.69999999999993</v>
      </c>
      <c r="S328" s="59">
        <v>763</v>
      </c>
      <c r="T328" s="60">
        <f>R328/S328</f>
        <v>0.81087811271297505</v>
      </c>
      <c r="U328" s="57">
        <v>168.20999999999998</v>
      </c>
      <c r="V328" s="1">
        <v>224</v>
      </c>
      <c r="W328" s="60">
        <f>U328/V328</f>
        <v>0.75093749999999992</v>
      </c>
    </row>
    <row r="329" spans="1:23" ht="12" hidden="1" outlineLevel="4" x14ac:dyDescent="0.25">
      <c r="A329" s="16">
        <v>326</v>
      </c>
      <c r="B329" s="53"/>
      <c r="C329" s="54"/>
      <c r="D329" s="1">
        <v>32500</v>
      </c>
      <c r="E329" s="1" t="s">
        <v>347</v>
      </c>
      <c r="F329" s="56">
        <v>2510.1799999999994</v>
      </c>
      <c r="G329" s="57">
        <v>42487.887800000033</v>
      </c>
      <c r="H329" s="57">
        <v>2220.3799999999987</v>
      </c>
      <c r="I329" s="57">
        <v>32397.555569999993</v>
      </c>
      <c r="J329" s="57">
        <v>4730.5599999999977</v>
      </c>
      <c r="K329" s="57">
        <v>74885.443370000023</v>
      </c>
      <c r="L329" s="56">
        <f>G329*1000/3/F329</f>
        <v>5642.0771684367983</v>
      </c>
      <c r="M329" s="57">
        <f>I329*1000/3/H329</f>
        <v>4863.6653140453454</v>
      </c>
      <c r="N329" s="57">
        <f>M329-L329</f>
        <v>-778.41185439145283</v>
      </c>
      <c r="O329" s="58">
        <f>N329/L329</f>
        <v>-0.13796547462095785</v>
      </c>
      <c r="P329" s="58">
        <f>H329/J329</f>
        <v>0.4693693769870797</v>
      </c>
      <c r="Q329" s="58">
        <f t="shared" si="5"/>
        <v>0.49414348462664714</v>
      </c>
      <c r="R329" s="59">
        <v>4730.5599999999977</v>
      </c>
      <c r="S329" s="59">
        <v>5464</v>
      </c>
      <c r="T329" s="60">
        <f>R329/S329</f>
        <v>0.86576866764275218</v>
      </c>
      <c r="U329" s="57">
        <v>2220.3799999999987</v>
      </c>
      <c r="V329" s="1">
        <v>2700</v>
      </c>
      <c r="W329" s="60">
        <f>U329/V329</f>
        <v>0.82236296296296252</v>
      </c>
    </row>
    <row r="330" spans="1:23" ht="12" hidden="1" outlineLevel="4" x14ac:dyDescent="0.25">
      <c r="A330" s="16">
        <v>327</v>
      </c>
      <c r="B330" s="53"/>
      <c r="C330" s="54"/>
      <c r="D330" s="1">
        <v>32910</v>
      </c>
      <c r="E330" s="1" t="s">
        <v>348</v>
      </c>
      <c r="F330" s="56">
        <v>63.419999999999987</v>
      </c>
      <c r="G330" s="57">
        <v>822.0132799999999</v>
      </c>
      <c r="H330" s="57">
        <v>58.48</v>
      </c>
      <c r="I330" s="57">
        <v>672.04885000000002</v>
      </c>
      <c r="J330" s="57">
        <v>121.89999999999998</v>
      </c>
      <c r="K330" s="57">
        <v>1494.0621299999998</v>
      </c>
      <c r="L330" s="56">
        <f>G330*1000/3/F330</f>
        <v>4320.4734573741198</v>
      </c>
      <c r="M330" s="57">
        <f>I330*1000/3/H330</f>
        <v>3830.6477998176015</v>
      </c>
      <c r="N330" s="57">
        <f>M330-L330</f>
        <v>-489.82565755651831</v>
      </c>
      <c r="O330" s="58">
        <f>N330/L330</f>
        <v>-0.11337314356612727</v>
      </c>
      <c r="P330" s="58">
        <f>H330/J330</f>
        <v>0.47973748974569325</v>
      </c>
      <c r="Q330" s="58">
        <f t="shared" si="5"/>
        <v>0.49668874172185429</v>
      </c>
      <c r="R330" s="59">
        <v>121.89999999999998</v>
      </c>
      <c r="S330" s="59">
        <v>151</v>
      </c>
      <c r="T330" s="60">
        <f>R330/S330</f>
        <v>0.80728476821192041</v>
      </c>
      <c r="U330" s="57">
        <v>58.48</v>
      </c>
      <c r="V330" s="1">
        <v>75</v>
      </c>
      <c r="W330" s="60">
        <f>U330/V330</f>
        <v>0.77973333333333328</v>
      </c>
    </row>
    <row r="331" spans="1:23" ht="12" hidden="1" outlineLevel="4" x14ac:dyDescent="0.25">
      <c r="A331" s="16">
        <v>328</v>
      </c>
      <c r="B331" s="53"/>
      <c r="C331" s="54"/>
      <c r="D331" s="1">
        <v>32990</v>
      </c>
      <c r="E331" s="1" t="s">
        <v>349</v>
      </c>
      <c r="F331" s="56">
        <v>434.17000000000019</v>
      </c>
      <c r="G331" s="57">
        <v>5753.49208</v>
      </c>
      <c r="H331" s="57">
        <v>184.15</v>
      </c>
      <c r="I331" s="57">
        <v>2480.9161900000008</v>
      </c>
      <c r="J331" s="57">
        <v>618.32000000000016</v>
      </c>
      <c r="K331" s="57">
        <v>8234.4082699999999</v>
      </c>
      <c r="L331" s="56">
        <f>G331*1000/3/F331</f>
        <v>4417.2344780462317</v>
      </c>
      <c r="M331" s="57">
        <f>I331*1000/3/H331</f>
        <v>4490.752448185357</v>
      </c>
      <c r="N331" s="57">
        <f>M331-L331</f>
        <v>73.517970139125282</v>
      </c>
      <c r="O331" s="58">
        <f>N331/L331</f>
        <v>1.6643438446501194E-2</v>
      </c>
      <c r="P331" s="58">
        <f>H331/J331</f>
        <v>0.29782313365247759</v>
      </c>
      <c r="Q331" s="58">
        <f t="shared" si="5"/>
        <v>0.32244897959183672</v>
      </c>
      <c r="R331" s="59">
        <v>618.32000000000016</v>
      </c>
      <c r="S331" s="59">
        <v>735</v>
      </c>
      <c r="T331" s="60">
        <f>R331/S331</f>
        <v>0.84125170068027233</v>
      </c>
      <c r="U331" s="57">
        <v>184.15</v>
      </c>
      <c r="V331" s="1">
        <v>237</v>
      </c>
      <c r="W331" s="60">
        <f>U331/V331</f>
        <v>0.77700421940928277</v>
      </c>
    </row>
    <row r="332" spans="1:23" ht="12" hidden="1" outlineLevel="2" collapsed="1" x14ac:dyDescent="0.25">
      <c r="A332" s="16">
        <v>329</v>
      </c>
      <c r="B332" s="46"/>
      <c r="C332" s="50" t="s">
        <v>350</v>
      </c>
      <c r="D332" s="48"/>
      <c r="E332" s="50"/>
      <c r="F332" s="71">
        <f>SUM(F333:F341)</f>
        <v>11051.830000000002</v>
      </c>
      <c r="G332" s="72">
        <f>SUM(G333:G341)</f>
        <v>175654.68098999994</v>
      </c>
      <c r="H332" s="72">
        <f>SUM(H333:H341)</f>
        <v>1420.1199999999997</v>
      </c>
      <c r="I332" s="72">
        <f>SUM(I333:I341)</f>
        <v>23451.135800000004</v>
      </c>
      <c r="J332" s="72">
        <f>SUM(J333:J341)</f>
        <v>12471.950000000003</v>
      </c>
      <c r="K332" s="72">
        <f>SUM(K333:K341)</f>
        <v>199105.81678999995</v>
      </c>
      <c r="L332" s="9">
        <f>G332*1000/3/F332</f>
        <v>5297.906349446198</v>
      </c>
      <c r="M332" s="10">
        <f>I332*1000/3/H332</f>
        <v>5504.4962866987789</v>
      </c>
      <c r="N332" s="10">
        <f>M332-L332</f>
        <v>206.58993725258097</v>
      </c>
      <c r="O332" s="51">
        <f>N332/L332</f>
        <v>3.8994637433365779E-2</v>
      </c>
      <c r="P332" s="51">
        <f>H332/J332</f>
        <v>0.11386511331427719</v>
      </c>
      <c r="Q332" s="51">
        <f t="shared" si="5"/>
        <v>0.11853171774768353</v>
      </c>
      <c r="R332" s="72">
        <f>SUM(R333:R341)</f>
        <v>12471.950000000003</v>
      </c>
      <c r="S332" s="72">
        <f>SUM(S333:S341)</f>
        <v>14030</v>
      </c>
      <c r="T332" s="52">
        <f>R332/S332</f>
        <v>0.88894868139700656</v>
      </c>
      <c r="U332" s="72">
        <f>SUM(U333:U341)</f>
        <v>1420.1199999999997</v>
      </c>
      <c r="V332" s="72">
        <f>SUM(V333:V341)</f>
        <v>1663</v>
      </c>
      <c r="W332" s="52">
        <f>U332/V332</f>
        <v>0.85395069152134673</v>
      </c>
    </row>
    <row r="333" spans="1:23" ht="12" hidden="1" outlineLevel="3" x14ac:dyDescent="0.25">
      <c r="A333" s="16">
        <v>330</v>
      </c>
      <c r="B333" s="53"/>
      <c r="C333" s="54"/>
      <c r="D333" s="1">
        <v>33110</v>
      </c>
      <c r="E333" s="1" t="s">
        <v>351</v>
      </c>
      <c r="F333" s="56">
        <v>1921.4200000000012</v>
      </c>
      <c r="G333" s="57">
        <v>28900.227009999991</v>
      </c>
      <c r="H333" s="57">
        <v>205.76000000000002</v>
      </c>
      <c r="I333" s="57">
        <v>3271.6862699999997</v>
      </c>
      <c r="J333" s="57">
        <v>2127.1800000000012</v>
      </c>
      <c r="K333" s="57">
        <v>32171.91327999999</v>
      </c>
      <c r="L333" s="56">
        <f>G333*1000/3/F333</f>
        <v>5013.6924791733845</v>
      </c>
      <c r="M333" s="57">
        <f>I333*1000/3/H333</f>
        <v>5300.165678460341</v>
      </c>
      <c r="N333" s="57">
        <f>M333-L333</f>
        <v>286.47319928695651</v>
      </c>
      <c r="O333" s="58">
        <f>N333/L333</f>
        <v>5.7138167224446083E-2</v>
      </c>
      <c r="P333" s="58">
        <f>H333/J333</f>
        <v>9.6729002717212409E-2</v>
      </c>
      <c r="Q333" s="58">
        <f t="shared" si="5"/>
        <v>9.8307816277195814E-2</v>
      </c>
      <c r="R333" s="59">
        <v>2127.1800000000012</v>
      </c>
      <c r="S333" s="59">
        <v>2482</v>
      </c>
      <c r="T333" s="60">
        <f>R333/S333</f>
        <v>0.85704270749395695</v>
      </c>
      <c r="U333" s="57">
        <v>205.76000000000002</v>
      </c>
      <c r="V333" s="1">
        <v>244</v>
      </c>
      <c r="W333" s="60">
        <f>U333/V333</f>
        <v>0.8432786885245902</v>
      </c>
    </row>
    <row r="334" spans="1:23" ht="12" hidden="1" outlineLevel="3" x14ac:dyDescent="0.25">
      <c r="A334" s="16">
        <v>331</v>
      </c>
      <c r="B334" s="53"/>
      <c r="C334" s="54"/>
      <c r="D334" s="1">
        <v>33120</v>
      </c>
      <c r="E334" s="1" t="s">
        <v>352</v>
      </c>
      <c r="F334" s="56">
        <v>2643.13</v>
      </c>
      <c r="G334" s="57">
        <v>36665.343199999988</v>
      </c>
      <c r="H334" s="57">
        <v>246.25999999999991</v>
      </c>
      <c r="I334" s="57">
        <v>3378.7405900000008</v>
      </c>
      <c r="J334" s="57">
        <v>2889.39</v>
      </c>
      <c r="K334" s="57">
        <v>40044.08378999999</v>
      </c>
      <c r="L334" s="56">
        <f>G334*1000/3/F334</f>
        <v>4623.9803061773964</v>
      </c>
      <c r="M334" s="57">
        <f>I334*1000/3/H334</f>
        <v>4573.4056011261837</v>
      </c>
      <c r="N334" s="57">
        <f>M334-L334</f>
        <v>-50.574705051212732</v>
      </c>
      <c r="O334" s="58">
        <f>N334/L334</f>
        <v>-1.093748279672549E-2</v>
      </c>
      <c r="P334" s="58">
        <f>H334/J334</f>
        <v>8.5229062189597082E-2</v>
      </c>
      <c r="Q334" s="58">
        <f t="shared" si="5"/>
        <v>9.3301435406698566E-2</v>
      </c>
      <c r="R334" s="59">
        <v>2889.39</v>
      </c>
      <c r="S334" s="59">
        <v>3344</v>
      </c>
      <c r="T334" s="60">
        <f>R334/S334</f>
        <v>0.86405203349282289</v>
      </c>
      <c r="U334" s="57">
        <v>246.25999999999991</v>
      </c>
      <c r="V334" s="1">
        <v>312</v>
      </c>
      <c r="W334" s="60">
        <f>U334/V334</f>
        <v>0.78929487179487146</v>
      </c>
    </row>
    <row r="335" spans="1:23" ht="12" hidden="1" outlineLevel="3" x14ac:dyDescent="0.25">
      <c r="A335" s="16">
        <v>332</v>
      </c>
      <c r="B335" s="53"/>
      <c r="C335" s="54"/>
      <c r="D335" s="1">
        <v>33130</v>
      </c>
      <c r="E335" s="1" t="s">
        <v>353</v>
      </c>
      <c r="F335" s="56">
        <v>62.66</v>
      </c>
      <c r="G335" s="57">
        <v>1197.7047299999997</v>
      </c>
      <c r="H335" s="57">
        <v>15.950000000000001</v>
      </c>
      <c r="I335" s="57">
        <v>287.73003999999997</v>
      </c>
      <c r="J335" s="57">
        <v>78.61</v>
      </c>
      <c r="K335" s="57">
        <v>1485.4347699999996</v>
      </c>
      <c r="L335" s="56">
        <f>G335*1000/3/F335</f>
        <v>6371.447654005744</v>
      </c>
      <c r="M335" s="57">
        <f>I335*1000/3/H335</f>
        <v>6013.1669801462895</v>
      </c>
      <c r="N335" s="57">
        <f>M335-L335</f>
        <v>-358.28067385945451</v>
      </c>
      <c r="O335" s="58">
        <f>N335/L335</f>
        <v>-5.6232224341386937E-2</v>
      </c>
      <c r="P335" s="58">
        <f>H335/J335</f>
        <v>0.20290039435186363</v>
      </c>
      <c r="Q335" s="58">
        <f t="shared" si="5"/>
        <v>0.20689655172413793</v>
      </c>
      <c r="R335" s="59">
        <v>78.61</v>
      </c>
      <c r="S335" s="59">
        <v>87</v>
      </c>
      <c r="T335" s="60">
        <f>R335/S335</f>
        <v>0.90356321839080456</v>
      </c>
      <c r="U335" s="57">
        <v>15.950000000000001</v>
      </c>
      <c r="V335" s="1">
        <v>18</v>
      </c>
      <c r="W335" s="60">
        <f>U335/V335</f>
        <v>0.88611111111111118</v>
      </c>
    </row>
    <row r="336" spans="1:23" ht="12" hidden="1" outlineLevel="3" x14ac:dyDescent="0.25">
      <c r="A336" s="16">
        <v>333</v>
      </c>
      <c r="B336" s="53"/>
      <c r="C336" s="54"/>
      <c r="D336" s="1">
        <v>33140</v>
      </c>
      <c r="E336" s="1" t="s">
        <v>354</v>
      </c>
      <c r="F336" s="56">
        <v>138.60999999999999</v>
      </c>
      <c r="G336" s="57">
        <v>1905.7248599999994</v>
      </c>
      <c r="H336" s="57">
        <v>17.669999999999998</v>
      </c>
      <c r="I336" s="57">
        <v>247.05160999999998</v>
      </c>
      <c r="J336" s="57">
        <v>156.27999999999997</v>
      </c>
      <c r="K336" s="57">
        <v>2152.7764699999993</v>
      </c>
      <c r="L336" s="56">
        <f>G336*1000/3/F336</f>
        <v>4582.9422119616174</v>
      </c>
      <c r="M336" s="57">
        <f>I336*1000/3/H336</f>
        <v>4660.4717977740056</v>
      </c>
      <c r="N336" s="57">
        <f>M336-L336</f>
        <v>77.529585812388177</v>
      </c>
      <c r="O336" s="58">
        <f>N336/L336</f>
        <v>1.6916989616415766E-2</v>
      </c>
      <c r="P336" s="58">
        <f>H336/J336</f>
        <v>0.11306629127207576</v>
      </c>
      <c r="Q336" s="58">
        <f t="shared" si="5"/>
        <v>0.11560693641618497</v>
      </c>
      <c r="R336" s="59">
        <v>156.27999999999997</v>
      </c>
      <c r="S336" s="59">
        <v>173</v>
      </c>
      <c r="T336" s="60">
        <f>R336/S336</f>
        <v>0.90335260115606919</v>
      </c>
      <c r="U336" s="57">
        <v>17.669999999999998</v>
      </c>
      <c r="V336" s="1">
        <v>20</v>
      </c>
      <c r="W336" s="60">
        <f>U336/V336</f>
        <v>0.88349999999999995</v>
      </c>
    </row>
    <row r="337" spans="1:23" ht="12" hidden="1" outlineLevel="3" x14ac:dyDescent="0.25">
      <c r="A337" s="16">
        <v>334</v>
      </c>
      <c r="B337" s="53"/>
      <c r="C337" s="54"/>
      <c r="D337" s="1">
        <v>33150</v>
      </c>
      <c r="E337" s="1" t="s">
        <v>355</v>
      </c>
      <c r="F337" s="56">
        <v>651.71</v>
      </c>
      <c r="G337" s="57">
        <v>10878.782390000004</v>
      </c>
      <c r="H337" s="57">
        <v>88.509999999999991</v>
      </c>
      <c r="I337" s="57">
        <v>1359.6676200000002</v>
      </c>
      <c r="J337" s="57">
        <v>740.22</v>
      </c>
      <c r="K337" s="57">
        <v>12238.450010000004</v>
      </c>
      <c r="L337" s="56">
        <f>G337*1000/3/F337</f>
        <v>5564.2245733020336</v>
      </c>
      <c r="M337" s="57">
        <f>I337*1000/3/H337</f>
        <v>5120.5800474522666</v>
      </c>
      <c r="N337" s="57">
        <f>M337-L337</f>
        <v>-443.64452584976698</v>
      </c>
      <c r="O337" s="58">
        <f>N337/L337</f>
        <v>-7.9731599615593979E-2</v>
      </c>
      <c r="P337" s="58">
        <f>H337/J337</f>
        <v>0.11957255950933504</v>
      </c>
      <c r="Q337" s="58">
        <f t="shared" si="5"/>
        <v>0.12019826517967781</v>
      </c>
      <c r="R337" s="59">
        <v>740.22</v>
      </c>
      <c r="S337" s="59">
        <v>807</v>
      </c>
      <c r="T337" s="60">
        <f>R337/S337</f>
        <v>0.91724907063197025</v>
      </c>
      <c r="U337" s="57">
        <v>88.509999999999991</v>
      </c>
      <c r="V337" s="1">
        <v>97</v>
      </c>
      <c r="W337" s="60">
        <f>U337/V337</f>
        <v>0.9124742268041236</v>
      </c>
    </row>
    <row r="338" spans="1:23" ht="12" hidden="1" outlineLevel="3" x14ac:dyDescent="0.25">
      <c r="A338" s="16">
        <v>335</v>
      </c>
      <c r="B338" s="53"/>
      <c r="C338" s="54"/>
      <c r="D338" s="1">
        <v>33160</v>
      </c>
      <c r="E338" s="1" t="s">
        <v>356</v>
      </c>
      <c r="F338" s="56">
        <v>1261.0100000000004</v>
      </c>
      <c r="G338" s="57">
        <v>20338.167640000003</v>
      </c>
      <c r="H338" s="57">
        <v>159.67000000000002</v>
      </c>
      <c r="I338" s="57">
        <v>2425.2172</v>
      </c>
      <c r="J338" s="57">
        <v>1420.6800000000005</v>
      </c>
      <c r="K338" s="57">
        <v>22763.384840000002</v>
      </c>
      <c r="L338" s="56">
        <f>G338*1000/3/F338</f>
        <v>5376.1581695096247</v>
      </c>
      <c r="M338" s="57">
        <f>I338*1000/3/H338</f>
        <v>5062.978225924302</v>
      </c>
      <c r="N338" s="57">
        <f>M338-L338</f>
        <v>-313.17994358532269</v>
      </c>
      <c r="O338" s="58">
        <f>N338/L338</f>
        <v>-5.8253483939794272E-2</v>
      </c>
      <c r="P338" s="58">
        <f>H338/J338</f>
        <v>0.11238984148435957</v>
      </c>
      <c r="Q338" s="58">
        <f t="shared" si="5"/>
        <v>0.1131957473420888</v>
      </c>
      <c r="R338" s="59">
        <v>1420.6800000000005</v>
      </c>
      <c r="S338" s="59">
        <v>1599</v>
      </c>
      <c r="T338" s="60">
        <f>R338/S338</f>
        <v>0.88848030018761759</v>
      </c>
      <c r="U338" s="57">
        <v>159.67000000000002</v>
      </c>
      <c r="V338" s="1">
        <v>181</v>
      </c>
      <c r="W338" s="60">
        <f>U338/V338</f>
        <v>0.88215469613259678</v>
      </c>
    </row>
    <row r="339" spans="1:23" ht="12" hidden="1" outlineLevel="3" x14ac:dyDescent="0.25">
      <c r="A339" s="16">
        <v>336</v>
      </c>
      <c r="B339" s="53"/>
      <c r="C339" s="54"/>
      <c r="D339" s="1">
        <v>33170</v>
      </c>
      <c r="E339" s="1" t="s">
        <v>357</v>
      </c>
      <c r="F339" s="56">
        <v>91.4</v>
      </c>
      <c r="G339" s="57">
        <v>1460.4121299999995</v>
      </c>
      <c r="H339" s="57">
        <v>6.07</v>
      </c>
      <c r="I339" s="57">
        <v>121.65503000000001</v>
      </c>
      <c r="J339" s="57">
        <v>97.47</v>
      </c>
      <c r="K339" s="57">
        <v>1582.0671599999996</v>
      </c>
      <c r="L339" s="56">
        <f>G339*1000/3/F339</f>
        <v>5326.0836250911725</v>
      </c>
      <c r="M339" s="57">
        <f>I339*1000/3/H339</f>
        <v>6680.6716090060418</v>
      </c>
      <c r="N339" s="57">
        <f>M339-L339</f>
        <v>1354.5879839148693</v>
      </c>
      <c r="O339" s="58">
        <f>N339/L339</f>
        <v>0.25433096422545959</v>
      </c>
      <c r="P339" s="58">
        <f>H339/J339</f>
        <v>6.2275571970862836E-2</v>
      </c>
      <c r="Q339" s="58">
        <f t="shared" si="5"/>
        <v>6.4814814814814811E-2</v>
      </c>
      <c r="R339" s="59">
        <v>97.47</v>
      </c>
      <c r="S339" s="59">
        <v>108</v>
      </c>
      <c r="T339" s="60">
        <f>R339/S339</f>
        <v>0.90249999999999997</v>
      </c>
      <c r="U339" s="57">
        <v>6.07</v>
      </c>
      <c r="V339" s="1">
        <v>7</v>
      </c>
      <c r="W339" s="60">
        <f>U339/V339</f>
        <v>0.86714285714285722</v>
      </c>
    </row>
    <row r="340" spans="1:23" ht="12" hidden="1" outlineLevel="3" x14ac:dyDescent="0.25">
      <c r="A340" s="16">
        <v>337</v>
      </c>
      <c r="B340" s="53"/>
      <c r="C340" s="54"/>
      <c r="D340" s="1">
        <v>33190</v>
      </c>
      <c r="E340" s="1" t="s">
        <v>358</v>
      </c>
      <c r="F340" s="56">
        <v>167.06999999999996</v>
      </c>
      <c r="G340" s="57">
        <v>1894.87069</v>
      </c>
      <c r="H340" s="57">
        <v>5.6800000000000006</v>
      </c>
      <c r="I340" s="57">
        <v>86.738130000000012</v>
      </c>
      <c r="J340" s="57">
        <v>172.74999999999997</v>
      </c>
      <c r="K340" s="57">
        <v>1981.6088199999999</v>
      </c>
      <c r="L340" s="56">
        <f>G340*1000/3/F340</f>
        <v>3780.5923465214191</v>
      </c>
      <c r="M340" s="57">
        <f>I340*1000/3/H340</f>
        <v>5090.265845070423</v>
      </c>
      <c r="N340" s="57">
        <f>M340-L340</f>
        <v>1309.6734985490039</v>
      </c>
      <c r="O340" s="58">
        <f>N340/L340</f>
        <v>0.34642018459198715</v>
      </c>
      <c r="P340" s="58">
        <f>H340/J340</f>
        <v>3.2879884225759777E-2</v>
      </c>
      <c r="Q340" s="58">
        <f t="shared" si="5"/>
        <v>3.9024390243902439E-2</v>
      </c>
      <c r="R340" s="59">
        <v>172.74999999999997</v>
      </c>
      <c r="S340" s="59">
        <v>205</v>
      </c>
      <c r="T340" s="60">
        <f>R340/S340</f>
        <v>0.84268292682926815</v>
      </c>
      <c r="U340" s="57">
        <v>5.6800000000000006</v>
      </c>
      <c r="V340" s="1">
        <v>8</v>
      </c>
      <c r="W340" s="60">
        <f>U340/V340</f>
        <v>0.71000000000000008</v>
      </c>
    </row>
    <row r="341" spans="1:23" ht="12" hidden="1" outlineLevel="3" x14ac:dyDescent="0.25">
      <c r="A341" s="16">
        <v>338</v>
      </c>
      <c r="B341" s="53"/>
      <c r="C341" s="54"/>
      <c r="D341" s="1">
        <v>33200</v>
      </c>
      <c r="E341" s="1" t="s">
        <v>359</v>
      </c>
      <c r="F341" s="56">
        <v>4114.8200000000015</v>
      </c>
      <c r="G341" s="57">
        <v>72413.448339999959</v>
      </c>
      <c r="H341" s="57">
        <v>674.54999999999973</v>
      </c>
      <c r="I341" s="57">
        <v>12272.649310000006</v>
      </c>
      <c r="J341" s="57">
        <v>4789.3700000000008</v>
      </c>
      <c r="K341" s="57">
        <v>84686.097649999967</v>
      </c>
      <c r="L341" s="56">
        <f>G341*1000/3/F341</f>
        <v>5866.0685311467596</v>
      </c>
      <c r="M341" s="57">
        <f>I341*1000/3/H341</f>
        <v>6064.6106342499997</v>
      </c>
      <c r="N341" s="57">
        <f>M341-L341</f>
        <v>198.54210310324015</v>
      </c>
      <c r="O341" s="58">
        <f>N341/L341</f>
        <v>3.3845854689397416E-2</v>
      </c>
      <c r="P341" s="58">
        <f>H341/J341</f>
        <v>0.1408431589123412</v>
      </c>
      <c r="Q341" s="58">
        <f t="shared" si="5"/>
        <v>0.14851674641148324</v>
      </c>
      <c r="R341" s="59">
        <v>4789.3700000000008</v>
      </c>
      <c r="S341" s="59">
        <v>5225</v>
      </c>
      <c r="T341" s="60">
        <f>R341/S341</f>
        <v>0.91662583732057434</v>
      </c>
      <c r="U341" s="57">
        <v>674.54999999999973</v>
      </c>
      <c r="V341" s="1">
        <v>776</v>
      </c>
      <c r="W341" s="60">
        <f>U341/V341</f>
        <v>0.86926546391752546</v>
      </c>
    </row>
    <row r="342" spans="1:23" ht="12" hidden="1" outlineLevel="1" collapsed="1" x14ac:dyDescent="0.25">
      <c r="A342" s="16">
        <v>339</v>
      </c>
      <c r="B342" s="46"/>
      <c r="C342" s="47" t="s">
        <v>360</v>
      </c>
      <c r="D342" s="48"/>
      <c r="E342" s="47"/>
      <c r="F342" s="71">
        <f>SUM(F343:F349)</f>
        <v>13955.309999999998</v>
      </c>
      <c r="G342" s="72">
        <f>SUM(G343:G349)</f>
        <v>351585.07888999995</v>
      </c>
      <c r="H342" s="72">
        <f>SUM(H343:H349)</f>
        <v>5254.93</v>
      </c>
      <c r="I342" s="72">
        <f>SUM(I343:I349)</f>
        <v>111224.73695000001</v>
      </c>
      <c r="J342" s="72">
        <f>SUM(J343:J349)</f>
        <v>19210.239999999998</v>
      </c>
      <c r="K342" s="72">
        <f>SUM(K343:K349)</f>
        <v>462809.81584000005</v>
      </c>
      <c r="L342" s="9">
        <f>G342*1000/3/F342</f>
        <v>8397.8805412897782</v>
      </c>
      <c r="M342" s="10">
        <f>I342*1000/3/H342</f>
        <v>7055.2628325527967</v>
      </c>
      <c r="N342" s="10">
        <f>M342-L342</f>
        <v>-1342.6177087369815</v>
      </c>
      <c r="O342" s="51">
        <f>N342/L342</f>
        <v>-0.15987578081585538</v>
      </c>
      <c r="P342" s="51">
        <f>H342/J342</f>
        <v>0.27354837836487211</v>
      </c>
      <c r="Q342" s="51">
        <f t="shared" si="5"/>
        <v>0.29054606687515033</v>
      </c>
      <c r="R342" s="72">
        <f>SUM(R343:R349)</f>
        <v>19210.239999999998</v>
      </c>
      <c r="S342" s="72">
        <f>SUM(S343:S349)</f>
        <v>20785</v>
      </c>
      <c r="T342" s="52">
        <f>R342/S342</f>
        <v>0.92423574693288424</v>
      </c>
      <c r="U342" s="72">
        <f>SUM(U343:U349)</f>
        <v>5254.93</v>
      </c>
      <c r="V342" s="72">
        <f>SUM(V343:V349)</f>
        <v>6039</v>
      </c>
      <c r="W342" s="52">
        <f>U342/V342</f>
        <v>0.87016559032952479</v>
      </c>
    </row>
    <row r="343" spans="1:23" ht="12" hidden="1" outlineLevel="2" x14ac:dyDescent="0.25">
      <c r="A343" s="16">
        <v>340</v>
      </c>
      <c r="B343" s="53"/>
      <c r="C343" s="54"/>
      <c r="D343" s="1">
        <v>35110</v>
      </c>
      <c r="E343" s="1" t="s">
        <v>361</v>
      </c>
      <c r="F343" s="56">
        <v>3429.7300000000005</v>
      </c>
      <c r="G343" s="57">
        <v>104541.20296999995</v>
      </c>
      <c r="H343" s="57">
        <v>1036.8200000000002</v>
      </c>
      <c r="I343" s="57">
        <v>26193.534649999998</v>
      </c>
      <c r="J343" s="57">
        <v>4466.5500000000011</v>
      </c>
      <c r="K343" s="57">
        <v>130734.73761999996</v>
      </c>
      <c r="L343" s="56">
        <f>G343*1000/3/F343</f>
        <v>10160.294733599043</v>
      </c>
      <c r="M343" s="57">
        <f>I343*1000/3/H343</f>
        <v>8421.112841830467</v>
      </c>
      <c r="N343" s="57">
        <f>M343-L343</f>
        <v>-1739.181891768576</v>
      </c>
      <c r="O343" s="58">
        <f>N343/L343</f>
        <v>-0.17117435442273948</v>
      </c>
      <c r="P343" s="58">
        <f>H343/J343</f>
        <v>0.23212994369255913</v>
      </c>
      <c r="Q343" s="58">
        <f t="shared" si="5"/>
        <v>0.2471886713869221</v>
      </c>
      <c r="R343" s="59">
        <v>4466.5500000000011</v>
      </c>
      <c r="S343" s="59">
        <v>4802</v>
      </c>
      <c r="T343" s="60">
        <f>R343/S343</f>
        <v>0.93014369012911313</v>
      </c>
      <c r="U343" s="57">
        <v>1036.8200000000002</v>
      </c>
      <c r="V343" s="1">
        <v>1187</v>
      </c>
      <c r="W343" s="60">
        <f>U343/V343</f>
        <v>0.87347935973041291</v>
      </c>
    </row>
    <row r="344" spans="1:23" ht="12" hidden="1" outlineLevel="2" x14ac:dyDescent="0.25">
      <c r="A344" s="16">
        <v>341</v>
      </c>
      <c r="B344" s="53"/>
      <c r="C344" s="54"/>
      <c r="D344" s="1">
        <v>35120</v>
      </c>
      <c r="E344" s="1" t="s">
        <v>362</v>
      </c>
      <c r="F344" s="56">
        <v>1140.3800000000001</v>
      </c>
      <c r="G344" s="57">
        <v>29990.177670000008</v>
      </c>
      <c r="H344" s="57">
        <v>318.06</v>
      </c>
      <c r="I344" s="57">
        <v>7863.2252099999987</v>
      </c>
      <c r="J344" s="57">
        <v>1458.44</v>
      </c>
      <c r="K344" s="57">
        <v>37853.402880000009</v>
      </c>
      <c r="L344" s="56">
        <f>G344*1000/3/F344</f>
        <v>8766.1357529946163</v>
      </c>
      <c r="M344" s="57">
        <f>I344*1000/3/H344</f>
        <v>8240.8195623467273</v>
      </c>
      <c r="N344" s="57">
        <f>M344-L344</f>
        <v>-525.31619064788902</v>
      </c>
      <c r="O344" s="58">
        <f>N344/L344</f>
        <v>-5.9925628058912363E-2</v>
      </c>
      <c r="P344" s="58">
        <f>H344/J344</f>
        <v>0.21808233454924439</v>
      </c>
      <c r="Q344" s="58">
        <f t="shared" si="5"/>
        <v>0.23221216041397155</v>
      </c>
      <c r="R344" s="59">
        <v>1458.44</v>
      </c>
      <c r="S344" s="59">
        <v>1546</v>
      </c>
      <c r="T344" s="60">
        <f>R344/S344</f>
        <v>0.94336351875808544</v>
      </c>
      <c r="U344" s="57">
        <v>318.06</v>
      </c>
      <c r="V344" s="1">
        <v>359</v>
      </c>
      <c r="W344" s="60">
        <f>U344/V344</f>
        <v>0.88596100278551537</v>
      </c>
    </row>
    <row r="345" spans="1:23" ht="12" hidden="1" outlineLevel="2" x14ac:dyDescent="0.25">
      <c r="A345" s="16">
        <v>342</v>
      </c>
      <c r="B345" s="53"/>
      <c r="C345" s="54"/>
      <c r="D345" s="1">
        <v>35130</v>
      </c>
      <c r="E345" s="1" t="s">
        <v>363</v>
      </c>
      <c r="F345" s="56">
        <v>7474.699999999998</v>
      </c>
      <c r="G345" s="57">
        <v>163850.52709000002</v>
      </c>
      <c r="H345" s="57">
        <v>2941.41</v>
      </c>
      <c r="I345" s="57">
        <v>57138.378600000004</v>
      </c>
      <c r="J345" s="57">
        <v>10416.109999999997</v>
      </c>
      <c r="K345" s="57">
        <v>220988.90569000001</v>
      </c>
      <c r="L345" s="56">
        <f>G345*1000/3/F345</f>
        <v>7306.8942383417861</v>
      </c>
      <c r="M345" s="57">
        <f>I345*1000/3/H345</f>
        <v>6475.1687795989001</v>
      </c>
      <c r="N345" s="57">
        <f>M345-L345</f>
        <v>-831.72545874288608</v>
      </c>
      <c r="O345" s="58">
        <f>N345/L345</f>
        <v>-0.11382749381789826</v>
      </c>
      <c r="P345" s="58">
        <f>H345/J345</f>
        <v>0.28239045094569859</v>
      </c>
      <c r="Q345" s="58">
        <f t="shared" si="5"/>
        <v>0.2992771509167842</v>
      </c>
      <c r="R345" s="59">
        <v>10416.109999999997</v>
      </c>
      <c r="S345" s="59">
        <v>11344</v>
      </c>
      <c r="T345" s="60">
        <f>R345/S345</f>
        <v>0.918204337094499</v>
      </c>
      <c r="U345" s="57">
        <v>2941.41</v>
      </c>
      <c r="V345" s="1">
        <v>3395</v>
      </c>
      <c r="W345" s="60">
        <f>U345/V345</f>
        <v>0.86639469808541969</v>
      </c>
    </row>
    <row r="346" spans="1:23" ht="12" hidden="1" outlineLevel="2" x14ac:dyDescent="0.25">
      <c r="A346" s="16">
        <v>343</v>
      </c>
      <c r="B346" s="53"/>
      <c r="C346" s="54"/>
      <c r="D346" s="1">
        <v>35140</v>
      </c>
      <c r="E346" s="1" t="s">
        <v>364</v>
      </c>
      <c r="F346" s="56">
        <v>1050.0900000000001</v>
      </c>
      <c r="G346" s="57">
        <v>24882.961709999989</v>
      </c>
      <c r="H346" s="57">
        <v>743.52999999999975</v>
      </c>
      <c r="I346" s="57">
        <v>13969.386750000001</v>
      </c>
      <c r="J346" s="57">
        <v>1793.62</v>
      </c>
      <c r="K346" s="57">
        <v>38852.348459999994</v>
      </c>
      <c r="L346" s="56">
        <f>G346*1000/3/F346</f>
        <v>7898.6758944471385</v>
      </c>
      <c r="M346" s="57">
        <f>I346*1000/3/H346</f>
        <v>6262.6420588274887</v>
      </c>
      <c r="N346" s="57">
        <f>M346-L346</f>
        <v>-1636.0338356196498</v>
      </c>
      <c r="O346" s="58">
        <f>N346/L346</f>
        <v>-0.20712760689039042</v>
      </c>
      <c r="P346" s="58">
        <f>H346/J346</f>
        <v>0.41454154168664475</v>
      </c>
      <c r="Q346" s="58">
        <f t="shared" si="5"/>
        <v>0.44</v>
      </c>
      <c r="R346" s="59">
        <v>1793.62</v>
      </c>
      <c r="S346" s="59">
        <v>1950</v>
      </c>
      <c r="T346" s="60">
        <f>R346/S346</f>
        <v>0.91980512820512816</v>
      </c>
      <c r="U346" s="57">
        <v>743.52999999999975</v>
      </c>
      <c r="V346" s="1">
        <v>858</v>
      </c>
      <c r="W346" s="60">
        <f>U346/V346</f>
        <v>0.8665850815850813</v>
      </c>
    </row>
    <row r="347" spans="1:23" ht="12" hidden="1" outlineLevel="2" x14ac:dyDescent="0.25">
      <c r="A347" s="16">
        <v>344</v>
      </c>
      <c r="B347" s="53"/>
      <c r="C347" s="54"/>
      <c r="D347" s="1">
        <v>35210</v>
      </c>
      <c r="E347" s="1" t="s">
        <v>365</v>
      </c>
      <c r="F347" s="56">
        <v>22.07</v>
      </c>
      <c r="G347" s="57">
        <v>271.19236000000001</v>
      </c>
      <c r="H347" s="57">
        <v>6.72</v>
      </c>
      <c r="I347" s="57">
        <v>86.49266999999999</v>
      </c>
      <c r="J347" s="57">
        <v>28.79</v>
      </c>
      <c r="K347" s="57">
        <v>357.68502999999998</v>
      </c>
      <c r="L347" s="56">
        <f>G347*1000/3/F347</f>
        <v>4095.9426068569696</v>
      </c>
      <c r="M347" s="57">
        <f>I347*1000/3/H347</f>
        <v>4290.3110119047615</v>
      </c>
      <c r="N347" s="57">
        <f>M347-L347</f>
        <v>194.36840504779184</v>
      </c>
      <c r="O347" s="58">
        <f>N347/L347</f>
        <v>4.7453888812407176E-2</v>
      </c>
      <c r="P347" s="58">
        <f>H347/J347</f>
        <v>0.23341437999305314</v>
      </c>
      <c r="Q347" s="58">
        <f t="shared" si="5"/>
        <v>0.23076923076923078</v>
      </c>
      <c r="R347" s="59">
        <v>28.79</v>
      </c>
      <c r="S347" s="59">
        <v>39</v>
      </c>
      <c r="T347" s="60">
        <f>R347/S347</f>
        <v>0.73820512820512818</v>
      </c>
      <c r="U347" s="57">
        <v>6.72</v>
      </c>
      <c r="V347" s="1">
        <v>9</v>
      </c>
      <c r="W347" s="60">
        <f>U347/V347</f>
        <v>0.74666666666666659</v>
      </c>
    </row>
    <row r="348" spans="1:23" ht="12" hidden="1" outlineLevel="2" x14ac:dyDescent="0.25">
      <c r="A348" s="16">
        <v>345</v>
      </c>
      <c r="B348" s="53"/>
      <c r="C348" s="54"/>
      <c r="D348" s="1">
        <v>35220</v>
      </c>
      <c r="E348" s="1" t="s">
        <v>366</v>
      </c>
      <c r="F348" s="56">
        <v>770.3399999999998</v>
      </c>
      <c r="G348" s="57">
        <v>26003.734260000005</v>
      </c>
      <c r="H348" s="57">
        <v>166.13</v>
      </c>
      <c r="I348" s="57">
        <v>4907.8259500000004</v>
      </c>
      <c r="J348" s="57">
        <v>936.4699999999998</v>
      </c>
      <c r="K348" s="57">
        <v>30911.560210000003</v>
      </c>
      <c r="L348" s="56">
        <f>G348*1000/3/F348</f>
        <v>11252.059376379266</v>
      </c>
      <c r="M348" s="57">
        <f>I348*1000/3/H348</f>
        <v>9847.3604004895769</v>
      </c>
      <c r="N348" s="57">
        <f>M348-L348</f>
        <v>-1404.6989758896889</v>
      </c>
      <c r="O348" s="58">
        <f>N348/L348</f>
        <v>-0.12483927865138042</v>
      </c>
      <c r="P348" s="58">
        <f>H348/J348</f>
        <v>0.17740023706045044</v>
      </c>
      <c r="Q348" s="58">
        <f t="shared" si="5"/>
        <v>0.18825910931174089</v>
      </c>
      <c r="R348" s="59">
        <v>936.4699999999998</v>
      </c>
      <c r="S348" s="59">
        <v>988</v>
      </c>
      <c r="T348" s="60">
        <f>R348/S348</f>
        <v>0.94784412955465569</v>
      </c>
      <c r="U348" s="57">
        <v>166.13</v>
      </c>
      <c r="V348" s="1">
        <v>186</v>
      </c>
      <c r="W348" s="60">
        <f>U348/V348</f>
        <v>0.8931720430107527</v>
      </c>
    </row>
    <row r="349" spans="1:23" ht="12" hidden="1" outlineLevel="2" x14ac:dyDescent="0.25">
      <c r="A349" s="16">
        <v>346</v>
      </c>
      <c r="B349" s="53"/>
      <c r="C349" s="54"/>
      <c r="D349" s="1">
        <v>35230</v>
      </c>
      <c r="E349" s="1" t="s">
        <v>367</v>
      </c>
      <c r="F349" s="56">
        <v>68</v>
      </c>
      <c r="G349" s="57">
        <v>2045.2828300000003</v>
      </c>
      <c r="H349" s="57">
        <v>42.259999999999991</v>
      </c>
      <c r="I349" s="57">
        <v>1065.89312</v>
      </c>
      <c r="J349" s="57">
        <v>110.25999999999999</v>
      </c>
      <c r="K349" s="57">
        <v>3111.1759500000003</v>
      </c>
      <c r="L349" s="56">
        <f>G349*1000/3/F349</f>
        <v>10025.896225490198</v>
      </c>
      <c r="M349" s="57">
        <f>I349*1000/3/H349</f>
        <v>8407.4232528790035</v>
      </c>
      <c r="N349" s="57">
        <f>M349-L349</f>
        <v>-1618.4729726111946</v>
      </c>
      <c r="O349" s="58">
        <f>N349/L349</f>
        <v>-0.16142925641862629</v>
      </c>
      <c r="P349" s="58">
        <f>H349/J349</f>
        <v>0.38327589334300738</v>
      </c>
      <c r="Q349" s="58">
        <f t="shared" si="5"/>
        <v>0.38793103448275862</v>
      </c>
      <c r="R349" s="59">
        <v>110.25999999999999</v>
      </c>
      <c r="S349" s="59">
        <v>116</v>
      </c>
      <c r="T349" s="60">
        <f>R349/S349</f>
        <v>0.95051724137931026</v>
      </c>
      <c r="U349" s="57">
        <v>42.259999999999991</v>
      </c>
      <c r="V349" s="1">
        <v>45</v>
      </c>
      <c r="W349" s="60">
        <f>U349/V349</f>
        <v>0.9391111111111109</v>
      </c>
    </row>
    <row r="350" spans="1:23" ht="12" hidden="1" outlineLevel="1" collapsed="1" x14ac:dyDescent="0.25">
      <c r="A350" s="16">
        <v>347</v>
      </c>
      <c r="B350" s="70"/>
      <c r="C350" s="47" t="s">
        <v>368</v>
      </c>
      <c r="D350" s="48"/>
      <c r="E350" s="47"/>
      <c r="F350" s="71">
        <f>SUM(F351:F366)</f>
        <v>25701.7</v>
      </c>
      <c r="G350" s="72">
        <f>SUM(G351:G366)</f>
        <v>391072.27747999999</v>
      </c>
      <c r="H350" s="72">
        <f>SUM(H351:H366)</f>
        <v>5660.82</v>
      </c>
      <c r="I350" s="72">
        <f>SUM(I351:I366)</f>
        <v>96795.231300000014</v>
      </c>
      <c r="J350" s="72">
        <f>SUM(J351:J366)</f>
        <v>31362.52</v>
      </c>
      <c r="K350" s="72">
        <f>SUM(K351:K366)</f>
        <v>487867.50877999997</v>
      </c>
      <c r="L350" s="9">
        <f>G350*1000/3/F350</f>
        <v>5071.9378806330578</v>
      </c>
      <c r="M350" s="10">
        <f>I350*1000/3/H350</f>
        <v>5699.7179030599818</v>
      </c>
      <c r="N350" s="10">
        <f>M350-L350</f>
        <v>627.78002242692401</v>
      </c>
      <c r="O350" s="51">
        <f>N350/L350</f>
        <v>0.12377517966536435</v>
      </c>
      <c r="P350" s="51">
        <f>H350/J350</f>
        <v>0.18049633766674361</v>
      </c>
      <c r="Q350" s="51">
        <f t="shared" si="5"/>
        <v>0.18579266201851641</v>
      </c>
      <c r="R350" s="72">
        <f>SUM(R351:R366)</f>
        <v>31362.52</v>
      </c>
      <c r="S350" s="72">
        <f>SUM(S351:S366)</f>
        <v>34996</v>
      </c>
      <c r="T350" s="52">
        <f>R350/S350</f>
        <v>0.89617441993370672</v>
      </c>
      <c r="U350" s="72">
        <f>SUM(U351:U366)</f>
        <v>5660.82</v>
      </c>
      <c r="V350" s="72">
        <f>SUM(V351:V366)</f>
        <v>6502</v>
      </c>
      <c r="W350" s="52">
        <f>U350/V350</f>
        <v>0.8706274992310058</v>
      </c>
    </row>
    <row r="351" spans="1:23" ht="12" hidden="1" outlineLevel="2" x14ac:dyDescent="0.25">
      <c r="A351" s="16">
        <v>348</v>
      </c>
      <c r="B351" s="53"/>
      <c r="C351" s="54"/>
      <c r="D351" s="1">
        <v>35300</v>
      </c>
      <c r="E351" s="1" t="s">
        <v>369</v>
      </c>
      <c r="F351" s="56">
        <v>20.649999999999995</v>
      </c>
      <c r="G351" s="57">
        <v>246.83464000000001</v>
      </c>
      <c r="H351" s="57">
        <v>9.02</v>
      </c>
      <c r="I351" s="57">
        <v>108.51507000000001</v>
      </c>
      <c r="J351" s="57">
        <v>29.669999999999995</v>
      </c>
      <c r="K351" s="57">
        <v>355.34971000000002</v>
      </c>
      <c r="L351" s="56">
        <f>G351*1000/3/F351</f>
        <v>3984.4171105730438</v>
      </c>
      <c r="M351" s="57">
        <f>I351*1000/3/H351</f>
        <v>4010.1651884700668</v>
      </c>
      <c r="N351" s="57">
        <f>M351-L351</f>
        <v>25.748077897022995</v>
      </c>
      <c r="O351" s="58">
        <f>N351/L351</f>
        <v>6.4621943894121753E-3</v>
      </c>
      <c r="P351" s="58">
        <f>H351/J351</f>
        <v>0.30401078530502196</v>
      </c>
      <c r="Q351" s="58">
        <f t="shared" si="5"/>
        <v>0.29729729729729731</v>
      </c>
      <c r="R351" s="59">
        <v>29.669999999999995</v>
      </c>
      <c r="S351" s="59">
        <v>37</v>
      </c>
      <c r="T351" s="60">
        <f>R351/S351</f>
        <v>0.80189189189189169</v>
      </c>
      <c r="U351" s="57">
        <v>9.02</v>
      </c>
      <c r="V351" s="1">
        <v>11</v>
      </c>
      <c r="W351" s="60">
        <f>U351/V351</f>
        <v>0.82</v>
      </c>
    </row>
    <row r="352" spans="1:23" ht="12" hidden="1" outlineLevel="2" x14ac:dyDescent="0.25">
      <c r="A352" s="16">
        <v>349</v>
      </c>
      <c r="B352" s="53"/>
      <c r="C352" s="54"/>
      <c r="D352" s="1">
        <v>36000</v>
      </c>
      <c r="E352" s="1" t="s">
        <v>370</v>
      </c>
      <c r="F352" s="56">
        <v>5232.5500000000011</v>
      </c>
      <c r="G352" s="57">
        <v>89795.05982999994</v>
      </c>
      <c r="H352" s="57">
        <v>1760.3900000000003</v>
      </c>
      <c r="I352" s="57">
        <v>30376.328789999996</v>
      </c>
      <c r="J352" s="57">
        <v>6992.9400000000014</v>
      </c>
      <c r="K352" s="57">
        <v>120171.38861999994</v>
      </c>
      <c r="L352" s="56">
        <f>G352*1000/3/F352</f>
        <v>5720.286783690548</v>
      </c>
      <c r="M352" s="57">
        <f>I352*1000/3/H352</f>
        <v>5751.81802327893</v>
      </c>
      <c r="N352" s="57">
        <f>M352-L352</f>
        <v>31.53123958838205</v>
      </c>
      <c r="O352" s="58">
        <f>N352/L352</f>
        <v>5.5121781093707845E-3</v>
      </c>
      <c r="P352" s="58">
        <f>H352/J352</f>
        <v>0.25173818165178025</v>
      </c>
      <c r="Q352" s="58">
        <f t="shared" si="5"/>
        <v>0.26158585587998928</v>
      </c>
      <c r="R352" s="59">
        <v>6992.9400000000014</v>
      </c>
      <c r="S352" s="59">
        <v>7466</v>
      </c>
      <c r="T352" s="60">
        <f>R352/S352</f>
        <v>0.93663809268684728</v>
      </c>
      <c r="U352" s="57">
        <v>1760.3900000000003</v>
      </c>
      <c r="V352" s="1">
        <v>1953</v>
      </c>
      <c r="W352" s="60">
        <f>U352/V352</f>
        <v>0.90137736815156189</v>
      </c>
    </row>
    <row r="353" spans="1:23" ht="12" hidden="1" outlineLevel="2" x14ac:dyDescent="0.25">
      <c r="A353" s="16">
        <v>350</v>
      </c>
      <c r="B353" s="53"/>
      <c r="C353" s="54"/>
      <c r="D353" s="1">
        <v>37000</v>
      </c>
      <c r="E353" s="1" t="s">
        <v>371</v>
      </c>
      <c r="F353" s="56">
        <v>2395.0100000000016</v>
      </c>
      <c r="G353" s="57">
        <v>40173.73328</v>
      </c>
      <c r="H353" s="57">
        <v>582.65</v>
      </c>
      <c r="I353" s="57">
        <v>11224.196900000004</v>
      </c>
      <c r="J353" s="57">
        <v>2977.6600000000017</v>
      </c>
      <c r="K353" s="57">
        <v>51397.930180000003</v>
      </c>
      <c r="L353" s="56">
        <f>G353*1000/3/F353</f>
        <v>5591.3104440760826</v>
      </c>
      <c r="M353" s="57">
        <f>I353*1000/3/H353</f>
        <v>6421.3489516290538</v>
      </c>
      <c r="N353" s="57">
        <f>M353-L353</f>
        <v>830.03850755297117</v>
      </c>
      <c r="O353" s="58">
        <f>N353/L353</f>
        <v>0.14845151523152961</v>
      </c>
      <c r="P353" s="58">
        <f>H353/J353</f>
        <v>0.19567378411235656</v>
      </c>
      <c r="Q353" s="58">
        <f t="shared" si="5"/>
        <v>0.20813253012048194</v>
      </c>
      <c r="R353" s="59">
        <v>2977.6600000000017</v>
      </c>
      <c r="S353" s="59">
        <v>3320</v>
      </c>
      <c r="T353" s="60">
        <f>R353/S353</f>
        <v>0.89688554216867522</v>
      </c>
      <c r="U353" s="57">
        <v>582.65</v>
      </c>
      <c r="V353" s="1">
        <v>691</v>
      </c>
      <c r="W353" s="60">
        <f>U353/V353</f>
        <v>0.84319826338639647</v>
      </c>
    </row>
    <row r="354" spans="1:23" ht="12" hidden="1" outlineLevel="2" x14ac:dyDescent="0.25">
      <c r="A354" s="16">
        <v>351</v>
      </c>
      <c r="B354" s="53"/>
      <c r="C354" s="54"/>
      <c r="D354" s="1">
        <v>38110</v>
      </c>
      <c r="E354" s="1" t="s">
        <v>372</v>
      </c>
      <c r="F354" s="56">
        <v>8149.6699999999992</v>
      </c>
      <c r="G354" s="57">
        <v>110922.79253000001</v>
      </c>
      <c r="H354" s="57">
        <v>1241.69</v>
      </c>
      <c r="I354" s="57">
        <v>20294.801300000003</v>
      </c>
      <c r="J354" s="57">
        <v>9391.3599999999988</v>
      </c>
      <c r="K354" s="57">
        <v>131217.59383</v>
      </c>
      <c r="L354" s="56">
        <f>G354*1000/3/F354</f>
        <v>4536.9032337096687</v>
      </c>
      <c r="M354" s="57">
        <f>I354*1000/3/H354</f>
        <v>5448.1664237182131</v>
      </c>
      <c r="N354" s="57">
        <f>M354-L354</f>
        <v>911.26319000854437</v>
      </c>
      <c r="O354" s="58">
        <f>N354/L354</f>
        <v>0.20085576946798489</v>
      </c>
      <c r="P354" s="58">
        <f>H354/J354</f>
        <v>0.13221620723729047</v>
      </c>
      <c r="Q354" s="58">
        <f t="shared" si="5"/>
        <v>0.13706872238413087</v>
      </c>
      <c r="R354" s="59">
        <v>9391.3599999999988</v>
      </c>
      <c r="S354" s="59">
        <v>10637</v>
      </c>
      <c r="T354" s="60">
        <f>R354/S354</f>
        <v>0.88289555325749725</v>
      </c>
      <c r="U354" s="57">
        <v>1241.69</v>
      </c>
      <c r="V354" s="1">
        <v>1458</v>
      </c>
      <c r="W354" s="60">
        <f>U354/V354</f>
        <v>0.85163923182441703</v>
      </c>
    </row>
    <row r="355" spans="1:23" ht="12" hidden="1" outlineLevel="2" x14ac:dyDescent="0.25">
      <c r="A355" s="16">
        <v>352</v>
      </c>
      <c r="B355" s="53"/>
      <c r="C355" s="54"/>
      <c r="D355" s="1">
        <v>38120</v>
      </c>
      <c r="E355" s="1" t="s">
        <v>373</v>
      </c>
      <c r="F355" s="56">
        <v>451.79000000000013</v>
      </c>
      <c r="G355" s="57">
        <v>4487.184909999999</v>
      </c>
      <c r="H355" s="57">
        <v>25.68</v>
      </c>
      <c r="I355" s="57">
        <v>290.93365</v>
      </c>
      <c r="J355" s="57">
        <v>477.47000000000014</v>
      </c>
      <c r="K355" s="57">
        <v>4778.118559999999</v>
      </c>
      <c r="L355" s="56">
        <f>G355*1000/3/F355</f>
        <v>3310.6715583198666</v>
      </c>
      <c r="M355" s="57">
        <f>I355*1000/3/H355</f>
        <v>3776.3973260643825</v>
      </c>
      <c r="N355" s="57">
        <f>M355-L355</f>
        <v>465.72576774451591</v>
      </c>
      <c r="O355" s="58">
        <f>N355/L355</f>
        <v>0.14067410781783113</v>
      </c>
      <c r="P355" s="58">
        <f>H355/J355</f>
        <v>5.3783483779085581E-2</v>
      </c>
      <c r="Q355" s="58">
        <f t="shared" si="5"/>
        <v>5.1546391752577317E-2</v>
      </c>
      <c r="R355" s="59">
        <v>477.47000000000014</v>
      </c>
      <c r="S355" s="59">
        <v>582</v>
      </c>
      <c r="T355" s="60">
        <f>R355/S355</f>
        <v>0.82039518900343666</v>
      </c>
      <c r="U355" s="57">
        <v>25.68</v>
      </c>
      <c r="V355" s="1">
        <v>30</v>
      </c>
      <c r="W355" s="60">
        <f>U355/V355</f>
        <v>0.85599999999999998</v>
      </c>
    </row>
    <row r="356" spans="1:23" ht="12" hidden="1" outlineLevel="2" x14ac:dyDescent="0.25">
      <c r="A356" s="16">
        <v>353</v>
      </c>
      <c r="B356" s="53"/>
      <c r="C356" s="54"/>
      <c r="D356" s="1">
        <v>38212</v>
      </c>
      <c r="E356" s="1" t="s">
        <v>374</v>
      </c>
      <c r="F356" s="56">
        <v>12.459999999999999</v>
      </c>
      <c r="G356" s="57">
        <v>168.94095000000002</v>
      </c>
      <c r="H356" s="57">
        <v>1</v>
      </c>
      <c r="I356" s="57">
        <v>19.130459999999999</v>
      </c>
      <c r="J356" s="57">
        <v>13.459999999999999</v>
      </c>
      <c r="K356" s="57">
        <v>188.07141000000001</v>
      </c>
      <c r="L356" s="56">
        <f>G356*1000/3/F356</f>
        <v>4519.5545746388443</v>
      </c>
      <c r="M356" s="57">
        <f>I356*1000/3/H356</f>
        <v>6376.82</v>
      </c>
      <c r="N356" s="57">
        <f>M356-L356</f>
        <v>1857.2654253611554</v>
      </c>
      <c r="O356" s="58">
        <f>N356/L356</f>
        <v>0.41093992664300744</v>
      </c>
      <c r="P356" s="58">
        <f>H356/J356</f>
        <v>7.4294205052005943E-2</v>
      </c>
      <c r="Q356" s="58">
        <f t="shared" si="5"/>
        <v>7.1428571428571425E-2</v>
      </c>
      <c r="R356" s="59">
        <v>13.459999999999999</v>
      </c>
      <c r="S356" s="59">
        <v>14</v>
      </c>
      <c r="T356" s="60">
        <f>R356/S356</f>
        <v>0.96142857142857141</v>
      </c>
      <c r="U356" s="57">
        <v>1</v>
      </c>
      <c r="V356" s="1">
        <v>1</v>
      </c>
      <c r="W356" s="60">
        <f>U356/V356</f>
        <v>1</v>
      </c>
    </row>
    <row r="357" spans="1:23" ht="12" hidden="1" outlineLevel="2" x14ac:dyDescent="0.25">
      <c r="A357" s="16">
        <v>354</v>
      </c>
      <c r="B357" s="53"/>
      <c r="C357" s="54"/>
      <c r="D357" s="1">
        <v>38213</v>
      </c>
      <c r="E357" s="1" t="s">
        <v>375</v>
      </c>
      <c r="F357" s="56">
        <v>1002.8999999999999</v>
      </c>
      <c r="G357" s="57">
        <v>16747.53009</v>
      </c>
      <c r="H357" s="57">
        <v>158.05000000000001</v>
      </c>
      <c r="I357" s="57">
        <v>3116.0252399999999</v>
      </c>
      <c r="J357" s="57">
        <v>1160.9499999999998</v>
      </c>
      <c r="K357" s="57">
        <v>19863.555329999999</v>
      </c>
      <c r="L357" s="56">
        <f>G357*1000/3/F357</f>
        <v>5566.367564064215</v>
      </c>
      <c r="M357" s="57">
        <f>I357*1000/3/H357</f>
        <v>6571.8132236633974</v>
      </c>
      <c r="N357" s="57">
        <f>M357-L357</f>
        <v>1005.4456595991824</v>
      </c>
      <c r="O357" s="58">
        <f>N357/L357</f>
        <v>0.18062868612741567</v>
      </c>
      <c r="P357" s="58">
        <f>H357/J357</f>
        <v>0.13613850725698784</v>
      </c>
      <c r="Q357" s="58">
        <f t="shared" si="5"/>
        <v>0.14385150812064965</v>
      </c>
      <c r="R357" s="59">
        <v>1160.9499999999998</v>
      </c>
      <c r="S357" s="59">
        <v>1293</v>
      </c>
      <c r="T357" s="60">
        <f>R357/S357</f>
        <v>0.8978731631863881</v>
      </c>
      <c r="U357" s="57">
        <v>158.05000000000001</v>
      </c>
      <c r="V357" s="1">
        <v>186</v>
      </c>
      <c r="W357" s="60">
        <f>U357/V357</f>
        <v>0.84973118279569904</v>
      </c>
    </row>
    <row r="358" spans="1:23" ht="12" hidden="1" outlineLevel="2" x14ac:dyDescent="0.25">
      <c r="A358" s="16">
        <v>355</v>
      </c>
      <c r="B358" s="53"/>
      <c r="C358" s="54"/>
      <c r="D358" s="1">
        <v>38219</v>
      </c>
      <c r="E358" s="1" t="s">
        <v>376</v>
      </c>
      <c r="F358" s="56">
        <v>2928.7599999999998</v>
      </c>
      <c r="G358" s="57">
        <v>46893.926290000018</v>
      </c>
      <c r="H358" s="57">
        <v>746.88000000000034</v>
      </c>
      <c r="I358" s="57">
        <v>13053.474980000006</v>
      </c>
      <c r="J358" s="57">
        <v>3675.6400000000003</v>
      </c>
      <c r="K358" s="57">
        <v>59947.401270000024</v>
      </c>
      <c r="L358" s="56">
        <f>G358*1000/3/F358</f>
        <v>5337.1764034380894</v>
      </c>
      <c r="M358" s="57">
        <f>I358*1000/3/H358</f>
        <v>5825.7796790202801</v>
      </c>
      <c r="N358" s="57">
        <f>M358-L358</f>
        <v>488.60327558219069</v>
      </c>
      <c r="O358" s="58">
        <f>N358/L358</f>
        <v>9.1547147526816502E-2</v>
      </c>
      <c r="P358" s="58">
        <f>H358/J358</f>
        <v>0.20319726632640853</v>
      </c>
      <c r="Q358" s="58">
        <f t="shared" si="5"/>
        <v>0.20471675176270362</v>
      </c>
      <c r="R358" s="59">
        <v>3675.6400000000003</v>
      </c>
      <c r="S358" s="59">
        <v>4113</v>
      </c>
      <c r="T358" s="60">
        <f>R358/S358</f>
        <v>0.89366399221979098</v>
      </c>
      <c r="U358" s="57">
        <v>746.88000000000034</v>
      </c>
      <c r="V358" s="1">
        <v>842</v>
      </c>
      <c r="W358" s="60">
        <f>U358/V358</f>
        <v>0.88703087885985787</v>
      </c>
    </row>
    <row r="359" spans="1:23" ht="12" hidden="1" outlineLevel="2" x14ac:dyDescent="0.25">
      <c r="A359" s="16">
        <v>356</v>
      </c>
      <c r="B359" s="53"/>
      <c r="C359" s="54"/>
      <c r="D359" s="1">
        <v>38221</v>
      </c>
      <c r="E359" s="1" t="s">
        <v>377</v>
      </c>
      <c r="F359" s="56">
        <v>41.21</v>
      </c>
      <c r="G359" s="57">
        <v>545.49068</v>
      </c>
      <c r="H359" s="57">
        <v>11.23</v>
      </c>
      <c r="I359" s="57">
        <v>178.59506999999999</v>
      </c>
      <c r="J359" s="57">
        <v>52.44</v>
      </c>
      <c r="K359" s="57">
        <v>724.08574999999996</v>
      </c>
      <c r="L359" s="56">
        <f>G359*1000/3/F359</f>
        <v>4412.2840734449574</v>
      </c>
      <c r="M359" s="57">
        <f>I359*1000/3/H359</f>
        <v>5301.1300089047199</v>
      </c>
      <c r="N359" s="57">
        <f>M359-L359</f>
        <v>888.84593545976259</v>
      </c>
      <c r="O359" s="58">
        <f>N359/L359</f>
        <v>0.20144803024112243</v>
      </c>
      <c r="P359" s="58">
        <f>H359/J359</f>
        <v>0.21414950419527079</v>
      </c>
      <c r="Q359" s="58">
        <f t="shared" si="5"/>
        <v>0.23214285714285715</v>
      </c>
      <c r="R359" s="59">
        <v>52.44</v>
      </c>
      <c r="S359" s="59">
        <v>56</v>
      </c>
      <c r="T359" s="60">
        <f>R359/S359</f>
        <v>0.93642857142857139</v>
      </c>
      <c r="U359" s="57">
        <v>11.23</v>
      </c>
      <c r="V359" s="1">
        <v>13</v>
      </c>
      <c r="W359" s="60">
        <f>U359/V359</f>
        <v>0.86384615384615393</v>
      </c>
    </row>
    <row r="360" spans="1:23" ht="12" hidden="1" outlineLevel="2" x14ac:dyDescent="0.25">
      <c r="A360" s="16">
        <v>357</v>
      </c>
      <c r="B360" s="53"/>
      <c r="C360" s="54"/>
      <c r="D360" s="1">
        <v>38222</v>
      </c>
      <c r="E360" s="1" t="s">
        <v>378</v>
      </c>
      <c r="F360" s="56">
        <v>969.65000000000009</v>
      </c>
      <c r="G360" s="57">
        <v>17558.722410000009</v>
      </c>
      <c r="H360" s="57">
        <v>257.88</v>
      </c>
      <c r="I360" s="57">
        <v>5191.790759999998</v>
      </c>
      <c r="J360" s="57">
        <v>1227.5300000000002</v>
      </c>
      <c r="K360" s="57">
        <v>22750.513170000006</v>
      </c>
      <c r="L360" s="56">
        <f>G360*1000/3/F360</f>
        <v>6036.1032021863575</v>
      </c>
      <c r="M360" s="57">
        <f>I360*1000/3/H360</f>
        <v>6710.861330851556</v>
      </c>
      <c r="N360" s="57">
        <f>M360-L360</f>
        <v>674.75812866519846</v>
      </c>
      <c r="O360" s="58">
        <f>N360/L360</f>
        <v>0.11178704307454386</v>
      </c>
      <c r="P360" s="58">
        <f>H360/J360</f>
        <v>0.21008040536687492</v>
      </c>
      <c r="Q360" s="58">
        <f t="shared" si="5"/>
        <v>0.21071953010279001</v>
      </c>
      <c r="R360" s="59">
        <v>1227.5300000000002</v>
      </c>
      <c r="S360" s="59">
        <v>1362</v>
      </c>
      <c r="T360" s="60">
        <f>R360/S360</f>
        <v>0.90127019089574167</v>
      </c>
      <c r="U360" s="57">
        <v>257.88</v>
      </c>
      <c r="V360" s="1">
        <v>287</v>
      </c>
      <c r="W360" s="60">
        <f>U360/V360</f>
        <v>0.89853658536585368</v>
      </c>
    </row>
    <row r="361" spans="1:23" ht="12" hidden="1" outlineLevel="2" x14ac:dyDescent="0.25">
      <c r="A361" s="16">
        <v>358</v>
      </c>
      <c r="B361" s="53"/>
      <c r="C361" s="54"/>
      <c r="D361" s="1">
        <v>38310</v>
      </c>
      <c r="E361" s="1" t="s">
        <v>379</v>
      </c>
      <c r="F361" s="56">
        <v>69.969999999999985</v>
      </c>
      <c r="G361" s="57">
        <v>685.37974000000008</v>
      </c>
      <c r="H361" s="57">
        <v>7.65</v>
      </c>
      <c r="I361" s="57">
        <v>116.66658000000001</v>
      </c>
      <c r="J361" s="57">
        <v>77.61999999999999</v>
      </c>
      <c r="K361" s="57">
        <v>802.04632000000015</v>
      </c>
      <c r="L361" s="56">
        <f>G361*1000/3/F361</f>
        <v>3265.1123814968332</v>
      </c>
      <c r="M361" s="57">
        <f>I361*1000/3/H361</f>
        <v>5083.5111111111119</v>
      </c>
      <c r="N361" s="57">
        <f>M361-L361</f>
        <v>1818.3987296142786</v>
      </c>
      <c r="O361" s="58">
        <f>N361/L361</f>
        <v>0.55691765463235476</v>
      </c>
      <c r="P361" s="58">
        <f>H361/J361</f>
        <v>9.8557072919350702E-2</v>
      </c>
      <c r="Q361" s="58">
        <f t="shared" si="5"/>
        <v>9.0909090909090912E-2</v>
      </c>
      <c r="R361" s="59">
        <v>77.61999999999999</v>
      </c>
      <c r="S361" s="59">
        <v>88</v>
      </c>
      <c r="T361" s="60">
        <f>R361/S361</f>
        <v>0.88204545454545447</v>
      </c>
      <c r="U361" s="57">
        <v>7.65</v>
      </c>
      <c r="V361" s="1">
        <v>8</v>
      </c>
      <c r="W361" s="60">
        <f>U361/V361</f>
        <v>0.95625000000000004</v>
      </c>
    </row>
    <row r="362" spans="1:23" ht="12" hidden="1" outlineLevel="2" x14ac:dyDescent="0.25">
      <c r="A362" s="16">
        <v>359</v>
      </c>
      <c r="B362" s="53"/>
      <c r="C362" s="54"/>
      <c r="D362" s="1">
        <v>38321</v>
      </c>
      <c r="E362" s="1" t="s">
        <v>377</v>
      </c>
      <c r="F362" s="56">
        <v>420.37000000000035</v>
      </c>
      <c r="G362" s="57">
        <v>4027.5553700000023</v>
      </c>
      <c r="H362" s="57">
        <v>78.66</v>
      </c>
      <c r="I362" s="57">
        <v>884.76099000000011</v>
      </c>
      <c r="J362" s="57">
        <v>499.03000000000031</v>
      </c>
      <c r="K362" s="57">
        <v>4912.3163600000025</v>
      </c>
      <c r="L362" s="56">
        <f>G362*1000/3/F362</f>
        <v>3193.6590543251573</v>
      </c>
      <c r="M362" s="57">
        <f>I362*1000/3/H362</f>
        <v>3749.304983473176</v>
      </c>
      <c r="N362" s="57">
        <f>M362-L362</f>
        <v>555.64592914801869</v>
      </c>
      <c r="O362" s="58">
        <f>N362/L362</f>
        <v>0.17398411029364894</v>
      </c>
      <c r="P362" s="58">
        <f>H362/J362</f>
        <v>0.15762579404043833</v>
      </c>
      <c r="Q362" s="58">
        <f t="shared" si="5"/>
        <v>0.1797945205479452</v>
      </c>
      <c r="R362" s="59">
        <v>499.03000000000031</v>
      </c>
      <c r="S362" s="59">
        <v>584</v>
      </c>
      <c r="T362" s="60">
        <f>R362/S362</f>
        <v>0.85450342465753482</v>
      </c>
      <c r="U362" s="57">
        <v>78.66</v>
      </c>
      <c r="V362" s="1">
        <v>105</v>
      </c>
      <c r="W362" s="60">
        <f>U362/V362</f>
        <v>0.74914285714285711</v>
      </c>
    </row>
    <row r="363" spans="1:23" ht="12" hidden="1" outlineLevel="2" x14ac:dyDescent="0.25">
      <c r="A363" s="16">
        <v>360</v>
      </c>
      <c r="B363" s="53"/>
      <c r="C363" s="54"/>
      <c r="D363" s="1">
        <v>38322</v>
      </c>
      <c r="E363" s="1" t="s">
        <v>380</v>
      </c>
      <c r="F363" s="56">
        <v>1398.0399999999997</v>
      </c>
      <c r="G363" s="57">
        <v>19395.420740000012</v>
      </c>
      <c r="H363" s="57">
        <v>197.53999999999996</v>
      </c>
      <c r="I363" s="57">
        <v>2968.0136499999994</v>
      </c>
      <c r="J363" s="57">
        <v>1595.5799999999997</v>
      </c>
      <c r="K363" s="57">
        <v>22363.434390000013</v>
      </c>
      <c r="L363" s="56">
        <f>G363*1000/3/F363</f>
        <v>4624.4315231800747</v>
      </c>
      <c r="M363" s="57">
        <f>I363*1000/3/H363</f>
        <v>5008.2914008977086</v>
      </c>
      <c r="N363" s="57">
        <f>M363-L363</f>
        <v>383.85987771763394</v>
      </c>
      <c r="O363" s="58">
        <f>N363/L363</f>
        <v>8.3006933023773197E-2</v>
      </c>
      <c r="P363" s="58">
        <f>H363/J363</f>
        <v>0.12380450995876108</v>
      </c>
      <c r="Q363" s="58">
        <f t="shared" si="5"/>
        <v>0.1282608695652174</v>
      </c>
      <c r="R363" s="59">
        <v>1595.5799999999997</v>
      </c>
      <c r="S363" s="59">
        <v>1840</v>
      </c>
      <c r="T363" s="60">
        <f>R363/S363</f>
        <v>0.86716304347826068</v>
      </c>
      <c r="U363" s="57">
        <v>197.53999999999996</v>
      </c>
      <c r="V363" s="1">
        <v>236</v>
      </c>
      <c r="W363" s="60">
        <f>U363/V363</f>
        <v>0.83703389830508457</v>
      </c>
    </row>
    <row r="364" spans="1:23" ht="12" hidden="1" outlineLevel="2" x14ac:dyDescent="0.25">
      <c r="A364" s="16">
        <v>361</v>
      </c>
      <c r="B364" s="53"/>
      <c r="C364" s="54"/>
      <c r="D364" s="1">
        <v>38323</v>
      </c>
      <c r="E364" s="1" t="s">
        <v>381</v>
      </c>
      <c r="F364" s="56">
        <v>928.14000000000055</v>
      </c>
      <c r="G364" s="57">
        <v>11315.544910000002</v>
      </c>
      <c r="H364" s="57">
        <v>213.37000000000003</v>
      </c>
      <c r="I364" s="57">
        <v>2776.1497099999997</v>
      </c>
      <c r="J364" s="57">
        <v>1141.5100000000007</v>
      </c>
      <c r="K364" s="57">
        <v>14091.694620000002</v>
      </c>
      <c r="L364" s="56">
        <f>G364*1000/3/F364</f>
        <v>4063.8786210413646</v>
      </c>
      <c r="M364" s="57">
        <f>I364*1000/3/H364</f>
        <v>4336.9885019762214</v>
      </c>
      <c r="N364" s="57">
        <f>M364-L364</f>
        <v>273.10988093485685</v>
      </c>
      <c r="O364" s="58">
        <f>N364/L364</f>
        <v>6.7204241662334074E-2</v>
      </c>
      <c r="P364" s="58">
        <f>H364/J364</f>
        <v>0.18691908086657139</v>
      </c>
      <c r="Q364" s="58">
        <f t="shared" si="5"/>
        <v>0.19709702062643239</v>
      </c>
      <c r="R364" s="59">
        <v>1141.5100000000007</v>
      </c>
      <c r="S364" s="59">
        <v>1309</v>
      </c>
      <c r="T364" s="60">
        <f>R364/S364</f>
        <v>0.87204736440030606</v>
      </c>
      <c r="U364" s="57">
        <v>213.37000000000003</v>
      </c>
      <c r="V364" s="1">
        <v>258</v>
      </c>
      <c r="W364" s="60">
        <f>U364/V364</f>
        <v>0.82701550387596912</v>
      </c>
    </row>
    <row r="365" spans="1:23" ht="12" hidden="1" outlineLevel="2" x14ac:dyDescent="0.25">
      <c r="A365" s="16">
        <v>362</v>
      </c>
      <c r="B365" s="53"/>
      <c r="C365" s="54"/>
      <c r="D365" s="1">
        <v>38329</v>
      </c>
      <c r="E365" s="1" t="s">
        <v>382</v>
      </c>
      <c r="F365" s="56">
        <v>754.25000000000011</v>
      </c>
      <c r="G365" s="57">
        <v>15069.208219999997</v>
      </c>
      <c r="H365" s="57">
        <v>108.75999999999998</v>
      </c>
      <c r="I365" s="57">
        <v>1721.1241500000003</v>
      </c>
      <c r="J365" s="57">
        <v>863.0100000000001</v>
      </c>
      <c r="K365" s="57">
        <v>16790.332369999996</v>
      </c>
      <c r="L365" s="56">
        <f>G365*1000/3/F365</f>
        <v>6659.6876455640231</v>
      </c>
      <c r="M365" s="57">
        <f>I365*1000/3/H365</f>
        <v>5274.991265171021</v>
      </c>
      <c r="N365" s="57">
        <f>M365-L365</f>
        <v>-1384.6963803930021</v>
      </c>
      <c r="O365" s="58">
        <f>N365/L365</f>
        <v>-0.20792212098946408</v>
      </c>
      <c r="P365" s="58">
        <f>H365/J365</f>
        <v>0.12602403216648703</v>
      </c>
      <c r="Q365" s="58">
        <f t="shared" si="5"/>
        <v>0.13264248704663212</v>
      </c>
      <c r="R365" s="59">
        <v>863.0100000000001</v>
      </c>
      <c r="S365" s="59">
        <v>965</v>
      </c>
      <c r="T365" s="60">
        <f>R365/S365</f>
        <v>0.89431088082901566</v>
      </c>
      <c r="U365" s="57">
        <v>108.75999999999998</v>
      </c>
      <c r="V365" s="1">
        <v>128</v>
      </c>
      <c r="W365" s="60">
        <f>U365/V365</f>
        <v>0.84968749999999982</v>
      </c>
    </row>
    <row r="366" spans="1:23" ht="12" hidden="1" outlineLevel="2" x14ac:dyDescent="0.25">
      <c r="A366" s="16">
        <v>363</v>
      </c>
      <c r="B366" s="53"/>
      <c r="C366" s="54"/>
      <c r="D366" s="1">
        <v>39000</v>
      </c>
      <c r="E366" s="1" t="s">
        <v>383</v>
      </c>
      <c r="F366" s="56">
        <v>926.28</v>
      </c>
      <c r="G366" s="57">
        <v>13038.952890000002</v>
      </c>
      <c r="H366" s="57">
        <v>260.37</v>
      </c>
      <c r="I366" s="57">
        <v>4474.7240000000002</v>
      </c>
      <c r="J366" s="57">
        <v>1186.6500000000001</v>
      </c>
      <c r="K366" s="57">
        <v>17513.676890000002</v>
      </c>
      <c r="L366" s="56">
        <f>G366*1000/3/F366</f>
        <v>4692.2287321328331</v>
      </c>
      <c r="M366" s="57">
        <f>I366*1000/3/H366</f>
        <v>5728.6732982550475</v>
      </c>
      <c r="N366" s="57">
        <f>M366-L366</f>
        <v>1036.4445661222144</v>
      </c>
      <c r="O366" s="58">
        <f>N366/L366</f>
        <v>0.22088534581115846</v>
      </c>
      <c r="P366" s="58">
        <f>H366/J366</f>
        <v>0.21941600303375047</v>
      </c>
      <c r="Q366" s="58">
        <f t="shared" si="5"/>
        <v>0.22180451127819548</v>
      </c>
      <c r="R366" s="59">
        <v>1186.6500000000001</v>
      </c>
      <c r="S366" s="59">
        <v>1330</v>
      </c>
      <c r="T366" s="60">
        <f>R366/S366</f>
        <v>0.89221804511278202</v>
      </c>
      <c r="U366" s="57">
        <v>260.37</v>
      </c>
      <c r="V366" s="1">
        <v>295</v>
      </c>
      <c r="W366" s="60">
        <f>U366/V366</f>
        <v>0.88261016949152549</v>
      </c>
    </row>
    <row r="367" spans="1:23" ht="12" hidden="1" outlineLevel="1" collapsed="1" x14ac:dyDescent="0.25">
      <c r="A367" s="16">
        <v>364</v>
      </c>
      <c r="B367" s="46"/>
      <c r="C367" s="47" t="s">
        <v>384</v>
      </c>
      <c r="D367" s="48"/>
      <c r="E367" s="47"/>
      <c r="F367" s="71">
        <f>F368+F374+F385</f>
        <v>155789.03999999998</v>
      </c>
      <c r="G367" s="72">
        <f>G368+G374+G385</f>
        <v>1901221.4584700004</v>
      </c>
      <c r="H367" s="72">
        <f>H368+H374+H385</f>
        <v>18214.900000000001</v>
      </c>
      <c r="I367" s="72">
        <f>I368+I374+I385</f>
        <v>266468.26353</v>
      </c>
      <c r="J367" s="72">
        <f>J368+J374+J385</f>
        <v>174003.93999999994</v>
      </c>
      <c r="K367" s="72">
        <f>K368+K374+K385</f>
        <v>2167689.7220000001</v>
      </c>
      <c r="L367" s="9">
        <f>G367*1000/3/F367</f>
        <v>4067.9401205416439</v>
      </c>
      <c r="M367" s="10">
        <f>I367*1000/3/H367</f>
        <v>4876.3789265930636</v>
      </c>
      <c r="N367" s="10">
        <f>M367-L367</f>
        <v>808.43880605141976</v>
      </c>
      <c r="O367" s="51">
        <f>N367/L367</f>
        <v>0.1987341952181382</v>
      </c>
      <c r="P367" s="51">
        <f>H367/J367</f>
        <v>0.10468096297129828</v>
      </c>
      <c r="Q367" s="51">
        <f t="shared" si="5"/>
        <v>0.10750814528780017</v>
      </c>
      <c r="R367" s="72">
        <f>R368+R374+R385</f>
        <v>174003.93999999994</v>
      </c>
      <c r="S367" s="72">
        <f>S368+S374+S385</f>
        <v>207175</v>
      </c>
      <c r="T367" s="52">
        <f>R367/S367</f>
        <v>0.83988869313382375</v>
      </c>
      <c r="U367" s="72">
        <f>U368+U374+U385</f>
        <v>18214.900000000001</v>
      </c>
      <c r="V367" s="72">
        <f>V368+V374+V385</f>
        <v>22273</v>
      </c>
      <c r="W367" s="52">
        <f>U367/V367</f>
        <v>0.8178018228348225</v>
      </c>
    </row>
    <row r="368" spans="1:23" ht="12" hidden="1" outlineLevel="2" x14ac:dyDescent="0.25">
      <c r="A368" s="16">
        <v>365</v>
      </c>
      <c r="B368" s="46"/>
      <c r="C368" s="81" t="s">
        <v>385</v>
      </c>
      <c r="D368" s="48"/>
      <c r="E368" s="81"/>
      <c r="F368" s="71">
        <f>SUM(F369:F373)</f>
        <v>32643.469999999987</v>
      </c>
      <c r="G368" s="72">
        <f>SUM(G369:G373)</f>
        <v>399531.64883000008</v>
      </c>
      <c r="H368" s="72">
        <f>SUM(H369:H373)</f>
        <v>4827.2499999999982</v>
      </c>
      <c r="I368" s="72">
        <f>SUM(I369:I373)</f>
        <v>74245.952160000001</v>
      </c>
      <c r="J368" s="72">
        <f>SUM(J369:J373)</f>
        <v>37470.719999999987</v>
      </c>
      <c r="K368" s="72">
        <f>SUM(K369:K373)</f>
        <v>473777.60099000006</v>
      </c>
      <c r="L368" s="9">
        <f>G368*1000/3/F368</f>
        <v>4079.7505987159684</v>
      </c>
      <c r="M368" s="10">
        <f>I368*1000/3/H368</f>
        <v>5126.8632699777327</v>
      </c>
      <c r="N368" s="10">
        <f>M368-L368</f>
        <v>1047.1126712617643</v>
      </c>
      <c r="O368" s="51">
        <f>N368/L368</f>
        <v>0.25666095167467468</v>
      </c>
      <c r="P368" s="51">
        <f>H368/J368</f>
        <v>0.12882725498736081</v>
      </c>
      <c r="Q368" s="51">
        <f t="shared" si="5"/>
        <v>0.12556751848488779</v>
      </c>
      <c r="R368" s="72">
        <f>SUM(R369:R373)</f>
        <v>37470.719999999987</v>
      </c>
      <c r="S368" s="72">
        <f>SUM(S369:S373)</f>
        <v>46254</v>
      </c>
      <c r="T368" s="52">
        <f>R368/S368</f>
        <v>0.8101076663639899</v>
      </c>
      <c r="U368" s="72">
        <f>SUM(U369:U373)</f>
        <v>4827.2499999999982</v>
      </c>
      <c r="V368" s="72">
        <f>SUM(V369:V373)</f>
        <v>5808</v>
      </c>
      <c r="W368" s="52">
        <f>U368/V368</f>
        <v>0.83113808539944867</v>
      </c>
    </row>
    <row r="369" spans="1:23" ht="12" hidden="1" outlineLevel="3" x14ac:dyDescent="0.25">
      <c r="A369" s="16">
        <v>366</v>
      </c>
      <c r="B369" s="53"/>
      <c r="C369" s="54"/>
      <c r="D369" s="1">
        <v>41101</v>
      </c>
      <c r="E369" s="1" t="s">
        <v>386</v>
      </c>
      <c r="F369" s="56">
        <v>971.73000000000025</v>
      </c>
      <c r="G369" s="57">
        <v>16343.796709999997</v>
      </c>
      <c r="H369" s="57">
        <v>810.32999999999959</v>
      </c>
      <c r="I369" s="57">
        <v>13694.750649999998</v>
      </c>
      <c r="J369" s="57">
        <v>1782.06</v>
      </c>
      <c r="K369" s="57">
        <v>30038.547359999997</v>
      </c>
      <c r="L369" s="56">
        <f>G369*1000/3/F369</f>
        <v>5606.4258967683036</v>
      </c>
      <c r="M369" s="57">
        <f>I369*1000/3/H369</f>
        <v>5633.4047651368392</v>
      </c>
      <c r="N369" s="57">
        <f>M369-L369</f>
        <v>26.978868368535586</v>
      </c>
      <c r="O369" s="58">
        <f>N369/L369</f>
        <v>4.8121332316346035E-3</v>
      </c>
      <c r="P369" s="58">
        <f>H369/J369</f>
        <v>0.45471532945018667</v>
      </c>
      <c r="Q369" s="58">
        <f t="shared" si="5"/>
        <v>0.47289905519641967</v>
      </c>
      <c r="R369" s="59">
        <v>1782.06</v>
      </c>
      <c r="S369" s="59">
        <v>2011</v>
      </c>
      <c r="T369" s="60">
        <f>R369/S369</f>
        <v>0.88615614122327202</v>
      </c>
      <c r="U369" s="57">
        <v>810.32999999999959</v>
      </c>
      <c r="V369" s="1">
        <v>951</v>
      </c>
      <c r="W369" s="60">
        <f>U369/V369</f>
        <v>0.8520820189274444</v>
      </c>
    </row>
    <row r="370" spans="1:23" ht="12" hidden="1" outlineLevel="3" x14ac:dyDescent="0.25">
      <c r="A370" s="16">
        <v>367</v>
      </c>
      <c r="B370" s="53"/>
      <c r="C370" s="54"/>
      <c r="D370" s="1">
        <v>41102</v>
      </c>
      <c r="E370" s="1" t="s">
        <v>387</v>
      </c>
      <c r="F370" s="56">
        <v>250.60999999999999</v>
      </c>
      <c r="G370" s="57">
        <v>5314.2883699999993</v>
      </c>
      <c r="H370" s="57">
        <v>199.89999999999998</v>
      </c>
      <c r="I370" s="57">
        <v>3645.7594500000005</v>
      </c>
      <c r="J370" s="57">
        <v>450.51</v>
      </c>
      <c r="K370" s="57">
        <v>8960.0478199999998</v>
      </c>
      <c r="L370" s="56">
        <f>G370*1000/3/F370</f>
        <v>7068.4707580171043</v>
      </c>
      <c r="M370" s="57">
        <f>I370*1000/3/H370</f>
        <v>6079.3054027013523</v>
      </c>
      <c r="N370" s="57">
        <f>M370-L370</f>
        <v>-989.16535531575209</v>
      </c>
      <c r="O370" s="58">
        <f>N370/L370</f>
        <v>-0.13994050328267038</v>
      </c>
      <c r="P370" s="58">
        <f>H370/J370</f>
        <v>0.44371934030321186</v>
      </c>
      <c r="Q370" s="58">
        <f t="shared" si="5"/>
        <v>0.45603271983640081</v>
      </c>
      <c r="R370" s="59">
        <v>450.51</v>
      </c>
      <c r="S370" s="59">
        <v>489</v>
      </c>
      <c r="T370" s="60">
        <f>R370/S370</f>
        <v>0.92128834355828215</v>
      </c>
      <c r="U370" s="57">
        <v>199.89999999999998</v>
      </c>
      <c r="V370" s="1">
        <v>223</v>
      </c>
      <c r="W370" s="60">
        <f>U370/V370</f>
        <v>0.89641255605381154</v>
      </c>
    </row>
    <row r="371" spans="1:23" ht="12" hidden="1" outlineLevel="3" x14ac:dyDescent="0.25">
      <c r="A371" s="16">
        <v>368</v>
      </c>
      <c r="B371" s="53"/>
      <c r="C371" s="54"/>
      <c r="D371" s="1">
        <v>41201</v>
      </c>
      <c r="E371" s="1" t="s">
        <v>388</v>
      </c>
      <c r="F371" s="56">
        <v>22216.76999999999</v>
      </c>
      <c r="G371" s="57">
        <v>248455.01639999999</v>
      </c>
      <c r="H371" s="57">
        <v>2617.7199999999989</v>
      </c>
      <c r="I371" s="57">
        <v>36996.022739999993</v>
      </c>
      <c r="J371" s="57">
        <v>24834.489999999987</v>
      </c>
      <c r="K371" s="57">
        <v>285451.03914000001</v>
      </c>
      <c r="L371" s="56">
        <f>G371*1000/3/F371</f>
        <v>3727.7398469714562</v>
      </c>
      <c r="M371" s="57">
        <f>I371*1000/3/H371</f>
        <v>4710.972747276257</v>
      </c>
      <c r="N371" s="57">
        <f>M371-L371</f>
        <v>983.23290030480075</v>
      </c>
      <c r="O371" s="58">
        <f>N371/L371</f>
        <v>0.2637611369536994</v>
      </c>
      <c r="P371" s="58">
        <f>H371/J371</f>
        <v>0.105406634080265</v>
      </c>
      <c r="Q371" s="58">
        <f t="shared" si="5"/>
        <v>0.10401098550169253</v>
      </c>
      <c r="R371" s="59">
        <v>24834.489999999987</v>
      </c>
      <c r="S371" s="59">
        <v>31314</v>
      </c>
      <c r="T371" s="60">
        <f>R371/S371</f>
        <v>0.79307945327968277</v>
      </c>
      <c r="U371" s="57">
        <v>2617.7199999999989</v>
      </c>
      <c r="V371" s="1">
        <v>3257</v>
      </c>
      <c r="W371" s="60">
        <f>U371/V371</f>
        <v>0.80372121584279976</v>
      </c>
    </row>
    <row r="372" spans="1:23" ht="12" hidden="1" outlineLevel="3" x14ac:dyDescent="0.25">
      <c r="A372" s="16">
        <v>369</v>
      </c>
      <c r="B372" s="53"/>
      <c r="C372" s="54"/>
      <c r="D372" s="1">
        <v>41202</v>
      </c>
      <c r="E372" s="1" t="s">
        <v>389</v>
      </c>
      <c r="F372" s="56">
        <v>1028.9199999999998</v>
      </c>
      <c r="G372" s="57">
        <v>16582.443780000001</v>
      </c>
      <c r="H372" s="57">
        <v>207.46000000000004</v>
      </c>
      <c r="I372" s="57">
        <v>3919.9392899999998</v>
      </c>
      <c r="J372" s="57">
        <v>1236.3799999999999</v>
      </c>
      <c r="K372" s="57">
        <v>20502.38307</v>
      </c>
      <c r="L372" s="56">
        <f>G372*1000/3/F372</f>
        <v>5372.1195622594578</v>
      </c>
      <c r="M372" s="57">
        <f>I372*1000/3/H372</f>
        <v>6298.3053600694093</v>
      </c>
      <c r="N372" s="57">
        <f>M372-L372</f>
        <v>926.18579780995151</v>
      </c>
      <c r="O372" s="58">
        <f>N372/L372</f>
        <v>0.17240602839829711</v>
      </c>
      <c r="P372" s="58">
        <f>H372/J372</f>
        <v>0.16779630857826885</v>
      </c>
      <c r="Q372" s="58">
        <f t="shared" si="5"/>
        <v>0.15477792732166892</v>
      </c>
      <c r="R372" s="59">
        <v>1236.3799999999999</v>
      </c>
      <c r="S372" s="59">
        <v>1486</v>
      </c>
      <c r="T372" s="60">
        <f>R372/S372</f>
        <v>0.83201884253028258</v>
      </c>
      <c r="U372" s="57">
        <v>207.46000000000004</v>
      </c>
      <c r="V372" s="1">
        <v>230</v>
      </c>
      <c r="W372" s="60">
        <f>U372/V372</f>
        <v>0.90200000000000014</v>
      </c>
    </row>
    <row r="373" spans="1:23" ht="12" hidden="1" outlineLevel="3" x14ac:dyDescent="0.25">
      <c r="A373" s="16">
        <v>370</v>
      </c>
      <c r="B373" s="53"/>
      <c r="C373" s="54"/>
      <c r="D373" s="1">
        <v>41203</v>
      </c>
      <c r="E373" s="1" t="s">
        <v>390</v>
      </c>
      <c r="F373" s="56">
        <v>8175.4399999999978</v>
      </c>
      <c r="G373" s="57">
        <v>112836.10357000004</v>
      </c>
      <c r="H373" s="57">
        <v>991.84</v>
      </c>
      <c r="I373" s="57">
        <v>15989.480030000006</v>
      </c>
      <c r="J373" s="57">
        <v>9167.279999999997</v>
      </c>
      <c r="K373" s="57">
        <v>128825.58360000004</v>
      </c>
      <c r="L373" s="56">
        <f>G373*1000/3/F373</f>
        <v>4600.612875066462</v>
      </c>
      <c r="M373" s="57">
        <f>I373*1000/3/H373</f>
        <v>5373.6758717803968</v>
      </c>
      <c r="N373" s="57">
        <f>M373-L373</f>
        <v>773.06299671393481</v>
      </c>
      <c r="O373" s="58">
        <f>N373/L373</f>
        <v>0.16803478530080992</v>
      </c>
      <c r="P373" s="58">
        <f>H373/J373</f>
        <v>0.10819348814479327</v>
      </c>
      <c r="Q373" s="58">
        <f t="shared" si="5"/>
        <v>0.10471060799707869</v>
      </c>
      <c r="R373" s="59">
        <v>9167.279999999997</v>
      </c>
      <c r="S373" s="59">
        <v>10954</v>
      </c>
      <c r="T373" s="60">
        <f>R373/S373</f>
        <v>0.83688880774146401</v>
      </c>
      <c r="U373" s="57">
        <v>991.84</v>
      </c>
      <c r="V373" s="1">
        <v>1147</v>
      </c>
      <c r="W373" s="60">
        <f>U373/V373</f>
        <v>0.86472537053182219</v>
      </c>
    </row>
    <row r="374" spans="1:23" ht="12" hidden="1" outlineLevel="2" collapsed="1" x14ac:dyDescent="0.25">
      <c r="A374" s="16">
        <v>371</v>
      </c>
      <c r="B374" s="46"/>
      <c r="C374" s="78" t="s">
        <v>391</v>
      </c>
      <c r="D374" s="48"/>
      <c r="E374" s="78"/>
      <c r="F374" s="71">
        <f>SUM(F375:F384)</f>
        <v>26353.680000000004</v>
      </c>
      <c r="G374" s="72">
        <f>SUM(G375:G384)</f>
        <v>355595.35656999983</v>
      </c>
      <c r="H374" s="72">
        <f>SUM(H375:H384)</f>
        <v>2734.46</v>
      </c>
      <c r="I374" s="72">
        <f>SUM(I375:I384)</f>
        <v>46752.987480000003</v>
      </c>
      <c r="J374" s="72">
        <f>SUM(J375:J384)</f>
        <v>29088.140000000003</v>
      </c>
      <c r="K374" s="72">
        <f>SUM(K375:K384)</f>
        <v>402348.3440499999</v>
      </c>
      <c r="L374" s="9">
        <f>G374*1000/3/F374</f>
        <v>4497.7318356803771</v>
      </c>
      <c r="M374" s="10">
        <f>I374*1000/3/H374</f>
        <v>5699.2346423059771</v>
      </c>
      <c r="N374" s="10">
        <f>M374-L374</f>
        <v>1201.5028066256</v>
      </c>
      <c r="O374" s="51">
        <f>N374/L374</f>
        <v>0.2671352696250392</v>
      </c>
      <c r="P374" s="51">
        <f>H374/J374</f>
        <v>9.4006010697143219E-2</v>
      </c>
      <c r="Q374" s="51">
        <f t="shared" si="5"/>
        <v>9.2202518332408195E-2</v>
      </c>
      <c r="R374" s="72">
        <f>SUM(R375:R384)</f>
        <v>29088.140000000003</v>
      </c>
      <c r="S374" s="72">
        <f>SUM(S375:S384)</f>
        <v>34229</v>
      </c>
      <c r="T374" s="52">
        <f>R374/S374</f>
        <v>0.84980981039469461</v>
      </c>
      <c r="U374" s="72">
        <f>SUM(U375:U384)</f>
        <v>2734.46</v>
      </c>
      <c r="V374" s="72">
        <f>SUM(V375:V384)</f>
        <v>3156</v>
      </c>
      <c r="W374" s="52">
        <f>U374/V374</f>
        <v>0.86643219264892268</v>
      </c>
    </row>
    <row r="375" spans="1:23" ht="12" hidden="1" outlineLevel="3" x14ac:dyDescent="0.25">
      <c r="A375" s="16">
        <v>372</v>
      </c>
      <c r="B375" s="53"/>
      <c r="C375" s="54"/>
      <c r="D375" s="1">
        <v>42110</v>
      </c>
      <c r="E375" s="1" t="s">
        <v>392</v>
      </c>
      <c r="F375" s="56">
        <v>11356.609999999995</v>
      </c>
      <c r="G375" s="57">
        <v>134719.10036999994</v>
      </c>
      <c r="H375" s="57">
        <v>866.19</v>
      </c>
      <c r="I375" s="57">
        <v>13168.895809999996</v>
      </c>
      <c r="J375" s="57">
        <v>12222.799999999996</v>
      </c>
      <c r="K375" s="57">
        <v>147887.99617999993</v>
      </c>
      <c r="L375" s="56">
        <f>G375*1000/3/F375</f>
        <v>3954.2052417050513</v>
      </c>
      <c r="M375" s="57">
        <f>I375*1000/3/H375</f>
        <v>5067.7471878764072</v>
      </c>
      <c r="N375" s="57">
        <f>M375-L375</f>
        <v>1113.5419461713559</v>
      </c>
      <c r="O375" s="58">
        <f>N375/L375</f>
        <v>0.28160954682544431</v>
      </c>
      <c r="P375" s="58">
        <f>H375/J375</f>
        <v>7.0866740844978265E-2</v>
      </c>
      <c r="Q375" s="58">
        <f t="shared" si="5"/>
        <v>6.8697123519458544E-2</v>
      </c>
      <c r="R375" s="59">
        <v>12222.799999999996</v>
      </c>
      <c r="S375" s="59">
        <v>14775</v>
      </c>
      <c r="T375" s="60">
        <f>R375/S375</f>
        <v>0.82726226734348529</v>
      </c>
      <c r="U375" s="57">
        <v>866.19</v>
      </c>
      <c r="V375" s="1">
        <v>1015</v>
      </c>
      <c r="W375" s="60">
        <f>U375/V375</f>
        <v>0.85338916256157638</v>
      </c>
    </row>
    <row r="376" spans="1:23" ht="12" hidden="1" outlineLevel="3" x14ac:dyDescent="0.25">
      <c r="A376" s="16">
        <v>373</v>
      </c>
      <c r="B376" s="53"/>
      <c r="C376" s="54"/>
      <c r="D376" s="1">
        <v>42120</v>
      </c>
      <c r="E376" s="1" t="s">
        <v>393</v>
      </c>
      <c r="F376" s="56">
        <v>426.37</v>
      </c>
      <c r="G376" s="57">
        <v>5552.2154700000028</v>
      </c>
      <c r="H376" s="57">
        <v>31.189999999999994</v>
      </c>
      <c r="I376" s="57">
        <v>535.03475999999989</v>
      </c>
      <c r="J376" s="57">
        <v>457.56</v>
      </c>
      <c r="K376" s="57">
        <v>6087.2502300000024</v>
      </c>
      <c r="L376" s="56">
        <f>G376*1000/3/F376</f>
        <v>4340.6864694983251</v>
      </c>
      <c r="M376" s="57">
        <f>I376*1000/3/H376</f>
        <v>5718.0160307790957</v>
      </c>
      <c r="N376" s="57">
        <f>M376-L376</f>
        <v>1377.3295612807706</v>
      </c>
      <c r="O376" s="58">
        <f>N376/L376</f>
        <v>0.31730685248961449</v>
      </c>
      <c r="P376" s="58">
        <f>H376/J376</f>
        <v>6.8165923594719804E-2</v>
      </c>
      <c r="Q376" s="58">
        <f t="shared" si="5"/>
        <v>6.7924528301886791E-2</v>
      </c>
      <c r="R376" s="59">
        <v>457.56</v>
      </c>
      <c r="S376" s="59">
        <v>530</v>
      </c>
      <c r="T376" s="60">
        <f>R376/S376</f>
        <v>0.86332075471698111</v>
      </c>
      <c r="U376" s="57">
        <v>31.189999999999994</v>
      </c>
      <c r="V376" s="1">
        <v>36</v>
      </c>
      <c r="W376" s="60">
        <f>U376/V376</f>
        <v>0.86638888888888876</v>
      </c>
    </row>
    <row r="377" spans="1:23" ht="12" hidden="1" outlineLevel="3" x14ac:dyDescent="0.25">
      <c r="A377" s="16">
        <v>374</v>
      </c>
      <c r="B377" s="53"/>
      <c r="C377" s="54"/>
      <c r="D377" s="1">
        <v>42130</v>
      </c>
      <c r="E377" s="1" t="s">
        <v>394</v>
      </c>
      <c r="F377" s="56">
        <v>547.69999999999982</v>
      </c>
      <c r="G377" s="57">
        <v>7244.6024399999969</v>
      </c>
      <c r="H377" s="57">
        <v>55.3</v>
      </c>
      <c r="I377" s="57">
        <v>1261.5681700000002</v>
      </c>
      <c r="J377" s="57">
        <v>602.99999999999977</v>
      </c>
      <c r="K377" s="57">
        <v>8506.1706099999974</v>
      </c>
      <c r="L377" s="56">
        <f>G377*1000/3/F377</f>
        <v>4409.1062260361505</v>
      </c>
      <c r="M377" s="57">
        <f>I377*1000/3/H377</f>
        <v>7604.3892103676926</v>
      </c>
      <c r="N377" s="57">
        <f>M377-L377</f>
        <v>3195.2829843315421</v>
      </c>
      <c r="O377" s="58">
        <f>N377/L377</f>
        <v>0.72470083969923926</v>
      </c>
      <c r="P377" s="58">
        <f>H377/J377</f>
        <v>9.1708126036484275E-2</v>
      </c>
      <c r="Q377" s="58">
        <f t="shared" si="5"/>
        <v>8.8068181818181823E-2</v>
      </c>
      <c r="R377" s="59">
        <v>602.99999999999977</v>
      </c>
      <c r="S377" s="59">
        <v>704</v>
      </c>
      <c r="T377" s="60">
        <f>R377/S377</f>
        <v>0.85653409090909061</v>
      </c>
      <c r="U377" s="57">
        <v>55.3</v>
      </c>
      <c r="V377" s="1">
        <v>62</v>
      </c>
      <c r="W377" s="60">
        <f>U377/V377</f>
        <v>0.89193548387096766</v>
      </c>
    </row>
    <row r="378" spans="1:23" ht="12" hidden="1" outlineLevel="3" x14ac:dyDescent="0.25">
      <c r="A378" s="16">
        <v>375</v>
      </c>
      <c r="B378" s="53"/>
      <c r="C378" s="54"/>
      <c r="D378" s="1">
        <v>42211</v>
      </c>
      <c r="E378" s="1" t="s">
        <v>395</v>
      </c>
      <c r="F378" s="56">
        <v>2515.8500000000008</v>
      </c>
      <c r="G378" s="57">
        <v>29750.920290000002</v>
      </c>
      <c r="H378" s="57">
        <v>205.14999999999992</v>
      </c>
      <c r="I378" s="57">
        <v>3092.3221300000005</v>
      </c>
      <c r="J378" s="57">
        <v>2721.0000000000009</v>
      </c>
      <c r="K378" s="57">
        <v>32843.242420000002</v>
      </c>
      <c r="L378" s="56">
        <f>G378*1000/3/F378</f>
        <v>3941.7983703320938</v>
      </c>
      <c r="M378" s="57">
        <f>I378*1000/3/H378</f>
        <v>5024.4896092290219</v>
      </c>
      <c r="N378" s="57">
        <f>M378-L378</f>
        <v>1082.6912388969281</v>
      </c>
      <c r="O378" s="58">
        <f>N378/L378</f>
        <v>0.27466936082925825</v>
      </c>
      <c r="P378" s="58">
        <f>H378/J378</f>
        <v>7.5395075339948492E-2</v>
      </c>
      <c r="Q378" s="58">
        <f t="shared" si="5"/>
        <v>7.4387662534018753E-2</v>
      </c>
      <c r="R378" s="59">
        <v>2721.0000000000009</v>
      </c>
      <c r="S378" s="59">
        <v>3307</v>
      </c>
      <c r="T378" s="60">
        <f>R378/S378</f>
        <v>0.82280012095554911</v>
      </c>
      <c r="U378" s="57">
        <v>205.14999999999992</v>
      </c>
      <c r="V378" s="1">
        <v>246</v>
      </c>
      <c r="W378" s="60">
        <f>U378/V378</f>
        <v>0.83394308943089401</v>
      </c>
    </row>
    <row r="379" spans="1:23" ht="12" hidden="1" outlineLevel="3" x14ac:dyDescent="0.25">
      <c r="A379" s="16">
        <v>376</v>
      </c>
      <c r="B379" s="53"/>
      <c r="C379" s="54"/>
      <c r="D379" s="1">
        <v>42212</v>
      </c>
      <c r="E379" s="1" t="s">
        <v>396</v>
      </c>
      <c r="F379" s="56">
        <v>290.58999999999992</v>
      </c>
      <c r="G379" s="57">
        <v>3401.4231200000013</v>
      </c>
      <c r="H379" s="57">
        <v>34</v>
      </c>
      <c r="I379" s="57">
        <v>538.83506999999997</v>
      </c>
      <c r="J379" s="57">
        <v>324.58999999999992</v>
      </c>
      <c r="K379" s="57">
        <v>3940.2581900000014</v>
      </c>
      <c r="L379" s="56">
        <f>G379*1000/3/F379</f>
        <v>3901.7437168060414</v>
      </c>
      <c r="M379" s="57">
        <f>I379*1000/3/H379</f>
        <v>5282.6967647058818</v>
      </c>
      <c r="N379" s="57">
        <f>M379-L379</f>
        <v>1380.9530478998404</v>
      </c>
      <c r="O379" s="58">
        <f>N379/L379</f>
        <v>0.35393227954763912</v>
      </c>
      <c r="P379" s="58">
        <f>H379/J379</f>
        <v>0.10474752765026651</v>
      </c>
      <c r="Q379" s="58">
        <f t="shared" si="5"/>
        <v>0.1065989847715736</v>
      </c>
      <c r="R379" s="59">
        <v>324.58999999999992</v>
      </c>
      <c r="S379" s="59">
        <v>394</v>
      </c>
      <c r="T379" s="60">
        <f>R379/S379</f>
        <v>0.82383248730964442</v>
      </c>
      <c r="U379" s="57">
        <v>34</v>
      </c>
      <c r="V379" s="1">
        <v>42</v>
      </c>
      <c r="W379" s="60">
        <f>U379/V379</f>
        <v>0.80952380952380953</v>
      </c>
    </row>
    <row r="380" spans="1:23" ht="12" hidden="1" outlineLevel="3" x14ac:dyDescent="0.25">
      <c r="A380" s="16">
        <v>377</v>
      </c>
      <c r="B380" s="53"/>
      <c r="C380" s="54"/>
      <c r="D380" s="1">
        <v>42219</v>
      </c>
      <c r="E380" s="1" t="s">
        <v>397</v>
      </c>
      <c r="F380" s="56">
        <v>429.47000000000008</v>
      </c>
      <c r="G380" s="57">
        <v>6104.3876999999993</v>
      </c>
      <c r="H380" s="57">
        <v>40.170000000000009</v>
      </c>
      <c r="I380" s="57">
        <v>1173.73776</v>
      </c>
      <c r="J380" s="57">
        <v>469.6400000000001</v>
      </c>
      <c r="K380" s="57">
        <v>7278.1254599999993</v>
      </c>
      <c r="L380" s="56">
        <f>G380*1000/3/F380</f>
        <v>4737.9232542436011</v>
      </c>
      <c r="M380" s="57">
        <f>I380*1000/3/H380</f>
        <v>9739.7540453074416</v>
      </c>
      <c r="N380" s="57">
        <f>M380-L380</f>
        <v>5001.8307910638405</v>
      </c>
      <c r="O380" s="58">
        <f>N380/L380</f>
        <v>1.0557010999669245</v>
      </c>
      <c r="P380" s="58">
        <f>H380/J380</f>
        <v>8.5533600204411891E-2</v>
      </c>
      <c r="Q380" s="58">
        <f t="shared" si="5"/>
        <v>9.0384615384615383E-2</v>
      </c>
      <c r="R380" s="59">
        <v>469.6400000000001</v>
      </c>
      <c r="S380" s="59">
        <v>520</v>
      </c>
      <c r="T380" s="60">
        <f>R380/S380</f>
        <v>0.90315384615384631</v>
      </c>
      <c r="U380" s="57">
        <v>40.170000000000009</v>
      </c>
      <c r="V380" s="1">
        <v>47</v>
      </c>
      <c r="W380" s="60">
        <f>U380/V380</f>
        <v>0.85468085106382996</v>
      </c>
    </row>
    <row r="381" spans="1:23" ht="12" hidden="1" outlineLevel="3" x14ac:dyDescent="0.25">
      <c r="A381" s="16">
        <v>378</v>
      </c>
      <c r="B381" s="53"/>
      <c r="C381" s="54"/>
      <c r="D381" s="1">
        <v>42220</v>
      </c>
      <c r="E381" s="1" t="s">
        <v>398</v>
      </c>
      <c r="F381" s="56">
        <v>6090.1900000000051</v>
      </c>
      <c r="G381" s="57">
        <v>70944.947329999952</v>
      </c>
      <c r="H381" s="57">
        <v>520.08000000000004</v>
      </c>
      <c r="I381" s="57">
        <v>7182.7610700000032</v>
      </c>
      <c r="J381" s="57">
        <v>6610.270000000005</v>
      </c>
      <c r="K381" s="57">
        <v>78127.70839999996</v>
      </c>
      <c r="L381" s="56">
        <f>G381*1000/3/F381</f>
        <v>3883.0177345315387</v>
      </c>
      <c r="M381" s="57">
        <f>I381*1000/3/H381</f>
        <v>4603.6257691124456</v>
      </c>
      <c r="N381" s="57">
        <f>M381-L381</f>
        <v>720.60803458090686</v>
      </c>
      <c r="O381" s="58">
        <f>N381/L381</f>
        <v>0.18557938280131075</v>
      </c>
      <c r="P381" s="58">
        <f>H381/J381</f>
        <v>7.8677572928185932E-2</v>
      </c>
      <c r="Q381" s="58">
        <f t="shared" si="5"/>
        <v>7.7145007526342194E-2</v>
      </c>
      <c r="R381" s="59">
        <v>6610.270000000005</v>
      </c>
      <c r="S381" s="59">
        <v>7972</v>
      </c>
      <c r="T381" s="60">
        <f>R381/S381</f>
        <v>0.82918590065228359</v>
      </c>
      <c r="U381" s="57">
        <v>520.08000000000004</v>
      </c>
      <c r="V381" s="1">
        <v>615</v>
      </c>
      <c r="W381" s="60">
        <f>U381/V381</f>
        <v>0.84565853658536594</v>
      </c>
    </row>
    <row r="382" spans="1:23" ht="12" hidden="1" outlineLevel="3" x14ac:dyDescent="0.25">
      <c r="A382" s="16">
        <v>379</v>
      </c>
      <c r="B382" s="53"/>
      <c r="C382" s="54"/>
      <c r="D382" s="1">
        <v>42911</v>
      </c>
      <c r="E382" s="1" t="s">
        <v>399</v>
      </c>
      <c r="F382" s="56">
        <v>1507.9099999999994</v>
      </c>
      <c r="G382" s="57">
        <v>37624.325309999993</v>
      </c>
      <c r="H382" s="57">
        <v>357.22000000000008</v>
      </c>
      <c r="I382" s="57">
        <v>7370.9341000000013</v>
      </c>
      <c r="J382" s="57">
        <v>1865.1299999999994</v>
      </c>
      <c r="K382" s="57">
        <v>44995.259409999991</v>
      </c>
      <c r="L382" s="56">
        <f>G382*1000/3/F382</f>
        <v>8317.1023270619626</v>
      </c>
      <c r="M382" s="57">
        <f>I382*1000/3/H382</f>
        <v>6878.052833921206</v>
      </c>
      <c r="N382" s="57">
        <f>M382-L382</f>
        <v>-1439.0494931407566</v>
      </c>
      <c r="O382" s="58">
        <f>N382/L382</f>
        <v>-0.17302293954691603</v>
      </c>
      <c r="P382" s="58">
        <f>H382/J382</f>
        <v>0.19152552369003781</v>
      </c>
      <c r="Q382" s="58">
        <f t="shared" si="5"/>
        <v>0.23237753882915174</v>
      </c>
      <c r="R382" s="59">
        <v>1865.1299999999994</v>
      </c>
      <c r="S382" s="59">
        <v>1674</v>
      </c>
      <c r="T382" s="60">
        <f>R382/S382</f>
        <v>1.1141756272401431</v>
      </c>
      <c r="U382" s="57">
        <v>357.22000000000008</v>
      </c>
      <c r="V382" s="1">
        <v>389</v>
      </c>
      <c r="W382" s="60">
        <f>U382/V382</f>
        <v>0.91830334190231389</v>
      </c>
    </row>
    <row r="383" spans="1:23" ht="12" hidden="1" outlineLevel="3" x14ac:dyDescent="0.25">
      <c r="A383" s="16">
        <v>380</v>
      </c>
      <c r="B383" s="53"/>
      <c r="C383" s="54"/>
      <c r="D383" s="1">
        <v>42919</v>
      </c>
      <c r="E383" s="1" t="s">
        <v>400</v>
      </c>
      <c r="F383" s="56">
        <v>1829.190000000001</v>
      </c>
      <c r="G383" s="57">
        <v>35640.767149999992</v>
      </c>
      <c r="H383" s="57">
        <v>421.64000000000004</v>
      </c>
      <c r="I383" s="57">
        <v>8594.1937600000001</v>
      </c>
      <c r="J383" s="57">
        <v>2250.8300000000008</v>
      </c>
      <c r="K383" s="57">
        <v>44234.960909999994</v>
      </c>
      <c r="L383" s="56">
        <f>G383*1000/3/F383</f>
        <v>6494.8177699783273</v>
      </c>
      <c r="M383" s="57">
        <f>I383*1000/3/H383</f>
        <v>6794.2587357303228</v>
      </c>
      <c r="N383" s="57">
        <f>M383-L383</f>
        <v>299.44096575199546</v>
      </c>
      <c r="O383" s="58">
        <f>N383/L383</f>
        <v>4.6104598521013576E-2</v>
      </c>
      <c r="P383" s="58">
        <f>H383/J383</f>
        <v>0.1873264529084826</v>
      </c>
      <c r="Q383" s="58">
        <f t="shared" si="5"/>
        <v>0.19082125603864733</v>
      </c>
      <c r="R383" s="59">
        <v>2250.8300000000008</v>
      </c>
      <c r="S383" s="59">
        <v>2484</v>
      </c>
      <c r="T383" s="60">
        <f>R383/S383</f>
        <v>0.90613123993558808</v>
      </c>
      <c r="U383" s="57">
        <v>421.64000000000004</v>
      </c>
      <c r="V383" s="1">
        <v>474</v>
      </c>
      <c r="W383" s="60">
        <f>U383/V383</f>
        <v>0.88953586497890302</v>
      </c>
    </row>
    <row r="384" spans="1:23" ht="12" hidden="1" outlineLevel="3" x14ac:dyDescent="0.25">
      <c r="A384" s="16">
        <v>381</v>
      </c>
      <c r="B384" s="53"/>
      <c r="C384" s="54"/>
      <c r="D384" s="1">
        <v>42990</v>
      </c>
      <c r="E384" s="1" t="s">
        <v>401</v>
      </c>
      <c r="F384" s="56">
        <v>1359.8000000000002</v>
      </c>
      <c r="G384" s="57">
        <v>24612.667390000006</v>
      </c>
      <c r="H384" s="57">
        <v>203.52</v>
      </c>
      <c r="I384" s="57">
        <v>3834.7048499999992</v>
      </c>
      <c r="J384" s="57">
        <v>1563.3200000000002</v>
      </c>
      <c r="K384" s="57">
        <v>28447.372240000004</v>
      </c>
      <c r="L384" s="56">
        <f>G384*1000/3/F384</f>
        <v>6033.4037824189836</v>
      </c>
      <c r="M384" s="57">
        <f>I384*1000/3/H384</f>
        <v>6280.635564072325</v>
      </c>
      <c r="N384" s="57">
        <f>M384-L384</f>
        <v>247.23178165334139</v>
      </c>
      <c r="O384" s="58">
        <f>N384/L384</f>
        <v>4.0977164892189312E-2</v>
      </c>
      <c r="P384" s="58">
        <f>H384/J384</f>
        <v>0.13018447918532353</v>
      </c>
      <c r="Q384" s="58">
        <f t="shared" si="5"/>
        <v>0.12306046013911183</v>
      </c>
      <c r="R384" s="59">
        <v>1563.3200000000002</v>
      </c>
      <c r="S384" s="59">
        <v>1869</v>
      </c>
      <c r="T384" s="60">
        <f>R384/S384</f>
        <v>0.8364472980203318</v>
      </c>
      <c r="U384" s="57">
        <v>203.52</v>
      </c>
      <c r="V384" s="1">
        <v>230</v>
      </c>
      <c r="W384" s="60">
        <f>U384/V384</f>
        <v>0.88486956521739135</v>
      </c>
    </row>
    <row r="385" spans="1:23" ht="12" hidden="1" outlineLevel="2" collapsed="1" x14ac:dyDescent="0.25">
      <c r="A385" s="16">
        <v>382</v>
      </c>
      <c r="B385" s="46"/>
      <c r="C385" s="81" t="s">
        <v>402</v>
      </c>
      <c r="D385" s="48"/>
      <c r="E385" s="81"/>
      <c r="F385" s="71">
        <f>SUM(F386:F411)</f>
        <v>96791.88999999997</v>
      </c>
      <c r="G385" s="72">
        <f>SUM(G386:G411)</f>
        <v>1146094.4530700005</v>
      </c>
      <c r="H385" s="72">
        <f>SUM(H386:H411)</f>
        <v>10653.190000000002</v>
      </c>
      <c r="I385" s="72">
        <f>SUM(I386:I411)</f>
        <v>145469.32389000003</v>
      </c>
      <c r="J385" s="72">
        <f>SUM(J386:J411)</f>
        <v>107445.07999999997</v>
      </c>
      <c r="K385" s="72">
        <f>SUM(K386:K411)</f>
        <v>1291563.7769600002</v>
      </c>
      <c r="L385" s="9">
        <f>G385*1000/3/F385</f>
        <v>3946.9369216436098</v>
      </c>
      <c r="M385" s="10">
        <f>I385*1000/3/H385</f>
        <v>4551.6671184875131</v>
      </c>
      <c r="N385" s="10">
        <f>M385-L385</f>
        <v>604.73019684390329</v>
      </c>
      <c r="O385" s="51">
        <f>N385/L385</f>
        <v>0.153215064960318</v>
      </c>
      <c r="P385" s="51">
        <f>H385/J385</f>
        <v>9.9150096030455798E-2</v>
      </c>
      <c r="Q385" s="51">
        <f t="shared" si="5"/>
        <v>0.10505004262305434</v>
      </c>
      <c r="R385" s="72">
        <f>SUM(R386:R411)</f>
        <v>107445.07999999997</v>
      </c>
      <c r="S385" s="72">
        <f>SUM(S386:S411)</f>
        <v>126692</v>
      </c>
      <c r="T385" s="52">
        <f>R385/S385</f>
        <v>0.84808101537587199</v>
      </c>
      <c r="U385" s="72">
        <f>SUM(U386:U411)</f>
        <v>10653.190000000002</v>
      </c>
      <c r="V385" s="72">
        <f>SUM(V386:V411)</f>
        <v>13309</v>
      </c>
      <c r="W385" s="52">
        <f>U385/V385</f>
        <v>0.80045007138026913</v>
      </c>
    </row>
    <row r="386" spans="1:23" ht="12" hidden="1" outlineLevel="3" x14ac:dyDescent="0.25">
      <c r="A386" s="16">
        <v>383</v>
      </c>
      <c r="B386" s="53"/>
      <c r="C386" s="54"/>
      <c r="D386" s="1">
        <v>43110</v>
      </c>
      <c r="E386" s="1" t="s">
        <v>403</v>
      </c>
      <c r="F386" s="56">
        <v>792.49</v>
      </c>
      <c r="G386" s="57">
        <v>8506.4237899999989</v>
      </c>
      <c r="H386" s="57">
        <v>51.989999999999995</v>
      </c>
      <c r="I386" s="57">
        <v>720.55510000000015</v>
      </c>
      <c r="J386" s="57">
        <v>844.48</v>
      </c>
      <c r="K386" s="57">
        <v>9226.9788899999985</v>
      </c>
      <c r="L386" s="56">
        <f>G386*1000/3/F386</f>
        <v>3577.9310737885226</v>
      </c>
      <c r="M386" s="57">
        <f>I386*1000/3/H386</f>
        <v>4619.8313778290712</v>
      </c>
      <c r="N386" s="57">
        <f>M386-L386</f>
        <v>1041.9003040405487</v>
      </c>
      <c r="O386" s="58">
        <f>N386/L386</f>
        <v>0.29120189365116073</v>
      </c>
      <c r="P386" s="58">
        <f>H386/J386</f>
        <v>6.1564513073133757E-2</v>
      </c>
      <c r="Q386" s="58">
        <f t="shared" si="5"/>
        <v>6.7448680351906154E-2</v>
      </c>
      <c r="R386" s="59">
        <v>844.48</v>
      </c>
      <c r="S386" s="59">
        <v>1023</v>
      </c>
      <c r="T386" s="60">
        <f>R386/S386</f>
        <v>0.82549364613880749</v>
      </c>
      <c r="U386" s="57">
        <v>51.989999999999995</v>
      </c>
      <c r="V386" s="1">
        <v>69</v>
      </c>
      <c r="W386" s="60">
        <f>U386/V386</f>
        <v>0.75347826086956515</v>
      </c>
    </row>
    <row r="387" spans="1:23" ht="12" hidden="1" outlineLevel="3" x14ac:dyDescent="0.25">
      <c r="A387" s="16">
        <v>384</v>
      </c>
      <c r="B387" s="53"/>
      <c r="C387" s="54"/>
      <c r="D387" s="1">
        <v>43120</v>
      </c>
      <c r="E387" s="1" t="s">
        <v>404</v>
      </c>
      <c r="F387" s="56">
        <v>5703.4000000000015</v>
      </c>
      <c r="G387" s="57">
        <v>59692.805619999977</v>
      </c>
      <c r="H387" s="57">
        <v>459.47999999999996</v>
      </c>
      <c r="I387" s="57">
        <v>6166.7991699999993</v>
      </c>
      <c r="J387" s="57">
        <v>6162.880000000001</v>
      </c>
      <c r="K387" s="57">
        <v>65859.604789999983</v>
      </c>
      <c r="L387" s="56">
        <f>G387*1000/3/F387</f>
        <v>3488.726351533001</v>
      </c>
      <c r="M387" s="57">
        <f>I387*1000/3/H387</f>
        <v>4473.7523359739989</v>
      </c>
      <c r="N387" s="57">
        <f>M387-L387</f>
        <v>985.02598444099795</v>
      </c>
      <c r="O387" s="58">
        <f>N387/L387</f>
        <v>0.28234544220075103</v>
      </c>
      <c r="P387" s="58">
        <f>H387/J387</f>
        <v>7.4556051716080776E-2</v>
      </c>
      <c r="Q387" s="58">
        <f t="shared" si="5"/>
        <v>7.8359225947124564E-2</v>
      </c>
      <c r="R387" s="59">
        <v>6162.880000000001</v>
      </c>
      <c r="S387" s="59">
        <v>7338</v>
      </c>
      <c r="T387" s="60">
        <f>R387/S387</f>
        <v>0.83985827200872187</v>
      </c>
      <c r="U387" s="57">
        <v>459.47999999999996</v>
      </c>
      <c r="V387" s="1">
        <v>575</v>
      </c>
      <c r="W387" s="60">
        <f>U387/V387</f>
        <v>0.79909565217391298</v>
      </c>
    </row>
    <row r="388" spans="1:23" ht="12" hidden="1" outlineLevel="3" x14ac:dyDescent="0.25">
      <c r="A388" s="16">
        <v>385</v>
      </c>
      <c r="B388" s="53"/>
      <c r="C388" s="54"/>
      <c r="D388" s="1">
        <v>43130</v>
      </c>
      <c r="E388" s="1" t="s">
        <v>405</v>
      </c>
      <c r="F388" s="56">
        <v>637.87000000000012</v>
      </c>
      <c r="G388" s="57">
        <v>7210.8611100000007</v>
      </c>
      <c r="H388" s="57">
        <v>88.049999999999969</v>
      </c>
      <c r="I388" s="57">
        <v>1255.9411</v>
      </c>
      <c r="J388" s="57">
        <v>725.92000000000007</v>
      </c>
      <c r="K388" s="57">
        <v>8466.8022100000017</v>
      </c>
      <c r="L388" s="56">
        <f>G388*1000/3/F388</f>
        <v>3768.1978616332476</v>
      </c>
      <c r="M388" s="57">
        <f>I388*1000/3/H388</f>
        <v>4754.6511451826636</v>
      </c>
      <c r="N388" s="57">
        <f>M388-L388</f>
        <v>986.45328354941603</v>
      </c>
      <c r="O388" s="58">
        <f>N388/L388</f>
        <v>0.2617838340160456</v>
      </c>
      <c r="P388" s="58">
        <f>H388/J388</f>
        <v>0.12129435750495916</v>
      </c>
      <c r="Q388" s="58">
        <f t="shared" si="5"/>
        <v>0.13176470588235295</v>
      </c>
      <c r="R388" s="59">
        <v>725.92000000000007</v>
      </c>
      <c r="S388" s="59">
        <v>850</v>
      </c>
      <c r="T388" s="60">
        <f>R388/S388</f>
        <v>0.85402352941176474</v>
      </c>
      <c r="U388" s="57">
        <v>88.049999999999969</v>
      </c>
      <c r="V388" s="1">
        <v>112</v>
      </c>
      <c r="W388" s="60">
        <f>U388/V388</f>
        <v>0.78616071428571399</v>
      </c>
    </row>
    <row r="389" spans="1:23" ht="12" hidden="1" outlineLevel="3" x14ac:dyDescent="0.25">
      <c r="A389" s="16">
        <v>386</v>
      </c>
      <c r="B389" s="53"/>
      <c r="C389" s="54"/>
      <c r="D389" s="1">
        <v>43211</v>
      </c>
      <c r="E389" s="1" t="s">
        <v>406</v>
      </c>
      <c r="F389" s="56">
        <v>20378.529999999992</v>
      </c>
      <c r="G389" s="57">
        <v>304562.67745000031</v>
      </c>
      <c r="H389" s="57">
        <v>2240.59</v>
      </c>
      <c r="I389" s="57">
        <v>31830.009370000014</v>
      </c>
      <c r="J389" s="57">
        <v>22619.119999999992</v>
      </c>
      <c r="K389" s="57">
        <v>336392.68682000029</v>
      </c>
      <c r="L389" s="56">
        <f>G389*1000/3/F389</f>
        <v>4981.7573928705096</v>
      </c>
      <c r="M389" s="57">
        <f>I389*1000/3/H389</f>
        <v>4735.361276866066</v>
      </c>
      <c r="N389" s="57">
        <f>M389-L389</f>
        <v>-246.39611600444368</v>
      </c>
      <c r="O389" s="58">
        <f>N389/L389</f>
        <v>-4.9459677895408151E-2</v>
      </c>
      <c r="P389" s="58">
        <f>H389/J389</f>
        <v>9.9057346174387023E-2</v>
      </c>
      <c r="Q389" s="58">
        <f t="shared" ref="Q389:Q452" si="6">V389/S389</f>
        <v>0.10633598139895369</v>
      </c>
      <c r="R389" s="59">
        <v>22619.119999999992</v>
      </c>
      <c r="S389" s="59">
        <v>25805</v>
      </c>
      <c r="T389" s="60">
        <f>R389/S389</f>
        <v>0.87654020538655264</v>
      </c>
      <c r="U389" s="57">
        <v>2240.59</v>
      </c>
      <c r="V389" s="1">
        <v>2744</v>
      </c>
      <c r="W389" s="60">
        <f>U389/V389</f>
        <v>0.81654154518950439</v>
      </c>
    </row>
    <row r="390" spans="1:23" ht="12" hidden="1" outlineLevel="3" x14ac:dyDescent="0.25">
      <c r="A390" s="16">
        <v>387</v>
      </c>
      <c r="B390" s="53"/>
      <c r="C390" s="54"/>
      <c r="D390" s="1">
        <v>43212</v>
      </c>
      <c r="E390" s="1" t="s">
        <v>407</v>
      </c>
      <c r="F390" s="56">
        <v>922.97000000000014</v>
      </c>
      <c r="G390" s="57">
        <v>11650.615750000004</v>
      </c>
      <c r="H390" s="57">
        <v>91.080000000000027</v>
      </c>
      <c r="I390" s="57">
        <v>1347.7567099999997</v>
      </c>
      <c r="J390" s="57">
        <v>1014.0500000000002</v>
      </c>
      <c r="K390" s="57">
        <v>12998.372460000004</v>
      </c>
      <c r="L390" s="56">
        <f>G390*1000/3/F390</f>
        <v>4207.6541852208993</v>
      </c>
      <c r="M390" s="57">
        <f>I390*1000/3/H390</f>
        <v>4932.5015005123678</v>
      </c>
      <c r="N390" s="57">
        <f>M390-L390</f>
        <v>724.84731529146848</v>
      </c>
      <c r="O390" s="58">
        <f>N390/L390</f>
        <v>0.17226874723627375</v>
      </c>
      <c r="P390" s="58">
        <f>H390/J390</f>
        <v>8.9818056308860514E-2</v>
      </c>
      <c r="Q390" s="58">
        <f t="shared" si="6"/>
        <v>9.6801346801346805E-2</v>
      </c>
      <c r="R390" s="59">
        <v>1014.0500000000002</v>
      </c>
      <c r="S390" s="59">
        <v>1188</v>
      </c>
      <c r="T390" s="60">
        <f>R390/S390</f>
        <v>0.85357744107744127</v>
      </c>
      <c r="U390" s="57">
        <v>91.080000000000027</v>
      </c>
      <c r="V390" s="1">
        <v>115</v>
      </c>
      <c r="W390" s="60">
        <f>U390/V390</f>
        <v>0.79200000000000026</v>
      </c>
    </row>
    <row r="391" spans="1:23" ht="12" hidden="1" outlineLevel="3" x14ac:dyDescent="0.25">
      <c r="A391" s="16">
        <v>388</v>
      </c>
      <c r="B391" s="53"/>
      <c r="C391" s="54"/>
      <c r="D391" s="1">
        <v>43221</v>
      </c>
      <c r="E391" s="1" t="s">
        <v>408</v>
      </c>
      <c r="F391" s="56">
        <v>3302.0600000000004</v>
      </c>
      <c r="G391" s="57">
        <v>37713.601370000004</v>
      </c>
      <c r="H391" s="57">
        <v>412.04999999999978</v>
      </c>
      <c r="I391" s="57">
        <v>5463.6625600000016</v>
      </c>
      <c r="J391" s="57">
        <v>3714.11</v>
      </c>
      <c r="K391" s="57">
        <v>43177.263930000008</v>
      </c>
      <c r="L391" s="56">
        <f>G391*1000/3/F391</f>
        <v>3807.0781441484005</v>
      </c>
      <c r="M391" s="57">
        <f>I391*1000/3/H391</f>
        <v>4419.902568458524</v>
      </c>
      <c r="N391" s="57">
        <f>M391-L391</f>
        <v>612.8244243101235</v>
      </c>
      <c r="O391" s="58">
        <f>N391/L391</f>
        <v>0.16096975189544088</v>
      </c>
      <c r="P391" s="58">
        <f>H391/J391</f>
        <v>0.11094178686145531</v>
      </c>
      <c r="Q391" s="58">
        <f t="shared" si="6"/>
        <v>0.12268946395563771</v>
      </c>
      <c r="R391" s="59">
        <v>3714.11</v>
      </c>
      <c r="S391" s="59">
        <v>4328</v>
      </c>
      <c r="T391" s="60">
        <f>R391/S391</f>
        <v>0.85815850277264327</v>
      </c>
      <c r="U391" s="57">
        <v>412.04999999999978</v>
      </c>
      <c r="V391" s="1">
        <v>531</v>
      </c>
      <c r="W391" s="60">
        <f>U391/V391</f>
        <v>0.77598870056497138</v>
      </c>
    </row>
    <row r="392" spans="1:23" ht="12" hidden="1" outlineLevel="3" x14ac:dyDescent="0.25">
      <c r="A392" s="16">
        <v>389</v>
      </c>
      <c r="B392" s="53"/>
      <c r="C392" s="54"/>
      <c r="D392" s="1">
        <v>43222</v>
      </c>
      <c r="E392" s="1" t="s">
        <v>409</v>
      </c>
      <c r="F392" s="56">
        <v>12745.160000000003</v>
      </c>
      <c r="G392" s="57">
        <v>141051.61273000002</v>
      </c>
      <c r="H392" s="57">
        <v>1442.7200000000009</v>
      </c>
      <c r="I392" s="57">
        <v>19611.52112999999</v>
      </c>
      <c r="J392" s="57">
        <v>14187.880000000005</v>
      </c>
      <c r="K392" s="57">
        <v>160663.13386</v>
      </c>
      <c r="L392" s="56">
        <f>G392*1000/3/F392</f>
        <v>3689.0242447590558</v>
      </c>
      <c r="M392" s="57">
        <f>I392*1000/3/H392</f>
        <v>4531.1451355772379</v>
      </c>
      <c r="N392" s="57">
        <f>M392-L392</f>
        <v>842.12089081818203</v>
      </c>
      <c r="O392" s="58">
        <f>N392/L392</f>
        <v>0.22827740750540504</v>
      </c>
      <c r="P392" s="58">
        <f>H392/J392</f>
        <v>0.10168679182513529</v>
      </c>
      <c r="Q392" s="58">
        <f t="shared" si="6"/>
        <v>0.1107281344248169</v>
      </c>
      <c r="R392" s="59">
        <v>14187.880000000005</v>
      </c>
      <c r="S392" s="59">
        <v>16247</v>
      </c>
      <c r="T392" s="60">
        <f>R392/S392</f>
        <v>0.8732615252046535</v>
      </c>
      <c r="U392" s="57">
        <v>1442.7200000000009</v>
      </c>
      <c r="V392" s="1">
        <v>1799</v>
      </c>
      <c r="W392" s="60">
        <f>U392/V392</f>
        <v>0.80195664257921118</v>
      </c>
    </row>
    <row r="393" spans="1:23" ht="12" hidden="1" outlineLevel="3" x14ac:dyDescent="0.25">
      <c r="A393" s="16">
        <v>390</v>
      </c>
      <c r="B393" s="53"/>
      <c r="C393" s="54"/>
      <c r="D393" s="1">
        <v>43291</v>
      </c>
      <c r="E393" s="1" t="s">
        <v>410</v>
      </c>
      <c r="F393" s="56">
        <v>2587.4099999999994</v>
      </c>
      <c r="G393" s="57">
        <v>30181.76429000001</v>
      </c>
      <c r="H393" s="57">
        <v>260.50000000000006</v>
      </c>
      <c r="I393" s="57">
        <v>3788.7139600000014</v>
      </c>
      <c r="J393" s="57">
        <v>2847.9099999999994</v>
      </c>
      <c r="K393" s="57">
        <v>33970.478250000015</v>
      </c>
      <c r="L393" s="56">
        <f>G393*1000/3/F393</f>
        <v>3888.2852337537042</v>
      </c>
      <c r="M393" s="57">
        <f>I393*1000/3/H393</f>
        <v>4848.0025079974412</v>
      </c>
      <c r="N393" s="57">
        <f>M393-L393</f>
        <v>959.71727424373694</v>
      </c>
      <c r="O393" s="58">
        <f>N393/L393</f>
        <v>0.24682275516018082</v>
      </c>
      <c r="P393" s="58">
        <f>H393/J393</f>
        <v>9.147058720254507E-2</v>
      </c>
      <c r="Q393" s="58">
        <f t="shared" si="6"/>
        <v>9.0303907380607812E-2</v>
      </c>
      <c r="R393" s="59">
        <v>2847.9099999999994</v>
      </c>
      <c r="S393" s="59">
        <v>3455</v>
      </c>
      <c r="T393" s="60">
        <f>R393/S393</f>
        <v>0.8242865412445729</v>
      </c>
      <c r="U393" s="57">
        <v>260.50000000000006</v>
      </c>
      <c r="V393" s="1">
        <v>312</v>
      </c>
      <c r="W393" s="60">
        <f>U393/V393</f>
        <v>0.83493589743589758</v>
      </c>
    </row>
    <row r="394" spans="1:23" ht="12" hidden="1" outlineLevel="3" x14ac:dyDescent="0.25">
      <c r="A394" s="16">
        <v>391</v>
      </c>
      <c r="B394" s="53"/>
      <c r="C394" s="54"/>
      <c r="D394" s="1">
        <v>43299</v>
      </c>
      <c r="E394" s="1" t="s">
        <v>411</v>
      </c>
      <c r="F394" s="56">
        <v>2960.339999999997</v>
      </c>
      <c r="G394" s="57">
        <v>43183.088069999969</v>
      </c>
      <c r="H394" s="57">
        <v>368.4</v>
      </c>
      <c r="I394" s="57">
        <v>6479.9740999999985</v>
      </c>
      <c r="J394" s="57">
        <v>3328.7399999999971</v>
      </c>
      <c r="K394" s="57">
        <v>49663.062169999968</v>
      </c>
      <c r="L394" s="56">
        <f>G394*1000/3/F394</f>
        <v>4862.4018491119277</v>
      </c>
      <c r="M394" s="57">
        <f>I394*1000/3/H394</f>
        <v>5863.1687477379655</v>
      </c>
      <c r="N394" s="57">
        <f>M394-L394</f>
        <v>1000.7668986260378</v>
      </c>
      <c r="O394" s="58">
        <f>N394/L394</f>
        <v>0.2058173984136705</v>
      </c>
      <c r="P394" s="58">
        <f>H394/J394</f>
        <v>0.11067250671425233</v>
      </c>
      <c r="Q394" s="58">
        <f t="shared" si="6"/>
        <v>0.11654135338345864</v>
      </c>
      <c r="R394" s="59">
        <v>3328.7399999999971</v>
      </c>
      <c r="S394" s="59">
        <v>3724</v>
      </c>
      <c r="T394" s="60">
        <f>R394/S394</f>
        <v>0.89386143931256634</v>
      </c>
      <c r="U394" s="57">
        <v>368.4</v>
      </c>
      <c r="V394" s="1">
        <v>434</v>
      </c>
      <c r="W394" s="60">
        <f>U394/V394</f>
        <v>0.84884792626728101</v>
      </c>
    </row>
    <row r="395" spans="1:23" ht="12" hidden="1" outlineLevel="3" x14ac:dyDescent="0.25">
      <c r="A395" s="16">
        <v>392</v>
      </c>
      <c r="B395" s="53"/>
      <c r="C395" s="54"/>
      <c r="D395" s="1">
        <v>43310</v>
      </c>
      <c r="E395" s="1" t="s">
        <v>412</v>
      </c>
      <c r="F395" s="56">
        <v>1457.7599999999998</v>
      </c>
      <c r="G395" s="57">
        <v>15113.704990000007</v>
      </c>
      <c r="H395" s="57">
        <v>163.11999999999998</v>
      </c>
      <c r="I395" s="57">
        <v>2191.2998600000005</v>
      </c>
      <c r="J395" s="57">
        <v>1620.8799999999997</v>
      </c>
      <c r="K395" s="57">
        <v>17305.004850000008</v>
      </c>
      <c r="L395" s="56">
        <f>G395*1000/3/F395</f>
        <v>3455.9198107598895</v>
      </c>
      <c r="M395" s="57">
        <f>I395*1000/3/H395</f>
        <v>4477.8892022233131</v>
      </c>
      <c r="N395" s="57">
        <f>M395-L395</f>
        <v>1021.9693914634236</v>
      </c>
      <c r="O395" s="58">
        <f>N395/L395</f>
        <v>0.29571559741680242</v>
      </c>
      <c r="P395" s="58">
        <f>H395/J395</f>
        <v>0.1006366911800997</v>
      </c>
      <c r="Q395" s="58">
        <f t="shared" si="6"/>
        <v>0.10452793834296724</v>
      </c>
      <c r="R395" s="59">
        <v>1620.8799999999997</v>
      </c>
      <c r="S395" s="59">
        <v>2076</v>
      </c>
      <c r="T395" s="60">
        <f>R395/S395</f>
        <v>0.78077071290944111</v>
      </c>
      <c r="U395" s="57">
        <v>163.11999999999998</v>
      </c>
      <c r="V395" s="1">
        <v>217</v>
      </c>
      <c r="W395" s="60">
        <f>U395/V395</f>
        <v>0.75170506912442381</v>
      </c>
    </row>
    <row r="396" spans="1:23" ht="12" hidden="1" outlineLevel="3" x14ac:dyDescent="0.25">
      <c r="A396" s="16">
        <v>393</v>
      </c>
      <c r="B396" s="53"/>
      <c r="C396" s="54"/>
      <c r="D396" s="1">
        <v>43320</v>
      </c>
      <c r="E396" s="1" t="s">
        <v>413</v>
      </c>
      <c r="F396" s="56">
        <v>16288.590000000004</v>
      </c>
      <c r="G396" s="57">
        <v>177587.56178000016</v>
      </c>
      <c r="H396" s="57">
        <v>1958.4899999999998</v>
      </c>
      <c r="I396" s="57">
        <v>26449.825439999997</v>
      </c>
      <c r="J396" s="57">
        <v>18247.080000000002</v>
      </c>
      <c r="K396" s="57">
        <v>204037.38722000015</v>
      </c>
      <c r="L396" s="56">
        <f>G396*1000/3/F396</f>
        <v>3634.1914141535085</v>
      </c>
      <c r="M396" s="57">
        <f>I396*1000/3/H396</f>
        <v>4501.7378082093855</v>
      </c>
      <c r="N396" s="57">
        <f>M396-L396</f>
        <v>867.54639405587704</v>
      </c>
      <c r="O396" s="58">
        <f>N396/L396</f>
        <v>0.23871785913014426</v>
      </c>
      <c r="P396" s="58">
        <f>H396/J396</f>
        <v>0.10733169361892421</v>
      </c>
      <c r="Q396" s="58">
        <f t="shared" si="6"/>
        <v>0.11585074911728219</v>
      </c>
      <c r="R396" s="59">
        <v>18247.080000000002</v>
      </c>
      <c r="S396" s="59">
        <v>20958</v>
      </c>
      <c r="T396" s="60">
        <f>R396/S396</f>
        <v>0.8706498711709133</v>
      </c>
      <c r="U396" s="57">
        <v>1958.4899999999998</v>
      </c>
      <c r="V396" s="1">
        <v>2428</v>
      </c>
      <c r="W396" s="60">
        <f>U396/V396</f>
        <v>0.80662685337726514</v>
      </c>
    </row>
    <row r="397" spans="1:23" ht="12" hidden="1" outlineLevel="3" x14ac:dyDescent="0.25">
      <c r="A397" s="16">
        <v>394</v>
      </c>
      <c r="B397" s="53"/>
      <c r="C397" s="54"/>
      <c r="D397" s="1">
        <v>43331</v>
      </c>
      <c r="E397" s="1" t="s">
        <v>414</v>
      </c>
      <c r="F397" s="56">
        <v>1521.05</v>
      </c>
      <c r="G397" s="57">
        <v>14816.732069999996</v>
      </c>
      <c r="H397" s="57">
        <v>182.43</v>
      </c>
      <c r="I397" s="57">
        <v>2449.1835699999992</v>
      </c>
      <c r="J397" s="57">
        <v>1703.48</v>
      </c>
      <c r="K397" s="57">
        <v>17265.915639999996</v>
      </c>
      <c r="L397" s="56">
        <f>G397*1000/3/F397</f>
        <v>3247.0403274054097</v>
      </c>
      <c r="M397" s="57">
        <f>I397*1000/3/H397</f>
        <v>4475.1111293829581</v>
      </c>
      <c r="N397" s="57">
        <f>M397-L397</f>
        <v>1228.0708019775484</v>
      </c>
      <c r="O397" s="58">
        <f>N397/L397</f>
        <v>0.37821236515373202</v>
      </c>
      <c r="P397" s="58">
        <f>H397/J397</f>
        <v>0.10709253997698828</v>
      </c>
      <c r="Q397" s="58">
        <f t="shared" si="6"/>
        <v>0.10813443740867024</v>
      </c>
      <c r="R397" s="59">
        <v>1703.48</v>
      </c>
      <c r="S397" s="59">
        <v>2053</v>
      </c>
      <c r="T397" s="60">
        <f>R397/S397</f>
        <v>0.82975158304919627</v>
      </c>
      <c r="U397" s="57">
        <v>182.43</v>
      </c>
      <c r="V397" s="1">
        <v>222</v>
      </c>
      <c r="W397" s="60">
        <f>U397/V397</f>
        <v>0.82175675675675675</v>
      </c>
    </row>
    <row r="398" spans="1:23" ht="12" hidden="1" outlineLevel="3" x14ac:dyDescent="0.25">
      <c r="A398" s="16">
        <v>395</v>
      </c>
      <c r="B398" s="53"/>
      <c r="C398" s="54"/>
      <c r="D398" s="1">
        <v>43332</v>
      </c>
      <c r="E398" s="1" t="s">
        <v>415</v>
      </c>
      <c r="F398" s="56">
        <v>374.68</v>
      </c>
      <c r="G398" s="57">
        <v>3964.8079399999992</v>
      </c>
      <c r="H398" s="57">
        <v>40.289999999999992</v>
      </c>
      <c r="I398" s="57">
        <v>578.1474199999999</v>
      </c>
      <c r="J398" s="57">
        <v>414.97</v>
      </c>
      <c r="K398" s="57">
        <v>4542.955359999999</v>
      </c>
      <c r="L398" s="56">
        <f>G398*1000/3/F398</f>
        <v>3527.2836731788893</v>
      </c>
      <c r="M398" s="57">
        <f>I398*1000/3/H398</f>
        <v>4783.2168445437246</v>
      </c>
      <c r="N398" s="57">
        <f>M398-L398</f>
        <v>1255.9331713648353</v>
      </c>
      <c r="O398" s="58">
        <f>N398/L398</f>
        <v>0.35606242302393337</v>
      </c>
      <c r="P398" s="58">
        <f>H398/J398</f>
        <v>9.7091356001638651E-2</v>
      </c>
      <c r="Q398" s="58">
        <f t="shared" si="6"/>
        <v>0.10371819960861056</v>
      </c>
      <c r="R398" s="59">
        <v>414.97</v>
      </c>
      <c r="S398" s="59">
        <v>511</v>
      </c>
      <c r="T398" s="60">
        <f>R398/S398</f>
        <v>0.81207436399217225</v>
      </c>
      <c r="U398" s="57">
        <v>40.289999999999992</v>
      </c>
      <c r="V398" s="1">
        <v>53</v>
      </c>
      <c r="W398" s="60">
        <f>U398/V398</f>
        <v>0.76018867924528288</v>
      </c>
    </row>
    <row r="399" spans="1:23" ht="12" hidden="1" outlineLevel="3" x14ac:dyDescent="0.25">
      <c r="A399" s="16">
        <v>396</v>
      </c>
      <c r="B399" s="53"/>
      <c r="C399" s="54"/>
      <c r="D399" s="1">
        <v>43333</v>
      </c>
      <c r="E399" s="1" t="s">
        <v>416</v>
      </c>
      <c r="F399" s="56">
        <v>228.99000000000007</v>
      </c>
      <c r="G399" s="57">
        <v>2332.8190199999999</v>
      </c>
      <c r="H399" s="57">
        <v>28.430000000000007</v>
      </c>
      <c r="I399" s="57">
        <v>345.94616000000002</v>
      </c>
      <c r="J399" s="57">
        <v>257.42000000000007</v>
      </c>
      <c r="K399" s="57">
        <v>2678.7651799999999</v>
      </c>
      <c r="L399" s="56">
        <f>G399*1000/3/F399</f>
        <v>3395.8091619721372</v>
      </c>
      <c r="M399" s="57">
        <f>I399*1000/3/H399</f>
        <v>4056.1163090631953</v>
      </c>
      <c r="N399" s="57">
        <f>M399-L399</f>
        <v>660.30714709105814</v>
      </c>
      <c r="O399" s="58">
        <f>N399/L399</f>
        <v>0.19444766051210624</v>
      </c>
      <c r="P399" s="58">
        <f>H399/J399</f>
        <v>0.1104420790925336</v>
      </c>
      <c r="Q399" s="58">
        <f t="shared" si="6"/>
        <v>0.10526315789473684</v>
      </c>
      <c r="R399" s="59">
        <v>257.42000000000007</v>
      </c>
      <c r="S399" s="59">
        <v>323</v>
      </c>
      <c r="T399" s="60">
        <f>R399/S399</f>
        <v>0.79696594427244605</v>
      </c>
      <c r="U399" s="57">
        <v>28.430000000000007</v>
      </c>
      <c r="V399" s="1">
        <v>34</v>
      </c>
      <c r="W399" s="60">
        <f>U399/V399</f>
        <v>0.83617647058823552</v>
      </c>
    </row>
    <row r="400" spans="1:23" ht="12" hidden="1" outlineLevel="3" x14ac:dyDescent="0.25">
      <c r="A400" s="16">
        <v>397</v>
      </c>
      <c r="B400" s="53"/>
      <c r="C400" s="54"/>
      <c r="D400" s="1">
        <v>43341</v>
      </c>
      <c r="E400" s="1" t="s">
        <v>417</v>
      </c>
      <c r="F400" s="56">
        <v>3794.3500000000004</v>
      </c>
      <c r="G400" s="57">
        <v>35981.60536999999</v>
      </c>
      <c r="H400" s="57">
        <v>473.6700000000003</v>
      </c>
      <c r="I400" s="57">
        <v>4981.7606200000027</v>
      </c>
      <c r="J400" s="57">
        <v>4268.0200000000004</v>
      </c>
      <c r="K400" s="57">
        <v>40963.365989999991</v>
      </c>
      <c r="L400" s="56">
        <f>G400*1000/3/F400</f>
        <v>3160.9810525298567</v>
      </c>
      <c r="M400" s="57">
        <f>I400*1000/3/H400</f>
        <v>3505.7885729164464</v>
      </c>
      <c r="N400" s="57">
        <f>M400-L400</f>
        <v>344.80752038658966</v>
      </c>
      <c r="O400" s="58">
        <f>N400/L400</f>
        <v>0.10908243822297724</v>
      </c>
      <c r="P400" s="58">
        <f>H400/J400</f>
        <v>0.11098120439922968</v>
      </c>
      <c r="Q400" s="58">
        <f t="shared" si="6"/>
        <v>0.1166952217780316</v>
      </c>
      <c r="R400" s="59">
        <v>4268.0200000000004</v>
      </c>
      <c r="S400" s="59">
        <v>5253</v>
      </c>
      <c r="T400" s="60">
        <f>R400/S400</f>
        <v>0.8124919093851134</v>
      </c>
      <c r="U400" s="57">
        <v>473.6700000000003</v>
      </c>
      <c r="V400" s="1">
        <v>613</v>
      </c>
      <c r="W400" s="60">
        <f>U400/V400</f>
        <v>0.77270799347471497</v>
      </c>
    </row>
    <row r="401" spans="1:23" ht="12" hidden="1" outlineLevel="3" x14ac:dyDescent="0.25">
      <c r="A401" s="16">
        <v>398</v>
      </c>
      <c r="B401" s="53"/>
      <c r="C401" s="54"/>
      <c r="D401" s="1">
        <v>43342</v>
      </c>
      <c r="E401" s="1" t="s">
        <v>418</v>
      </c>
      <c r="F401" s="56">
        <v>433.12</v>
      </c>
      <c r="G401" s="57">
        <v>4648.6799200000014</v>
      </c>
      <c r="H401" s="57">
        <v>30.550000000000008</v>
      </c>
      <c r="I401" s="57">
        <v>403.76910000000009</v>
      </c>
      <c r="J401" s="57">
        <v>463.67</v>
      </c>
      <c r="K401" s="57">
        <v>5052.4490200000018</v>
      </c>
      <c r="L401" s="56">
        <f>G401*1000/3/F401</f>
        <v>3577.6689447112435</v>
      </c>
      <c r="M401" s="57">
        <f>I401*1000/3/H401</f>
        <v>4405.5548281505735</v>
      </c>
      <c r="N401" s="57">
        <f>M401-L401</f>
        <v>827.88588343932997</v>
      </c>
      <c r="O401" s="58">
        <f>N401/L401</f>
        <v>0.23140371460673237</v>
      </c>
      <c r="P401" s="58">
        <f>H401/J401</f>
        <v>6.5887376798153874E-2</v>
      </c>
      <c r="Q401" s="58">
        <f t="shared" si="6"/>
        <v>5.128205128205128E-2</v>
      </c>
      <c r="R401" s="59">
        <v>463.67</v>
      </c>
      <c r="S401" s="59">
        <v>741</v>
      </c>
      <c r="T401" s="60">
        <f>R401/S401</f>
        <v>0.62573549257759786</v>
      </c>
      <c r="U401" s="57">
        <v>30.550000000000008</v>
      </c>
      <c r="V401" s="1">
        <v>38</v>
      </c>
      <c r="W401" s="60">
        <f>U401/V401</f>
        <v>0.80394736842105285</v>
      </c>
    </row>
    <row r="402" spans="1:23" ht="12" hidden="1" outlineLevel="3" x14ac:dyDescent="0.25">
      <c r="A402" s="16">
        <v>399</v>
      </c>
      <c r="B402" s="53"/>
      <c r="C402" s="54"/>
      <c r="D402" s="1">
        <v>43343</v>
      </c>
      <c r="E402" s="1" t="s">
        <v>419</v>
      </c>
      <c r="F402" s="56">
        <v>761.07999999999993</v>
      </c>
      <c r="G402" s="57">
        <v>8819.1654299999991</v>
      </c>
      <c r="H402" s="57">
        <v>124.56999999999998</v>
      </c>
      <c r="I402" s="57">
        <v>1804.8302300000003</v>
      </c>
      <c r="J402" s="57">
        <v>885.64999999999986</v>
      </c>
      <c r="K402" s="57">
        <v>10623.995659999999</v>
      </c>
      <c r="L402" s="56">
        <f>G402*1000/3/F402</f>
        <v>3862.5661034319655</v>
      </c>
      <c r="M402" s="57">
        <f>I402*1000/3/H402</f>
        <v>4829.4940729442633</v>
      </c>
      <c r="N402" s="57">
        <f>M402-L402</f>
        <v>966.92796951229775</v>
      </c>
      <c r="O402" s="58">
        <f>N402/L402</f>
        <v>0.25033305414583412</v>
      </c>
      <c r="P402" s="58">
        <f>H402/J402</f>
        <v>0.14065375712753345</v>
      </c>
      <c r="Q402" s="58">
        <f t="shared" si="6"/>
        <v>0.14857142857142858</v>
      </c>
      <c r="R402" s="59">
        <v>885.64999999999986</v>
      </c>
      <c r="S402" s="59">
        <v>1050</v>
      </c>
      <c r="T402" s="60">
        <f>R402/S402</f>
        <v>0.84347619047619038</v>
      </c>
      <c r="U402" s="57">
        <v>124.56999999999998</v>
      </c>
      <c r="V402" s="1">
        <v>156</v>
      </c>
      <c r="W402" s="60">
        <f>U402/V402</f>
        <v>0.79852564102564094</v>
      </c>
    </row>
    <row r="403" spans="1:23" ht="12" hidden="1" outlineLevel="3" x14ac:dyDescent="0.25">
      <c r="A403" s="16">
        <v>400</v>
      </c>
      <c r="B403" s="53"/>
      <c r="C403" s="54"/>
      <c r="D403" s="1">
        <v>43390</v>
      </c>
      <c r="E403" s="1" t="s">
        <v>420</v>
      </c>
      <c r="F403" s="56">
        <v>1366.4800000000007</v>
      </c>
      <c r="G403" s="57">
        <v>13967.527739999987</v>
      </c>
      <c r="H403" s="57">
        <v>229.78999999999991</v>
      </c>
      <c r="I403" s="57">
        <v>2757.9812300000008</v>
      </c>
      <c r="J403" s="57">
        <v>1596.2700000000007</v>
      </c>
      <c r="K403" s="57">
        <v>16725.508969999988</v>
      </c>
      <c r="L403" s="56">
        <f>G403*1000/3/F403</f>
        <v>3407.1794537790474</v>
      </c>
      <c r="M403" s="57">
        <f>I403*1000/3/H403</f>
        <v>4000.7270841492987</v>
      </c>
      <c r="N403" s="57">
        <f>M403-L403</f>
        <v>593.54763037025123</v>
      </c>
      <c r="O403" s="58">
        <f>N403/L403</f>
        <v>0.17420498051898098</v>
      </c>
      <c r="P403" s="58">
        <f>H403/J403</f>
        <v>0.14395434356343215</v>
      </c>
      <c r="Q403" s="58">
        <f t="shared" si="6"/>
        <v>0.1480019733596448</v>
      </c>
      <c r="R403" s="59">
        <v>1596.2700000000007</v>
      </c>
      <c r="S403" s="59">
        <v>2027</v>
      </c>
      <c r="T403" s="60">
        <f>R403/S403</f>
        <v>0.78750370004933434</v>
      </c>
      <c r="U403" s="57">
        <v>229.78999999999991</v>
      </c>
      <c r="V403" s="1">
        <v>300</v>
      </c>
      <c r="W403" s="60">
        <f>U403/V403</f>
        <v>0.76596666666666635</v>
      </c>
    </row>
    <row r="404" spans="1:23" ht="12" hidden="1" outlineLevel="3" x14ac:dyDescent="0.25">
      <c r="A404" s="16">
        <v>401</v>
      </c>
      <c r="B404" s="53"/>
      <c r="C404" s="54"/>
      <c r="D404" s="1">
        <v>43910</v>
      </c>
      <c r="E404" s="1" t="s">
        <v>421</v>
      </c>
      <c r="F404" s="56">
        <v>7604.0799999999945</v>
      </c>
      <c r="G404" s="57">
        <v>76056.55637999998</v>
      </c>
      <c r="H404" s="57">
        <v>555.78000000000009</v>
      </c>
      <c r="I404" s="57">
        <v>7369.8801999999969</v>
      </c>
      <c r="J404" s="57">
        <v>8159.8599999999942</v>
      </c>
      <c r="K404" s="57">
        <v>83426.43657999998</v>
      </c>
      <c r="L404" s="56">
        <f>G404*1000/3/F404</f>
        <v>3334.0240318355427</v>
      </c>
      <c r="M404" s="57">
        <f>I404*1000/3/H404</f>
        <v>4420.1423824774756</v>
      </c>
      <c r="N404" s="57">
        <f>M404-L404</f>
        <v>1086.1183506419329</v>
      </c>
      <c r="O404" s="58">
        <f>N404/L404</f>
        <v>0.32576800295106806</v>
      </c>
      <c r="P404" s="58">
        <f>H404/J404</f>
        <v>6.8111462696663974E-2</v>
      </c>
      <c r="Q404" s="58">
        <f t="shared" si="6"/>
        <v>7.1414766138384225E-2</v>
      </c>
      <c r="R404" s="59">
        <v>8159.8599999999942</v>
      </c>
      <c r="S404" s="59">
        <v>10348</v>
      </c>
      <c r="T404" s="60">
        <f>R404/S404</f>
        <v>0.78854464630846488</v>
      </c>
      <c r="U404" s="57">
        <v>555.78000000000009</v>
      </c>
      <c r="V404" s="1">
        <v>739</v>
      </c>
      <c r="W404" s="60">
        <f>U404/V404</f>
        <v>0.75207036535859284</v>
      </c>
    </row>
    <row r="405" spans="1:23" ht="12" hidden="1" outlineLevel="3" x14ac:dyDescent="0.25">
      <c r="A405" s="16">
        <v>402</v>
      </c>
      <c r="B405" s="53"/>
      <c r="C405" s="54"/>
      <c r="D405" s="1">
        <v>43991</v>
      </c>
      <c r="E405" s="1" t="s">
        <v>422</v>
      </c>
      <c r="F405" s="56">
        <v>321.81</v>
      </c>
      <c r="G405" s="57">
        <v>4906.5873200000033</v>
      </c>
      <c r="H405" s="57">
        <v>58.500000000000007</v>
      </c>
      <c r="I405" s="57">
        <v>801.01564000000008</v>
      </c>
      <c r="J405" s="57">
        <v>380.31</v>
      </c>
      <c r="K405" s="57">
        <v>5707.6029600000038</v>
      </c>
      <c r="L405" s="56">
        <f>G405*1000/3/F405</f>
        <v>5082.2818018913877</v>
      </c>
      <c r="M405" s="57">
        <f>I405*1000/3/H405</f>
        <v>4564.191680911681</v>
      </c>
      <c r="N405" s="57">
        <f>M405-L405</f>
        <v>-518.09012097970663</v>
      </c>
      <c r="O405" s="58">
        <f>N405/L405</f>
        <v>-0.10194045532597144</v>
      </c>
      <c r="P405" s="58">
        <f>H405/J405</f>
        <v>0.15382188214877338</v>
      </c>
      <c r="Q405" s="58">
        <f t="shared" si="6"/>
        <v>0.15894039735099338</v>
      </c>
      <c r="R405" s="59">
        <v>380.31</v>
      </c>
      <c r="S405" s="59">
        <v>453</v>
      </c>
      <c r="T405" s="60">
        <f>R405/S405</f>
        <v>0.83953642384105964</v>
      </c>
      <c r="U405" s="57">
        <v>58.500000000000007</v>
      </c>
      <c r="V405" s="1">
        <v>72</v>
      </c>
      <c r="W405" s="60">
        <f>U405/V405</f>
        <v>0.81250000000000011</v>
      </c>
    </row>
    <row r="406" spans="1:23" ht="12" hidden="1" outlineLevel="3" x14ac:dyDescent="0.25">
      <c r="A406" s="16">
        <v>403</v>
      </c>
      <c r="B406" s="53"/>
      <c r="C406" s="54"/>
      <c r="D406" s="1">
        <v>43992</v>
      </c>
      <c r="E406" s="1" t="s">
        <v>423</v>
      </c>
      <c r="F406" s="56">
        <v>257.33999999999997</v>
      </c>
      <c r="G406" s="57">
        <v>2615.0810499999998</v>
      </c>
      <c r="H406" s="57">
        <v>26.86</v>
      </c>
      <c r="I406" s="57">
        <v>336.79702999999995</v>
      </c>
      <c r="J406" s="57">
        <v>284.2</v>
      </c>
      <c r="K406" s="57">
        <v>2951.8780799999995</v>
      </c>
      <c r="L406" s="56">
        <f>G406*1000/3/F406</f>
        <v>3387.3229320483924</v>
      </c>
      <c r="M406" s="57">
        <f>I406*1000/3/H406</f>
        <v>4179.660337552742</v>
      </c>
      <c r="N406" s="57">
        <f>M406-L406</f>
        <v>792.33740550434959</v>
      </c>
      <c r="O406" s="58">
        <f>N406/L406</f>
        <v>0.23391256794792956</v>
      </c>
      <c r="P406" s="58">
        <f>H406/J406</f>
        <v>9.4510907811400424E-2</v>
      </c>
      <c r="Q406" s="58">
        <f t="shared" si="6"/>
        <v>9.141274238227147E-2</v>
      </c>
      <c r="R406" s="59">
        <v>284.2</v>
      </c>
      <c r="S406" s="59">
        <v>361</v>
      </c>
      <c r="T406" s="60">
        <f>R406/S406</f>
        <v>0.78725761772853187</v>
      </c>
      <c r="U406" s="57">
        <v>26.86</v>
      </c>
      <c r="V406" s="1">
        <v>33</v>
      </c>
      <c r="W406" s="60">
        <f>U406/V406</f>
        <v>0.81393939393939396</v>
      </c>
    </row>
    <row r="407" spans="1:23" ht="12" hidden="1" outlineLevel="3" x14ac:dyDescent="0.25">
      <c r="A407" s="16">
        <v>404</v>
      </c>
      <c r="B407" s="53"/>
      <c r="C407" s="54"/>
      <c r="D407" s="1">
        <v>43993</v>
      </c>
      <c r="E407" s="1" t="s">
        <v>424</v>
      </c>
      <c r="F407" s="56">
        <v>54.04</v>
      </c>
      <c r="G407" s="57">
        <v>634.94916999999987</v>
      </c>
      <c r="H407" s="57">
        <v>8.35</v>
      </c>
      <c r="I407" s="57">
        <v>121.14118000000001</v>
      </c>
      <c r="J407" s="57">
        <v>62.39</v>
      </c>
      <c r="K407" s="57">
        <v>756.09034999999983</v>
      </c>
      <c r="L407" s="56">
        <f>G407*1000/3/F407</f>
        <v>3916.5381815938804</v>
      </c>
      <c r="M407" s="57">
        <f>I407*1000/3/H407</f>
        <v>4835.975249500998</v>
      </c>
      <c r="N407" s="57">
        <f>M407-L407</f>
        <v>919.43706790711758</v>
      </c>
      <c r="O407" s="58">
        <f>N407/L407</f>
        <v>0.23475759083062023</v>
      </c>
      <c r="P407" s="58">
        <f>H407/J407</f>
        <v>0.13383555056900143</v>
      </c>
      <c r="Q407" s="58">
        <f t="shared" si="6"/>
        <v>0.13750000000000001</v>
      </c>
      <c r="R407" s="59">
        <v>62.39</v>
      </c>
      <c r="S407" s="59">
        <v>80</v>
      </c>
      <c r="T407" s="60">
        <f>R407/S407</f>
        <v>0.77987499999999998</v>
      </c>
      <c r="U407" s="57">
        <v>8.35</v>
      </c>
      <c r="V407" s="1">
        <v>11</v>
      </c>
      <c r="W407" s="60">
        <f>U407/V407</f>
        <v>0.75909090909090904</v>
      </c>
    </row>
    <row r="408" spans="1:23" ht="12" hidden="1" outlineLevel="3" x14ac:dyDescent="0.25">
      <c r="A408" s="16">
        <v>405</v>
      </c>
      <c r="B408" s="53"/>
      <c r="C408" s="54"/>
      <c r="D408" s="1">
        <v>43994</v>
      </c>
      <c r="E408" s="1" t="s">
        <v>425</v>
      </c>
      <c r="F408" s="56">
        <v>1005.0699999999998</v>
      </c>
      <c r="G408" s="57">
        <v>8817.4186400000035</v>
      </c>
      <c r="H408" s="57">
        <v>55.19</v>
      </c>
      <c r="I408" s="57">
        <v>607.38462000000004</v>
      </c>
      <c r="J408" s="57">
        <v>1060.2599999999998</v>
      </c>
      <c r="K408" s="57">
        <v>9424.8032600000042</v>
      </c>
      <c r="L408" s="56">
        <f>G408*1000/3/F408</f>
        <v>2924.3132783454571</v>
      </c>
      <c r="M408" s="57">
        <f>I408*1000/3/H408</f>
        <v>3668.4460953071211</v>
      </c>
      <c r="N408" s="57">
        <f>M408-L408</f>
        <v>744.13281696166405</v>
      </c>
      <c r="O408" s="58">
        <f>N408/L408</f>
        <v>0.25446412409777308</v>
      </c>
      <c r="P408" s="58">
        <f>H408/J408</f>
        <v>5.2053269952653129E-2</v>
      </c>
      <c r="Q408" s="58">
        <f t="shared" si="6"/>
        <v>5.8252427184466021E-2</v>
      </c>
      <c r="R408" s="59">
        <v>1060.2599999999998</v>
      </c>
      <c r="S408" s="59">
        <v>1339</v>
      </c>
      <c r="T408" s="60">
        <f>R408/S408</f>
        <v>0.79182972367438365</v>
      </c>
      <c r="U408" s="57">
        <v>55.19</v>
      </c>
      <c r="V408" s="1">
        <v>78</v>
      </c>
      <c r="W408" s="60">
        <f>U408/V408</f>
        <v>0.70756410256410252</v>
      </c>
    </row>
    <row r="409" spans="1:23" ht="12" hidden="1" outlineLevel="3" x14ac:dyDescent="0.25">
      <c r="A409" s="16">
        <v>406</v>
      </c>
      <c r="B409" s="53"/>
      <c r="C409" s="54"/>
      <c r="D409" s="1">
        <v>43995</v>
      </c>
      <c r="E409" s="1" t="s">
        <v>426</v>
      </c>
      <c r="F409" s="56">
        <v>1780.0299999999993</v>
      </c>
      <c r="G409" s="57">
        <v>18773.834659999986</v>
      </c>
      <c r="H409" s="57">
        <v>290.4799999999999</v>
      </c>
      <c r="I409" s="57">
        <v>3560.4253299999982</v>
      </c>
      <c r="J409" s="57">
        <v>2070.5099999999993</v>
      </c>
      <c r="K409" s="57">
        <v>22334.259989999984</v>
      </c>
      <c r="L409" s="56">
        <f>G409*1000/3/F409</f>
        <v>3515.6401221702245</v>
      </c>
      <c r="M409" s="57">
        <f>I409*1000/3/H409</f>
        <v>4085.6804025520969</v>
      </c>
      <c r="N409" s="57">
        <f>M409-L409</f>
        <v>570.04028038187244</v>
      </c>
      <c r="O409" s="58">
        <f>N409/L409</f>
        <v>0.16214409341476721</v>
      </c>
      <c r="P409" s="58">
        <f>H409/J409</f>
        <v>0.14029393724251513</v>
      </c>
      <c r="Q409" s="58">
        <f t="shared" si="6"/>
        <v>0.14205231388329981</v>
      </c>
      <c r="R409" s="59">
        <v>2070.5099999999993</v>
      </c>
      <c r="S409" s="59">
        <v>2485</v>
      </c>
      <c r="T409" s="60">
        <f>R409/S409</f>
        <v>0.83320321931589514</v>
      </c>
      <c r="U409" s="57">
        <v>290.4799999999999</v>
      </c>
      <c r="V409" s="1">
        <v>353</v>
      </c>
      <c r="W409" s="60">
        <f>U409/V409</f>
        <v>0.82288951841359748</v>
      </c>
    </row>
    <row r="410" spans="1:23" ht="12" hidden="1" outlineLevel="3" x14ac:dyDescent="0.25">
      <c r="A410" s="16">
        <v>407</v>
      </c>
      <c r="B410" s="53"/>
      <c r="C410" s="54"/>
      <c r="D410" s="1">
        <v>43996</v>
      </c>
      <c r="E410" s="1" t="s">
        <v>427</v>
      </c>
      <c r="F410" s="56">
        <v>552.01999999999987</v>
      </c>
      <c r="G410" s="57">
        <v>6131.7702299999983</v>
      </c>
      <c r="H410" s="57">
        <v>72.44</v>
      </c>
      <c r="I410" s="57">
        <v>939.27775000000042</v>
      </c>
      <c r="J410" s="57">
        <v>624.45999999999981</v>
      </c>
      <c r="K410" s="57">
        <v>7071.0479799999985</v>
      </c>
      <c r="L410" s="56">
        <f>G410*1000/3/F410</f>
        <v>3702.625647621463</v>
      </c>
      <c r="M410" s="57">
        <f>I410*1000/3/H410</f>
        <v>4322.0952972575024</v>
      </c>
      <c r="N410" s="57">
        <f>M410-L410</f>
        <v>619.46964963603932</v>
      </c>
      <c r="O410" s="58">
        <f>N410/L410</f>
        <v>0.16730550387506274</v>
      </c>
      <c r="P410" s="58">
        <f>H410/J410</f>
        <v>0.11600422765269196</v>
      </c>
      <c r="Q410" s="58">
        <f t="shared" si="6"/>
        <v>0.11210191082802548</v>
      </c>
      <c r="R410" s="59">
        <v>624.45999999999981</v>
      </c>
      <c r="S410" s="59">
        <v>785</v>
      </c>
      <c r="T410" s="60">
        <f>R410/S410</f>
        <v>0.79549044585987239</v>
      </c>
      <c r="U410" s="57">
        <v>72.44</v>
      </c>
      <c r="V410" s="1">
        <v>88</v>
      </c>
      <c r="W410" s="60">
        <f>U410/V410</f>
        <v>0.82318181818181813</v>
      </c>
    </row>
    <row r="411" spans="1:23" ht="12" hidden="1" outlineLevel="3" x14ac:dyDescent="0.25">
      <c r="A411" s="16">
        <v>408</v>
      </c>
      <c r="B411" s="53"/>
      <c r="C411" s="54"/>
      <c r="D411" s="1">
        <v>43999</v>
      </c>
      <c r="E411" s="1" t="s">
        <v>428</v>
      </c>
      <c r="F411" s="56">
        <v>8961.1699999999946</v>
      </c>
      <c r="G411" s="57">
        <v>107172.20118000003</v>
      </c>
      <c r="H411" s="57">
        <v>939.39000000000033</v>
      </c>
      <c r="I411" s="57">
        <v>13105.725309999993</v>
      </c>
      <c r="J411" s="57">
        <v>9900.559999999994</v>
      </c>
      <c r="K411" s="57">
        <v>120277.92649000003</v>
      </c>
      <c r="L411" s="56">
        <f>G411*1000/3/F411</f>
        <v>3986.5404919223752</v>
      </c>
      <c r="M411" s="57">
        <f>I411*1000/3/H411</f>
        <v>4650.4381602245385</v>
      </c>
      <c r="N411" s="57">
        <f>M411-L411</f>
        <v>663.89766830216331</v>
      </c>
      <c r="O411" s="58">
        <f>N411/L411</f>
        <v>0.16653478615039</v>
      </c>
      <c r="P411" s="58">
        <f>H411/J411</f>
        <v>9.488251169630818E-2</v>
      </c>
      <c r="Q411" s="58">
        <f t="shared" si="6"/>
        <v>9.9487006980068959E-2</v>
      </c>
      <c r="R411" s="59">
        <v>9900.559999999994</v>
      </c>
      <c r="S411" s="59">
        <v>11891</v>
      </c>
      <c r="T411" s="60">
        <f>R411/S411</f>
        <v>0.83260953662433723</v>
      </c>
      <c r="U411" s="57">
        <v>939.39000000000033</v>
      </c>
      <c r="V411" s="1">
        <v>1183</v>
      </c>
      <c r="W411" s="60">
        <f>U411/V411</f>
        <v>0.79407438715131051</v>
      </c>
    </row>
    <row r="412" spans="1:23" ht="12" collapsed="1" x14ac:dyDescent="0.25">
      <c r="A412" s="16">
        <v>409</v>
      </c>
      <c r="B412" s="37" t="s">
        <v>429</v>
      </c>
      <c r="C412" s="65"/>
      <c r="D412" s="66"/>
      <c r="E412" s="65"/>
      <c r="F412" s="67">
        <f>F413+F618+F649+F668+F705+F733+F743+F787</f>
        <v>864761.79999999981</v>
      </c>
      <c r="G412" s="69">
        <f>G413+G618+G649+G668+G705+G733+G743+G787</f>
        <v>13323319.698450001</v>
      </c>
      <c r="H412" s="69">
        <f>H413+H618+H649+H668+H705+H733+H743+H787</f>
        <v>607031.66</v>
      </c>
      <c r="I412" s="69">
        <f>I413+I618+I649+I668+I705+I733+I743+I787</f>
        <v>8227619.2282400001</v>
      </c>
      <c r="J412" s="69">
        <f>J413+J618+J649+J668+J705+J733+J743+J787</f>
        <v>1471793.4599999995</v>
      </c>
      <c r="K412" s="69">
        <f>K413+K618+K649+K668+K705+K733+K743+K787</f>
        <v>21550938.926689997</v>
      </c>
      <c r="L412" s="41">
        <f>G412*1000/3/F412</f>
        <v>5135.6414750859731</v>
      </c>
      <c r="M412" s="42">
        <f>I412*1000/3/H412</f>
        <v>4517.9517370587664</v>
      </c>
      <c r="N412" s="42">
        <f>M412-L412</f>
        <v>-617.68973802720666</v>
      </c>
      <c r="O412" s="43">
        <f>N412/L412</f>
        <v>-0.1202750894944173</v>
      </c>
      <c r="P412" s="43">
        <f>H412/J412</f>
        <v>0.4124435095668928</v>
      </c>
      <c r="Q412" s="43">
        <f t="shared" si="6"/>
        <v>0.45229715863317183</v>
      </c>
      <c r="R412" s="69">
        <f>R413+R618+R649+R668+R705+R733+R743+R787</f>
        <v>1471793.1199999996</v>
      </c>
      <c r="S412" s="69">
        <f>S413+S618+S649+S668+S705+S733+S743+S787</f>
        <v>1741521</v>
      </c>
      <c r="T412" s="44">
        <f>R412/S412</f>
        <v>0.84511936405016053</v>
      </c>
      <c r="U412" s="69">
        <f>U413+U618+U649+U668+U705+U733+U743+U787</f>
        <v>607031.66</v>
      </c>
      <c r="V412" s="59">
        <f>V413+V618+V649+V668+V705+V733+V743+V787</f>
        <v>787685</v>
      </c>
      <c r="W412" s="44">
        <f>U412/V412</f>
        <v>0.77065281172042133</v>
      </c>
    </row>
    <row r="413" spans="1:23" ht="12" hidden="1" outlineLevel="1" x14ac:dyDescent="0.25">
      <c r="A413" s="16">
        <v>410</v>
      </c>
      <c r="B413" s="46"/>
      <c r="C413" s="47" t="s">
        <v>430</v>
      </c>
      <c r="D413" s="48"/>
      <c r="E413" s="47"/>
      <c r="F413" s="71">
        <f>F414+F433+F538</f>
        <v>240606.67</v>
      </c>
      <c r="G413" s="72">
        <f>G414+G433+G538</f>
        <v>3734800.5496000005</v>
      </c>
      <c r="H413" s="72">
        <f>H414+H433+H538</f>
        <v>174298.99000000002</v>
      </c>
      <c r="I413" s="72">
        <f>I414+I433+I538</f>
        <v>2387144.5966099994</v>
      </c>
      <c r="J413" s="72">
        <f>J414+J433+J538</f>
        <v>414905.66</v>
      </c>
      <c r="K413" s="72">
        <f>K414+K433+K538</f>
        <v>6121945.1462099999</v>
      </c>
      <c r="L413" s="9">
        <f>G413*1000/3/F413</f>
        <v>5174.1438279052427</v>
      </c>
      <c r="M413" s="10">
        <f>I413*1000/3/H413</f>
        <v>4565.2293540924502</v>
      </c>
      <c r="N413" s="10">
        <f>M413-L413</f>
        <v>-608.91447381279249</v>
      </c>
      <c r="O413" s="51">
        <f>N413/L413</f>
        <v>-0.11768410273575873</v>
      </c>
      <c r="P413" s="51">
        <f>H413/J413</f>
        <v>0.42009306404737895</v>
      </c>
      <c r="Q413" s="51">
        <f t="shared" si="6"/>
        <v>0.45253913029439541</v>
      </c>
      <c r="R413" s="72">
        <f>R414+R433+R538</f>
        <v>414905.31999999995</v>
      </c>
      <c r="S413" s="72">
        <f>S414+S433+S538</f>
        <v>495524</v>
      </c>
      <c r="T413" s="52">
        <f>R413/S413</f>
        <v>0.83730620514848919</v>
      </c>
      <c r="U413" s="72">
        <f>U414+U433+U538</f>
        <v>174298.99000000002</v>
      </c>
      <c r="V413" s="72">
        <f>V414+V433+V538</f>
        <v>224244</v>
      </c>
      <c r="W413" s="52">
        <f>U413/V413</f>
        <v>0.77727381780560467</v>
      </c>
    </row>
    <row r="414" spans="1:23" ht="12" hidden="1" outlineLevel="2" x14ac:dyDescent="0.25">
      <c r="A414" s="16">
        <v>411</v>
      </c>
      <c r="B414" s="46"/>
      <c r="C414" s="47" t="s">
        <v>431</v>
      </c>
      <c r="D414" s="48"/>
      <c r="E414" s="47"/>
      <c r="F414" s="71">
        <f>SUM(F415:F432)</f>
        <v>44695.129999999976</v>
      </c>
      <c r="G414" s="72">
        <f>SUM(G415:G432)</f>
        <v>650305.01961000008</v>
      </c>
      <c r="H414" s="72">
        <f>SUM(H415:H432)</f>
        <v>8148.3400000000011</v>
      </c>
      <c r="I414" s="72">
        <f>SUM(I415:I432)</f>
        <v>125366.33506000001</v>
      </c>
      <c r="J414" s="72">
        <f>SUM(J415:J432)</f>
        <v>52843.469999999972</v>
      </c>
      <c r="K414" s="72">
        <f>SUM(K415:K432)</f>
        <v>775671.3546699998</v>
      </c>
      <c r="L414" s="9">
        <f>G414*1000/3/F414</f>
        <v>4849.9319695456788</v>
      </c>
      <c r="M414" s="10">
        <f>I414*1000/3/H414</f>
        <v>5128.5020449973044</v>
      </c>
      <c r="N414" s="10">
        <f>M414-L414</f>
        <v>278.5700754516256</v>
      </c>
      <c r="O414" s="51">
        <f>N414/L414</f>
        <v>5.7437934635136925E-2</v>
      </c>
      <c r="P414" s="51">
        <f>H414/J414</f>
        <v>0.15419767097050979</v>
      </c>
      <c r="Q414" s="51">
        <f t="shared" si="6"/>
        <v>0.16108334570405924</v>
      </c>
      <c r="R414" s="72">
        <f>SUM(R415:R432)</f>
        <v>52843.469999999972</v>
      </c>
      <c r="S414" s="72">
        <f>SUM(S415:S432)</f>
        <v>60627</v>
      </c>
      <c r="T414" s="52">
        <f>R414/S414</f>
        <v>0.87161611163343022</v>
      </c>
      <c r="U414" s="72">
        <f>SUM(U415:U432)</f>
        <v>8148.3400000000011</v>
      </c>
      <c r="V414" s="72">
        <f>SUM(V415:V432)</f>
        <v>9766</v>
      </c>
      <c r="W414" s="52">
        <f>U414/V414</f>
        <v>0.8343579766536966</v>
      </c>
    </row>
    <row r="415" spans="1:23" ht="12" hidden="1" outlineLevel="4" x14ac:dyDescent="0.25">
      <c r="A415" s="16">
        <v>412</v>
      </c>
      <c r="B415" s="53"/>
      <c r="C415" s="54"/>
      <c r="D415" s="1">
        <v>45111</v>
      </c>
      <c r="E415" s="1" t="s">
        <v>432</v>
      </c>
      <c r="F415" s="56">
        <v>2603.1899999999996</v>
      </c>
      <c r="G415" s="57">
        <v>55051.027839999995</v>
      </c>
      <c r="H415" s="57">
        <v>889.8499999999998</v>
      </c>
      <c r="I415" s="57">
        <v>18622.43362</v>
      </c>
      <c r="J415" s="57">
        <v>3493.0399999999995</v>
      </c>
      <c r="K415" s="57">
        <v>73673.461459999991</v>
      </c>
      <c r="L415" s="56">
        <f>G415*1000/3/F415</f>
        <v>7049.1752862193443</v>
      </c>
      <c r="M415" s="57">
        <f>I415*1000/3/H415</f>
        <v>6975.8699481185995</v>
      </c>
      <c r="N415" s="57">
        <f>M415-L415</f>
        <v>-73.305338100744848</v>
      </c>
      <c r="O415" s="58">
        <f>N415/L415</f>
        <v>-1.0399136796052123E-2</v>
      </c>
      <c r="P415" s="58">
        <f>H415/J415</f>
        <v>0.25474944460985272</v>
      </c>
      <c r="Q415" s="58">
        <f t="shared" si="6"/>
        <v>0.26277955271565495</v>
      </c>
      <c r="R415" s="59">
        <v>3493.0399999999995</v>
      </c>
      <c r="S415" s="59">
        <v>3756</v>
      </c>
      <c r="T415" s="60">
        <f>R415/S415</f>
        <v>0.92998935037273678</v>
      </c>
      <c r="U415" s="57">
        <v>889.8499999999998</v>
      </c>
      <c r="V415" s="1">
        <v>987</v>
      </c>
      <c r="W415" s="60">
        <f>U415/V415</f>
        <v>0.90157041540020244</v>
      </c>
    </row>
    <row r="416" spans="1:23" ht="12" hidden="1" outlineLevel="4" x14ac:dyDescent="0.25">
      <c r="A416" s="16">
        <v>413</v>
      </c>
      <c r="B416" s="53"/>
      <c r="C416" s="54"/>
      <c r="D416" s="1">
        <v>45112</v>
      </c>
      <c r="E416" s="1" t="s">
        <v>433</v>
      </c>
      <c r="F416" s="56">
        <v>123.21999999999997</v>
      </c>
      <c r="G416" s="57">
        <v>2145.3430499999999</v>
      </c>
      <c r="H416" s="57">
        <v>28.689999999999998</v>
      </c>
      <c r="I416" s="57">
        <v>479.15786000000014</v>
      </c>
      <c r="J416" s="57">
        <v>151.90999999999997</v>
      </c>
      <c r="K416" s="57">
        <v>2624.5009100000002</v>
      </c>
      <c r="L416" s="56">
        <f>G416*1000/3/F416</f>
        <v>5803.5574582048384</v>
      </c>
      <c r="M416" s="57">
        <f>I416*1000/3/H416</f>
        <v>5567.0716858371115</v>
      </c>
      <c r="N416" s="57">
        <f>M416-L416</f>
        <v>-236.4857723677269</v>
      </c>
      <c r="O416" s="58">
        <f>N416/L416</f>
        <v>-4.0748415789938069E-2</v>
      </c>
      <c r="P416" s="58">
        <f>H416/J416</f>
        <v>0.18886182608123234</v>
      </c>
      <c r="Q416" s="58">
        <f t="shared" si="6"/>
        <v>0.2011173184357542</v>
      </c>
      <c r="R416" s="59">
        <v>151.90999999999997</v>
      </c>
      <c r="S416" s="59">
        <v>179</v>
      </c>
      <c r="T416" s="60">
        <f>R416/S416</f>
        <v>0.84865921787709475</v>
      </c>
      <c r="U416" s="57">
        <v>28.689999999999998</v>
      </c>
      <c r="V416" s="1">
        <v>36</v>
      </c>
      <c r="W416" s="60">
        <f>U416/V416</f>
        <v>0.79694444444444434</v>
      </c>
    </row>
    <row r="417" spans="1:23" ht="12" hidden="1" outlineLevel="4" x14ac:dyDescent="0.25">
      <c r="A417" s="16">
        <v>414</v>
      </c>
      <c r="B417" s="53"/>
      <c r="C417" s="54"/>
      <c r="D417" s="1">
        <v>45113</v>
      </c>
      <c r="E417" s="1" t="s">
        <v>434</v>
      </c>
      <c r="F417" s="56">
        <v>19882.589999999982</v>
      </c>
      <c r="G417" s="57">
        <v>282535.38757999986</v>
      </c>
      <c r="H417" s="57">
        <v>3347.4</v>
      </c>
      <c r="I417" s="57">
        <v>45483.772889999986</v>
      </c>
      <c r="J417" s="57">
        <v>23229.989999999983</v>
      </c>
      <c r="K417" s="57">
        <v>328019.16046999983</v>
      </c>
      <c r="L417" s="56">
        <f>G417*1000/3/F417</f>
        <v>4736.730100387661</v>
      </c>
      <c r="M417" s="57">
        <f>I417*1000/3/H417</f>
        <v>4529.2637957817997</v>
      </c>
      <c r="N417" s="57">
        <f>M417-L417</f>
        <v>-207.4663046058613</v>
      </c>
      <c r="O417" s="58">
        <f>N417/L417</f>
        <v>-4.3799477742859354E-2</v>
      </c>
      <c r="P417" s="58">
        <f>H417/J417</f>
        <v>0.14409821097641465</v>
      </c>
      <c r="Q417" s="58">
        <f t="shared" si="6"/>
        <v>0.15237037604350157</v>
      </c>
      <c r="R417" s="59">
        <v>23229.989999999983</v>
      </c>
      <c r="S417" s="59">
        <v>26114</v>
      </c>
      <c r="T417" s="60">
        <f>R417/S417</f>
        <v>0.88956077199969297</v>
      </c>
      <c r="U417" s="57">
        <v>3347.4</v>
      </c>
      <c r="V417" s="1">
        <v>3979</v>
      </c>
      <c r="W417" s="60">
        <f>U417/V417</f>
        <v>0.84126664991203826</v>
      </c>
    </row>
    <row r="418" spans="1:23" ht="12" hidden="1" outlineLevel="4" x14ac:dyDescent="0.25">
      <c r="A418" s="16">
        <v>415</v>
      </c>
      <c r="B418" s="53"/>
      <c r="C418" s="54"/>
      <c r="D418" s="1">
        <v>45191</v>
      </c>
      <c r="E418" s="1" t="s">
        <v>435</v>
      </c>
      <c r="F418" s="56">
        <v>1631.3399999999988</v>
      </c>
      <c r="G418" s="57">
        <v>29269.771280000001</v>
      </c>
      <c r="H418" s="57">
        <v>235.99999999999997</v>
      </c>
      <c r="I418" s="57">
        <v>4072.7849999999989</v>
      </c>
      <c r="J418" s="57">
        <v>1867.3399999999988</v>
      </c>
      <c r="K418" s="57">
        <v>33342.556279999997</v>
      </c>
      <c r="L418" s="56">
        <f>G418*1000/3/F418</f>
        <v>5980.7216317056373</v>
      </c>
      <c r="M418" s="57">
        <f>I418*1000/3/H418</f>
        <v>5752.5211864406774</v>
      </c>
      <c r="N418" s="57">
        <f>M418-L418</f>
        <v>-228.20044526495985</v>
      </c>
      <c r="O418" s="58">
        <f>N418/L418</f>
        <v>-3.8156005130752013E-2</v>
      </c>
      <c r="P418" s="58">
        <f>H418/J418</f>
        <v>0.12638298328103084</v>
      </c>
      <c r="Q418" s="58">
        <f t="shared" si="6"/>
        <v>0.13286384976525822</v>
      </c>
      <c r="R418" s="59">
        <v>1867.3399999999988</v>
      </c>
      <c r="S418" s="59">
        <v>2130</v>
      </c>
      <c r="T418" s="60">
        <f>R418/S418</f>
        <v>0.87668544600938914</v>
      </c>
      <c r="U418" s="57">
        <v>235.99999999999997</v>
      </c>
      <c r="V418" s="1">
        <v>283</v>
      </c>
      <c r="W418" s="60">
        <f>U418/V418</f>
        <v>0.83392226148409887</v>
      </c>
    </row>
    <row r="419" spans="1:23" ht="12" hidden="1" outlineLevel="4" x14ac:dyDescent="0.25">
      <c r="A419" s="16">
        <v>416</v>
      </c>
      <c r="B419" s="53"/>
      <c r="C419" s="54"/>
      <c r="D419" s="1">
        <v>45192</v>
      </c>
      <c r="E419" s="1" t="s">
        <v>436</v>
      </c>
      <c r="F419" s="56">
        <v>26.749999999999993</v>
      </c>
      <c r="G419" s="57">
        <v>410.9170499999999</v>
      </c>
      <c r="H419" s="57">
        <v>7.12</v>
      </c>
      <c r="I419" s="57">
        <v>97.864370000000008</v>
      </c>
      <c r="J419" s="57">
        <v>33.86999999999999</v>
      </c>
      <c r="K419" s="57">
        <v>508.78141999999991</v>
      </c>
      <c r="L419" s="56">
        <f>G419*1000/3/F419</f>
        <v>5120.4616822429907</v>
      </c>
      <c r="M419" s="57">
        <f>I419*1000/3/H419</f>
        <v>4581.6652621722851</v>
      </c>
      <c r="N419" s="57">
        <f>M419-L419</f>
        <v>-538.79642007070561</v>
      </c>
      <c r="O419" s="58">
        <f>N419/L419</f>
        <v>-0.10522418748668162</v>
      </c>
      <c r="P419" s="58">
        <f>H419/J419</f>
        <v>0.21021552996752293</v>
      </c>
      <c r="Q419" s="58">
        <f t="shared" si="6"/>
        <v>0.17391304347826086</v>
      </c>
      <c r="R419" s="59">
        <v>33.86999999999999</v>
      </c>
      <c r="S419" s="59">
        <v>46</v>
      </c>
      <c r="T419" s="60">
        <f>R419/S419</f>
        <v>0.73630434782608678</v>
      </c>
      <c r="U419" s="57">
        <v>7.12</v>
      </c>
      <c r="V419" s="1">
        <v>8</v>
      </c>
      <c r="W419" s="60">
        <f>U419/V419</f>
        <v>0.89</v>
      </c>
    </row>
    <row r="420" spans="1:23" ht="12" hidden="1" outlineLevel="4" x14ac:dyDescent="0.25">
      <c r="A420" s="16">
        <v>417</v>
      </c>
      <c r="B420" s="53"/>
      <c r="C420" s="54"/>
      <c r="D420" s="1">
        <v>45193</v>
      </c>
      <c r="E420" s="1" t="s">
        <v>437</v>
      </c>
      <c r="F420" s="56">
        <v>348.14000000000004</v>
      </c>
      <c r="G420" s="57">
        <v>5764.2832199999993</v>
      </c>
      <c r="H420" s="57">
        <v>66.360000000000014</v>
      </c>
      <c r="I420" s="57">
        <v>972.11494000000016</v>
      </c>
      <c r="J420" s="57">
        <v>414.50000000000006</v>
      </c>
      <c r="K420" s="57">
        <v>6736.3981599999997</v>
      </c>
      <c r="L420" s="56">
        <f>G420*1000/3/F420</f>
        <v>5519.1237433216511</v>
      </c>
      <c r="M420" s="57">
        <f>I420*1000/3/H420</f>
        <v>4883.0366686759089</v>
      </c>
      <c r="N420" s="57">
        <f>M420-L420</f>
        <v>-636.08707464574218</v>
      </c>
      <c r="O420" s="58">
        <f>N420/L420</f>
        <v>-0.11525146096161218</v>
      </c>
      <c r="P420" s="58">
        <f>H420/J420</f>
        <v>0.16009650180940893</v>
      </c>
      <c r="Q420" s="58">
        <f t="shared" si="6"/>
        <v>0.16875000000000001</v>
      </c>
      <c r="R420" s="59">
        <v>414.50000000000006</v>
      </c>
      <c r="S420" s="59">
        <v>480</v>
      </c>
      <c r="T420" s="60">
        <f>R420/S420</f>
        <v>0.86354166666666676</v>
      </c>
      <c r="U420" s="57">
        <v>66.360000000000014</v>
      </c>
      <c r="V420" s="1">
        <v>81</v>
      </c>
      <c r="W420" s="60">
        <f>U420/V420</f>
        <v>0.81925925925925946</v>
      </c>
    </row>
    <row r="421" spans="1:23" ht="12" hidden="1" outlineLevel="4" x14ac:dyDescent="0.25">
      <c r="A421" s="16">
        <v>418</v>
      </c>
      <c r="B421" s="53"/>
      <c r="C421" s="54"/>
      <c r="D421" s="1">
        <v>45194</v>
      </c>
      <c r="E421" s="1" t="s">
        <v>438</v>
      </c>
      <c r="F421" s="56">
        <v>135.45000000000002</v>
      </c>
      <c r="G421" s="57">
        <v>1850.3098099999993</v>
      </c>
      <c r="H421" s="57">
        <v>42.389999999999972</v>
      </c>
      <c r="I421" s="57">
        <v>501.1280000000001</v>
      </c>
      <c r="J421" s="57">
        <v>177.83999999999997</v>
      </c>
      <c r="K421" s="57">
        <v>2351.4378099999994</v>
      </c>
      <c r="L421" s="56">
        <f>G421*1000/3/F421</f>
        <v>4553.4879045158086</v>
      </c>
      <c r="M421" s="57">
        <f>I421*1000/3/H421</f>
        <v>3940.6149249036762</v>
      </c>
      <c r="N421" s="57">
        <f>M421-L421</f>
        <v>-612.87297961213244</v>
      </c>
      <c r="O421" s="58">
        <f>N421/L421</f>
        <v>-0.13459418196858081</v>
      </c>
      <c r="P421" s="58">
        <f>H421/J421</f>
        <v>0.23836032388663955</v>
      </c>
      <c r="Q421" s="58">
        <f t="shared" si="6"/>
        <v>0.26415094339622641</v>
      </c>
      <c r="R421" s="59">
        <v>177.83999999999997</v>
      </c>
      <c r="S421" s="59">
        <v>212</v>
      </c>
      <c r="T421" s="60">
        <f>R421/S421</f>
        <v>0.83886792452830172</v>
      </c>
      <c r="U421" s="57">
        <v>42.389999999999972</v>
      </c>
      <c r="V421" s="1">
        <v>56</v>
      </c>
      <c r="W421" s="60">
        <f>U421/V421</f>
        <v>0.7569642857142852</v>
      </c>
    </row>
    <row r="422" spans="1:23" ht="12" hidden="1" outlineLevel="4" x14ac:dyDescent="0.25">
      <c r="A422" s="16">
        <v>419</v>
      </c>
      <c r="B422" s="53"/>
      <c r="C422" s="54"/>
      <c r="D422" s="1">
        <v>45201</v>
      </c>
      <c r="E422" s="1" t="s">
        <v>439</v>
      </c>
      <c r="F422" s="56">
        <v>4516.4999999999964</v>
      </c>
      <c r="G422" s="57">
        <v>54750.615020000027</v>
      </c>
      <c r="H422" s="57">
        <v>597.34000000000015</v>
      </c>
      <c r="I422" s="57">
        <v>7257.7341499999975</v>
      </c>
      <c r="J422" s="57">
        <v>5113.8399999999965</v>
      </c>
      <c r="K422" s="57">
        <v>62008.349170000023</v>
      </c>
      <c r="L422" s="56">
        <f>G422*1000/3/F422</f>
        <v>4040.7849012878755</v>
      </c>
      <c r="M422" s="57">
        <f>I422*1000/3/H422</f>
        <v>4050.0296592671934</v>
      </c>
      <c r="N422" s="57">
        <f>M422-L422</f>
        <v>9.2447579793179102</v>
      </c>
      <c r="O422" s="58">
        <f>N422/L422</f>
        <v>2.2878619389939386E-3</v>
      </c>
      <c r="P422" s="58">
        <f>H422/J422</f>
        <v>0.11680850398135267</v>
      </c>
      <c r="Q422" s="58">
        <f t="shared" si="6"/>
        <v>0.12819661242112254</v>
      </c>
      <c r="R422" s="59">
        <v>5113.8399999999965</v>
      </c>
      <c r="S422" s="59">
        <v>6022</v>
      </c>
      <c r="T422" s="60">
        <f>R422/S422</f>
        <v>0.84919295914978354</v>
      </c>
      <c r="U422" s="57">
        <v>597.34000000000015</v>
      </c>
      <c r="V422" s="1">
        <v>772</v>
      </c>
      <c r="W422" s="60">
        <f>U422/V422</f>
        <v>0.77375647668393799</v>
      </c>
    </row>
    <row r="423" spans="1:23" ht="12" hidden="1" outlineLevel="4" x14ac:dyDescent="0.25">
      <c r="A423" s="16">
        <v>420</v>
      </c>
      <c r="B423" s="53"/>
      <c r="C423" s="54"/>
      <c r="D423" s="1">
        <v>45202</v>
      </c>
      <c r="E423" s="1" t="s">
        <v>440</v>
      </c>
      <c r="F423" s="56">
        <v>848.24000000000035</v>
      </c>
      <c r="G423" s="57">
        <v>11450.808489999998</v>
      </c>
      <c r="H423" s="57">
        <v>96.469999999999985</v>
      </c>
      <c r="I423" s="57">
        <v>1412.8848600000001</v>
      </c>
      <c r="J423" s="57">
        <v>944.71000000000038</v>
      </c>
      <c r="K423" s="57">
        <v>12863.693349999998</v>
      </c>
      <c r="L423" s="56">
        <f>G423*1000/3/F423</f>
        <v>4499.830429281018</v>
      </c>
      <c r="M423" s="57">
        <f>I423*1000/3/H423</f>
        <v>4881.9489996890243</v>
      </c>
      <c r="N423" s="57">
        <f>M423-L423</f>
        <v>382.11857040800624</v>
      </c>
      <c r="O423" s="58">
        <f>N423/L423</f>
        <v>8.4918437797457419E-2</v>
      </c>
      <c r="P423" s="58">
        <f>H423/J423</f>
        <v>0.10211599326777523</v>
      </c>
      <c r="Q423" s="58">
        <f t="shared" si="6"/>
        <v>0.10630291627469426</v>
      </c>
      <c r="R423" s="59">
        <v>944.71000000000038</v>
      </c>
      <c r="S423" s="59">
        <v>1063</v>
      </c>
      <c r="T423" s="60">
        <f>R423/S423</f>
        <v>0.88872060206961467</v>
      </c>
      <c r="U423" s="57">
        <v>96.469999999999985</v>
      </c>
      <c r="V423" s="1">
        <v>113</v>
      </c>
      <c r="W423" s="60">
        <f>U423/V423</f>
        <v>0.8537168141592919</v>
      </c>
    </row>
    <row r="424" spans="1:23" ht="12" hidden="1" outlineLevel="4" x14ac:dyDescent="0.25">
      <c r="A424" s="16">
        <v>421</v>
      </c>
      <c r="B424" s="53"/>
      <c r="C424" s="54"/>
      <c r="D424" s="1">
        <v>45203</v>
      </c>
      <c r="E424" s="1" t="s">
        <v>441</v>
      </c>
      <c r="F424" s="56">
        <v>1013.1099999999999</v>
      </c>
      <c r="G424" s="57">
        <v>14871.388490000008</v>
      </c>
      <c r="H424" s="57">
        <v>196.59999999999994</v>
      </c>
      <c r="I424" s="57">
        <v>3158.1133199999999</v>
      </c>
      <c r="J424" s="57">
        <v>1209.7099999999998</v>
      </c>
      <c r="K424" s="57">
        <v>18029.501810000009</v>
      </c>
      <c r="L424" s="56">
        <f>G424*1000/3/F424</f>
        <v>4892.9824961422446</v>
      </c>
      <c r="M424" s="57">
        <f>I424*1000/3/H424</f>
        <v>5354.5495422177028</v>
      </c>
      <c r="N424" s="57">
        <f>M424-L424</f>
        <v>461.56704607545817</v>
      </c>
      <c r="O424" s="58">
        <f>N424/L424</f>
        <v>9.4332453966342558E-2</v>
      </c>
      <c r="P424" s="58">
        <f>H424/J424</f>
        <v>0.16251828950740257</v>
      </c>
      <c r="Q424" s="58">
        <f t="shared" si="6"/>
        <v>0.17062634989200864</v>
      </c>
      <c r="R424" s="59">
        <v>1209.7099999999998</v>
      </c>
      <c r="S424" s="59">
        <v>1389</v>
      </c>
      <c r="T424" s="60">
        <f>R424/S424</f>
        <v>0.87092152627789765</v>
      </c>
      <c r="U424" s="57">
        <v>196.59999999999994</v>
      </c>
      <c r="V424" s="1">
        <v>237</v>
      </c>
      <c r="W424" s="60">
        <f>U424/V424</f>
        <v>0.82953586497890264</v>
      </c>
    </row>
    <row r="425" spans="1:23" ht="12" hidden="1" outlineLevel="4" x14ac:dyDescent="0.25">
      <c r="A425" s="16">
        <v>422</v>
      </c>
      <c r="B425" s="53"/>
      <c r="C425" s="54"/>
      <c r="D425" s="1">
        <v>45204</v>
      </c>
      <c r="E425" s="1" t="s">
        <v>442</v>
      </c>
      <c r="F425" s="56">
        <v>3049.55</v>
      </c>
      <c r="G425" s="57">
        <v>37708.410660000009</v>
      </c>
      <c r="H425" s="57">
        <v>280.89999999999998</v>
      </c>
      <c r="I425" s="57">
        <v>3409.9204100000006</v>
      </c>
      <c r="J425" s="57">
        <v>3330.4500000000003</v>
      </c>
      <c r="K425" s="57">
        <v>41118.331070000007</v>
      </c>
      <c r="L425" s="56">
        <f>G425*1000/3/F425</f>
        <v>4121.7459034939593</v>
      </c>
      <c r="M425" s="57">
        <f>I425*1000/3/H425</f>
        <v>4046.4227008425314</v>
      </c>
      <c r="N425" s="57">
        <f>M425-L425</f>
        <v>-75.323202651427891</v>
      </c>
      <c r="O425" s="58">
        <f>N425/L425</f>
        <v>-1.8274586647269359E-2</v>
      </c>
      <c r="P425" s="58">
        <f>H425/J425</f>
        <v>8.4342956657508725E-2</v>
      </c>
      <c r="Q425" s="58">
        <f t="shared" si="6"/>
        <v>8.9556068770849373E-2</v>
      </c>
      <c r="R425" s="59">
        <v>3330.4500000000003</v>
      </c>
      <c r="S425" s="59">
        <v>3897</v>
      </c>
      <c r="T425" s="60">
        <f>R425/S425</f>
        <v>0.85461893764434183</v>
      </c>
      <c r="U425" s="57">
        <v>280.89999999999998</v>
      </c>
      <c r="V425" s="1">
        <v>349</v>
      </c>
      <c r="W425" s="60">
        <f>U425/V425</f>
        <v>0.80487106017191967</v>
      </c>
    </row>
    <row r="426" spans="1:23" ht="12" hidden="1" outlineLevel="4" x14ac:dyDescent="0.25">
      <c r="A426" s="16">
        <v>423</v>
      </c>
      <c r="B426" s="53"/>
      <c r="C426" s="54"/>
      <c r="D426" s="1">
        <v>45205</v>
      </c>
      <c r="E426" s="1" t="s">
        <v>443</v>
      </c>
      <c r="F426" s="56">
        <v>1251.6699999999996</v>
      </c>
      <c r="G426" s="57">
        <v>15503.378989999996</v>
      </c>
      <c r="H426" s="57">
        <v>154.51999999999998</v>
      </c>
      <c r="I426" s="57">
        <v>1985.8031399999998</v>
      </c>
      <c r="J426" s="57">
        <v>1406.1899999999996</v>
      </c>
      <c r="K426" s="57">
        <v>17489.182129999994</v>
      </c>
      <c r="L426" s="56">
        <f>G426*1000/3/F426</f>
        <v>4128.7184295115057</v>
      </c>
      <c r="M426" s="57">
        <f>I426*1000/3/H426</f>
        <v>4283.8103805332639</v>
      </c>
      <c r="N426" s="57">
        <f>M426-L426</f>
        <v>155.09195102175818</v>
      </c>
      <c r="O426" s="58">
        <f>N426/L426</f>
        <v>3.7564186967360733E-2</v>
      </c>
      <c r="P426" s="58">
        <f>H426/J426</f>
        <v>0.10988557734018875</v>
      </c>
      <c r="Q426" s="58">
        <f t="shared" si="6"/>
        <v>0.11900311526479751</v>
      </c>
      <c r="R426" s="59">
        <v>1406.1899999999996</v>
      </c>
      <c r="S426" s="59">
        <v>1605</v>
      </c>
      <c r="T426" s="60">
        <f>R426/S426</f>
        <v>0.87613084112149509</v>
      </c>
      <c r="U426" s="57">
        <v>154.51999999999998</v>
      </c>
      <c r="V426" s="1">
        <v>191</v>
      </c>
      <c r="W426" s="60">
        <f>U426/V426</f>
        <v>0.80900523560209414</v>
      </c>
    </row>
    <row r="427" spans="1:23" ht="12" hidden="1" outlineLevel="4" x14ac:dyDescent="0.25">
      <c r="A427" s="16">
        <v>424</v>
      </c>
      <c r="B427" s="53"/>
      <c r="C427" s="54"/>
      <c r="D427" s="1">
        <v>45206</v>
      </c>
      <c r="E427" s="1" t="s">
        <v>444</v>
      </c>
      <c r="F427" s="56">
        <v>834.27</v>
      </c>
      <c r="G427" s="57">
        <v>8433.4587500000016</v>
      </c>
      <c r="H427" s="57">
        <v>92.56</v>
      </c>
      <c r="I427" s="57">
        <v>988.3297399999999</v>
      </c>
      <c r="J427" s="57">
        <v>926.82999999999993</v>
      </c>
      <c r="K427" s="57">
        <v>9421.7884900000008</v>
      </c>
      <c r="L427" s="56">
        <f>G427*1000/3/F427</f>
        <v>3369.5960740128107</v>
      </c>
      <c r="M427" s="57">
        <f>I427*1000/3/H427</f>
        <v>3559.2399164505905</v>
      </c>
      <c r="N427" s="57">
        <f>M427-L427</f>
        <v>189.64384243777977</v>
      </c>
      <c r="O427" s="58">
        <f>N427/L427</f>
        <v>5.6280883011575696E-2</v>
      </c>
      <c r="P427" s="58">
        <f>H427/J427</f>
        <v>9.9867289578455601E-2</v>
      </c>
      <c r="Q427" s="58">
        <f t="shared" si="6"/>
        <v>7.1428571428571425E-2</v>
      </c>
      <c r="R427" s="59">
        <v>926.82999999999993</v>
      </c>
      <c r="S427" s="59">
        <v>1736</v>
      </c>
      <c r="T427" s="60">
        <f>R427/S427</f>
        <v>0.53388824884792618</v>
      </c>
      <c r="U427" s="57">
        <v>92.56</v>
      </c>
      <c r="V427" s="1">
        <v>124</v>
      </c>
      <c r="W427" s="60">
        <f>U427/V427</f>
        <v>0.74645161290322581</v>
      </c>
    </row>
    <row r="428" spans="1:23" ht="12" hidden="1" outlineLevel="4" x14ac:dyDescent="0.25">
      <c r="A428" s="16">
        <v>425</v>
      </c>
      <c r="B428" s="53"/>
      <c r="C428" s="54"/>
      <c r="D428" s="1">
        <v>45209</v>
      </c>
      <c r="E428" s="1" t="s">
        <v>445</v>
      </c>
      <c r="F428" s="56">
        <v>263.88999999999993</v>
      </c>
      <c r="G428" s="57">
        <v>3184.5836399999998</v>
      </c>
      <c r="H428" s="57">
        <v>40.570000000000007</v>
      </c>
      <c r="I428" s="57">
        <v>488.55234999999999</v>
      </c>
      <c r="J428" s="57">
        <v>304.45999999999992</v>
      </c>
      <c r="K428" s="57">
        <v>3673.1359899999998</v>
      </c>
      <c r="L428" s="56">
        <f>G428*1000/3/F428</f>
        <v>4022.6150289893521</v>
      </c>
      <c r="M428" s="57">
        <f>I428*1000/3/H428</f>
        <v>4014.0690986771824</v>
      </c>
      <c r="N428" s="57">
        <f>M428-L428</f>
        <v>-8.5459303121697303</v>
      </c>
      <c r="O428" s="58">
        <f>N428/L428</f>
        <v>-2.1244713328475839E-3</v>
      </c>
      <c r="P428" s="58">
        <f>H428/J428</f>
        <v>0.13325231557511666</v>
      </c>
      <c r="Q428" s="58">
        <f t="shared" si="6"/>
        <v>0.12865497076023391</v>
      </c>
      <c r="R428" s="59">
        <v>304.45999999999992</v>
      </c>
      <c r="S428" s="59">
        <v>342</v>
      </c>
      <c r="T428" s="60">
        <f>R428/S428</f>
        <v>0.89023391812865471</v>
      </c>
      <c r="U428" s="57">
        <v>40.570000000000007</v>
      </c>
      <c r="V428" s="1">
        <v>44</v>
      </c>
      <c r="W428" s="60">
        <f>U428/V428</f>
        <v>0.92204545454545472</v>
      </c>
    </row>
    <row r="429" spans="1:23" ht="12" hidden="1" outlineLevel="4" x14ac:dyDescent="0.25">
      <c r="A429" s="16">
        <v>426</v>
      </c>
      <c r="B429" s="53"/>
      <c r="C429" s="54"/>
      <c r="D429" s="1">
        <v>45310</v>
      </c>
      <c r="E429" s="1" t="s">
        <v>446</v>
      </c>
      <c r="F429" s="56">
        <v>6083.309999999994</v>
      </c>
      <c r="G429" s="57">
        <v>101537.94581000012</v>
      </c>
      <c r="H429" s="57">
        <v>1722.4200000000005</v>
      </c>
      <c r="I429" s="57">
        <v>32001.813220000011</v>
      </c>
      <c r="J429" s="57">
        <v>7805.7299999999941</v>
      </c>
      <c r="K429" s="57">
        <v>133539.75903000013</v>
      </c>
      <c r="L429" s="56">
        <f>G429*1000/3/F429</f>
        <v>5563.7443984716774</v>
      </c>
      <c r="M429" s="57">
        <f>I429*1000/3/H429</f>
        <v>6193.1881151712896</v>
      </c>
      <c r="N429" s="57">
        <f>M429-L429</f>
        <v>629.4437166996122</v>
      </c>
      <c r="O429" s="58">
        <f>N429/L429</f>
        <v>0.11313311173541978</v>
      </c>
      <c r="P429" s="58">
        <f>H429/J429</f>
        <v>0.22066097597534143</v>
      </c>
      <c r="Q429" s="58">
        <f t="shared" si="6"/>
        <v>0.23506699977288212</v>
      </c>
      <c r="R429" s="59">
        <v>7805.7299999999941</v>
      </c>
      <c r="S429" s="59">
        <v>8806</v>
      </c>
      <c r="T429" s="60">
        <f>R429/S429</f>
        <v>0.88641040199863663</v>
      </c>
      <c r="U429" s="57">
        <v>1722.4200000000005</v>
      </c>
      <c r="V429" s="1">
        <v>2070</v>
      </c>
      <c r="W429" s="60">
        <f>U429/V429</f>
        <v>0.83208695652173936</v>
      </c>
    </row>
    <row r="430" spans="1:23" ht="12" hidden="1" outlineLevel="4" x14ac:dyDescent="0.25">
      <c r="A430" s="16">
        <v>427</v>
      </c>
      <c r="B430" s="53"/>
      <c r="C430" s="54"/>
      <c r="D430" s="1">
        <v>45320</v>
      </c>
      <c r="E430" s="1" t="s">
        <v>447</v>
      </c>
      <c r="F430" s="56">
        <v>1419.1200000000001</v>
      </c>
      <c r="G430" s="57">
        <v>17476.124160000007</v>
      </c>
      <c r="H430" s="57">
        <v>201.58999999999995</v>
      </c>
      <c r="I430" s="57">
        <v>2589.8366900000005</v>
      </c>
      <c r="J430" s="57">
        <v>1620.71</v>
      </c>
      <c r="K430" s="57">
        <v>20065.960850000007</v>
      </c>
      <c r="L430" s="56">
        <f>G430*1000/3/F430</f>
        <v>4104.9204577484652</v>
      </c>
      <c r="M430" s="57">
        <f>I430*1000/3/H430</f>
        <v>4282.3498024042219</v>
      </c>
      <c r="N430" s="57">
        <f>M430-L430</f>
        <v>177.42934465575672</v>
      </c>
      <c r="O430" s="58">
        <f>N430/L430</f>
        <v>4.322357679814242E-2</v>
      </c>
      <c r="P430" s="58">
        <f>H430/J430</f>
        <v>0.12438375773580711</v>
      </c>
      <c r="Q430" s="58">
        <f t="shared" si="6"/>
        <v>0.12952281069743052</v>
      </c>
      <c r="R430" s="59">
        <v>1620.71</v>
      </c>
      <c r="S430" s="59">
        <v>1907</v>
      </c>
      <c r="T430" s="60">
        <f>R430/S430</f>
        <v>0.84987414787624538</v>
      </c>
      <c r="U430" s="57">
        <v>201.58999999999995</v>
      </c>
      <c r="V430" s="1">
        <v>247</v>
      </c>
      <c r="W430" s="60">
        <f>U430/V430</f>
        <v>0.8161538461538459</v>
      </c>
    </row>
    <row r="431" spans="1:23" ht="12" hidden="1" outlineLevel="4" x14ac:dyDescent="0.25">
      <c r="A431" s="16">
        <v>428</v>
      </c>
      <c r="B431" s="53"/>
      <c r="C431" s="54"/>
      <c r="D431" s="1">
        <v>45401</v>
      </c>
      <c r="E431" s="1" t="s">
        <v>448</v>
      </c>
      <c r="F431" s="56">
        <v>76.889999999999986</v>
      </c>
      <c r="G431" s="57">
        <v>1335.9266199999995</v>
      </c>
      <c r="H431" s="57">
        <v>27.459999999999997</v>
      </c>
      <c r="I431" s="57">
        <v>430.78541999999999</v>
      </c>
      <c r="J431" s="57">
        <v>104.34999999999998</v>
      </c>
      <c r="K431" s="57">
        <v>1766.7120399999994</v>
      </c>
      <c r="L431" s="56">
        <f>G431*1000/3/F431</f>
        <v>5791.505700784669</v>
      </c>
      <c r="M431" s="57">
        <f>I431*1000/3/H431</f>
        <v>5229.247632920612</v>
      </c>
      <c r="N431" s="57">
        <f>M431-L431</f>
        <v>-562.25806786405701</v>
      </c>
      <c r="O431" s="58">
        <f>N431/L431</f>
        <v>-9.7083227905288741E-2</v>
      </c>
      <c r="P431" s="58">
        <f>H431/J431</f>
        <v>0.2631528509822712</v>
      </c>
      <c r="Q431" s="58">
        <f t="shared" si="6"/>
        <v>0.28448275862068967</v>
      </c>
      <c r="R431" s="59">
        <v>104.34999999999998</v>
      </c>
      <c r="S431" s="59">
        <v>116</v>
      </c>
      <c r="T431" s="60">
        <f>R431/S431</f>
        <v>0.89956896551724119</v>
      </c>
      <c r="U431" s="57">
        <v>27.459999999999997</v>
      </c>
      <c r="V431" s="1">
        <v>33</v>
      </c>
      <c r="W431" s="60">
        <f>U431/V431</f>
        <v>0.83212121212121204</v>
      </c>
    </row>
    <row r="432" spans="1:23" ht="12" hidden="1" outlineLevel="4" x14ac:dyDescent="0.25">
      <c r="A432" s="16">
        <v>429</v>
      </c>
      <c r="B432" s="53"/>
      <c r="C432" s="54"/>
      <c r="D432" s="1">
        <v>45402</v>
      </c>
      <c r="E432" s="1" t="s">
        <v>449</v>
      </c>
      <c r="F432" s="56">
        <v>587.89999999999975</v>
      </c>
      <c r="G432" s="57">
        <v>7025.3391499999989</v>
      </c>
      <c r="H432" s="57">
        <v>120.10000000000001</v>
      </c>
      <c r="I432" s="57">
        <v>1413.3050800000005</v>
      </c>
      <c r="J432" s="57">
        <v>707.99999999999977</v>
      </c>
      <c r="K432" s="57">
        <v>8438.6442299999999</v>
      </c>
      <c r="L432" s="56">
        <f>G432*1000/3/F432</f>
        <v>3983.295997051654</v>
      </c>
      <c r="M432" s="57">
        <f>I432*1000/3/H432</f>
        <v>3922.5786289203456</v>
      </c>
      <c r="N432" s="57">
        <f>M432-L432</f>
        <v>-60.717368131308376</v>
      </c>
      <c r="O432" s="58">
        <f>N432/L432</f>
        <v>-1.5242996798693847E-2</v>
      </c>
      <c r="P432" s="58">
        <f>H432/J432</f>
        <v>0.16963276836158198</v>
      </c>
      <c r="Q432" s="58">
        <f t="shared" si="6"/>
        <v>0.18863361547763</v>
      </c>
      <c r="R432" s="59">
        <v>707.99999999999977</v>
      </c>
      <c r="S432" s="59">
        <v>827</v>
      </c>
      <c r="T432" s="60">
        <f>R432/S432</f>
        <v>0.85610640870616661</v>
      </c>
      <c r="U432" s="57">
        <v>120.10000000000001</v>
      </c>
      <c r="V432" s="1">
        <v>156</v>
      </c>
      <c r="W432" s="60">
        <f>U432/V432</f>
        <v>0.76987179487179491</v>
      </c>
    </row>
    <row r="433" spans="1:23" ht="12" hidden="1" outlineLevel="2" collapsed="1" x14ac:dyDescent="0.25">
      <c r="A433" s="16">
        <v>430</v>
      </c>
      <c r="B433" s="46"/>
      <c r="C433" s="78" t="s">
        <v>450</v>
      </c>
      <c r="D433" s="48"/>
      <c r="E433" s="78"/>
      <c r="F433" s="71">
        <f>F434+F444+F472+F503+F518</f>
        <v>113421.59000000003</v>
      </c>
      <c r="G433" s="72">
        <f>G434+G444+G472+G503+G518</f>
        <v>2090072.3443400003</v>
      </c>
      <c r="H433" s="72">
        <f>H434+H444+H472+H503+H518</f>
        <v>53685.360000000008</v>
      </c>
      <c r="I433" s="72">
        <f>I434+I444+I472+I503+I518</f>
        <v>969147.91189999995</v>
      </c>
      <c r="J433" s="72">
        <f>J434+J444+J472+J503+J518</f>
        <v>167106.95000000001</v>
      </c>
      <c r="K433" s="72">
        <f>K434+K444+K472+K503+K518</f>
        <v>3059220.25624</v>
      </c>
      <c r="L433" s="9">
        <f>G433*1000/3/F433</f>
        <v>6142.4882286226693</v>
      </c>
      <c r="M433" s="10">
        <f>I433*1000/3/H433</f>
        <v>6017.4562295319729</v>
      </c>
      <c r="N433" s="10">
        <f>M433-L433</f>
        <v>-125.03199909069644</v>
      </c>
      <c r="O433" s="51">
        <f>N433/L433</f>
        <v>-2.0355268815668921E-2</v>
      </c>
      <c r="P433" s="51">
        <f>H433/J433</f>
        <v>0.32126347826945562</v>
      </c>
      <c r="Q433" s="51">
        <f t="shared" si="6"/>
        <v>0.33652833028706591</v>
      </c>
      <c r="R433" s="72">
        <f>R434+R444+R472+R503+R518</f>
        <v>167106.61000000002</v>
      </c>
      <c r="S433" s="72">
        <f>S434+S444+S472+S503+S518</f>
        <v>186020</v>
      </c>
      <c r="T433" s="52">
        <f>R433/S433</f>
        <v>0.89832604021073015</v>
      </c>
      <c r="U433" s="72">
        <f>U434+U444+U472+U503+U518</f>
        <v>53685.360000000008</v>
      </c>
      <c r="V433" s="72">
        <f>V434+V444+V472+V503+V518</f>
        <v>62601</v>
      </c>
      <c r="W433" s="52">
        <f>U433/V433</f>
        <v>0.85757991086404384</v>
      </c>
    </row>
    <row r="434" spans="1:23" ht="12" hidden="1" outlineLevel="3" x14ac:dyDescent="0.25">
      <c r="A434" s="16">
        <v>431</v>
      </c>
      <c r="B434" s="73"/>
      <c r="C434" s="82" t="s">
        <v>451</v>
      </c>
      <c r="D434" s="83"/>
      <c r="E434" s="82"/>
      <c r="F434" s="76">
        <f>SUM(F435:F443)</f>
        <v>1429.87</v>
      </c>
      <c r="G434" s="59">
        <f>SUM(G435:G443)</f>
        <v>29706.189429999995</v>
      </c>
      <c r="H434" s="59">
        <f>SUM(H435:H443)</f>
        <v>1372.7100000000003</v>
      </c>
      <c r="I434" s="59">
        <f>SUM(I435:I443)</f>
        <v>24105.665340000003</v>
      </c>
      <c r="J434" s="59">
        <f>SUM(J435:J443)</f>
        <v>2802.58</v>
      </c>
      <c r="K434" s="59">
        <f>SUM(K435:K443)</f>
        <v>53811.854769999998</v>
      </c>
      <c r="L434" s="76">
        <f>G434*1000/3/F434</f>
        <v>6925.1492396744688</v>
      </c>
      <c r="M434" s="59">
        <f>I434*1000/3/H434</f>
        <v>5853.5464737635766</v>
      </c>
      <c r="N434" s="59">
        <f>M434-L434</f>
        <v>-1071.6027659108922</v>
      </c>
      <c r="O434" s="58">
        <f>N434/L434</f>
        <v>-0.15474074692450457</v>
      </c>
      <c r="P434" s="58">
        <f>H434/J434</f>
        <v>0.48980225363771962</v>
      </c>
      <c r="Q434" s="58">
        <f t="shared" si="6"/>
        <v>0.51398828887443071</v>
      </c>
      <c r="R434" s="59">
        <f>SUM(R435:R443)</f>
        <v>2802.58</v>
      </c>
      <c r="S434" s="59">
        <f>SUM(S435:S443)</f>
        <v>3074</v>
      </c>
      <c r="T434" s="60">
        <f>R434/S434</f>
        <v>0.91170461938841896</v>
      </c>
      <c r="U434" s="59">
        <f>SUM(U435:U443)</f>
        <v>1372.7100000000003</v>
      </c>
      <c r="V434" s="59">
        <f>SUM(V435:V443)</f>
        <v>1580</v>
      </c>
      <c r="W434" s="60">
        <f>U434/V434</f>
        <v>0.86880379746835457</v>
      </c>
    </row>
    <row r="435" spans="1:23" ht="12" hidden="1" outlineLevel="4" x14ac:dyDescent="0.25">
      <c r="A435" s="16">
        <v>432</v>
      </c>
      <c r="B435" s="53"/>
      <c r="C435" s="54"/>
      <c r="D435" s="1">
        <v>46110</v>
      </c>
      <c r="E435" s="1" t="s">
        <v>452</v>
      </c>
      <c r="F435" s="56">
        <v>23.73</v>
      </c>
      <c r="G435" s="57">
        <v>515.79030999999998</v>
      </c>
      <c r="H435" s="57">
        <v>19.36</v>
      </c>
      <c r="I435" s="57">
        <v>344.70096999999998</v>
      </c>
      <c r="J435" s="57">
        <v>43.09</v>
      </c>
      <c r="K435" s="57">
        <v>860.49127999999996</v>
      </c>
      <c r="L435" s="56">
        <f>G435*1000/3/F435</f>
        <v>7245.2635201573257</v>
      </c>
      <c r="M435" s="57">
        <f>I435*1000/3/H435</f>
        <v>5934.9340564738286</v>
      </c>
      <c r="N435" s="57">
        <f>M435-L435</f>
        <v>-1310.3294636834971</v>
      </c>
      <c r="O435" s="58">
        <f>N435/L435</f>
        <v>-0.1808532512362013</v>
      </c>
      <c r="P435" s="58">
        <f>H435/J435</f>
        <v>0.44929217915989783</v>
      </c>
      <c r="Q435" s="58">
        <f t="shared" si="6"/>
        <v>0.44680851063829785</v>
      </c>
      <c r="R435" s="59">
        <v>43.09</v>
      </c>
      <c r="S435" s="59">
        <v>47</v>
      </c>
      <c r="T435" s="60">
        <f>R435/S435</f>
        <v>0.91680851063829794</v>
      </c>
      <c r="U435" s="57">
        <v>19.36</v>
      </c>
      <c r="V435" s="1">
        <v>21</v>
      </c>
      <c r="W435" s="60">
        <f>U435/V435</f>
        <v>0.92190476190476189</v>
      </c>
    </row>
    <row r="436" spans="1:23" ht="12" hidden="1" outlineLevel="4" x14ac:dyDescent="0.25">
      <c r="A436" s="16">
        <v>433</v>
      </c>
      <c r="B436" s="53"/>
      <c r="C436" s="54"/>
      <c r="D436" s="1">
        <v>46120</v>
      </c>
      <c r="E436" s="1" t="s">
        <v>453</v>
      </c>
      <c r="F436" s="56">
        <v>227.37</v>
      </c>
      <c r="G436" s="57">
        <v>4834.8863499999989</v>
      </c>
      <c r="H436" s="57">
        <v>248.92000000000007</v>
      </c>
      <c r="I436" s="57">
        <v>4574.2039100000002</v>
      </c>
      <c r="J436" s="57">
        <v>476.29000000000008</v>
      </c>
      <c r="K436" s="57">
        <v>9409.090259999999</v>
      </c>
      <c r="L436" s="56">
        <f>G436*1000/3/F436</f>
        <v>7088.1329257744337</v>
      </c>
      <c r="M436" s="57">
        <f>I436*1000/3/H436</f>
        <v>6125.4002758583729</v>
      </c>
      <c r="N436" s="57">
        <f>M436-L436</f>
        <v>-962.73264991606084</v>
      </c>
      <c r="O436" s="58">
        <f>N436/L436</f>
        <v>-0.13582316528169155</v>
      </c>
      <c r="P436" s="58">
        <f>H436/J436</f>
        <v>0.5226227718406854</v>
      </c>
      <c r="Q436" s="58">
        <f t="shared" si="6"/>
        <v>0.53725490196078429</v>
      </c>
      <c r="R436" s="59">
        <v>476.29000000000008</v>
      </c>
      <c r="S436" s="59">
        <v>510</v>
      </c>
      <c r="T436" s="60">
        <f>R436/S436</f>
        <v>0.93390196078431387</v>
      </c>
      <c r="U436" s="57">
        <v>248.92000000000007</v>
      </c>
      <c r="V436" s="1">
        <v>274</v>
      </c>
      <c r="W436" s="60">
        <f>U436/V436</f>
        <v>0.90846715328467176</v>
      </c>
    </row>
    <row r="437" spans="1:23" ht="12" hidden="1" outlineLevel="4" x14ac:dyDescent="0.25">
      <c r="A437" s="16">
        <v>434</v>
      </c>
      <c r="B437" s="53"/>
      <c r="C437" s="54"/>
      <c r="D437" s="1">
        <v>46130</v>
      </c>
      <c r="E437" s="1" t="s">
        <v>454</v>
      </c>
      <c r="F437" s="56">
        <v>115.81999999999998</v>
      </c>
      <c r="G437" s="57">
        <v>2134.9111700000003</v>
      </c>
      <c r="H437" s="57">
        <v>42.23</v>
      </c>
      <c r="I437" s="57">
        <v>625.55412999999999</v>
      </c>
      <c r="J437" s="57">
        <v>158.04999999999998</v>
      </c>
      <c r="K437" s="57">
        <v>2760.4653000000003</v>
      </c>
      <c r="L437" s="56">
        <f>G437*1000/3/F437</f>
        <v>6144.3365279456648</v>
      </c>
      <c r="M437" s="57">
        <f>I437*1000/3/H437</f>
        <v>4937.6756650090774</v>
      </c>
      <c r="N437" s="57">
        <f>M437-L437</f>
        <v>-1206.6608629365874</v>
      </c>
      <c r="O437" s="58">
        <f>N437/L437</f>
        <v>-0.19638586809958306</v>
      </c>
      <c r="P437" s="58">
        <f>H437/J437</f>
        <v>0.26719392597279346</v>
      </c>
      <c r="Q437" s="58">
        <f t="shared" si="6"/>
        <v>0.29545454545454547</v>
      </c>
      <c r="R437" s="59">
        <v>158.04999999999998</v>
      </c>
      <c r="S437" s="59">
        <v>176</v>
      </c>
      <c r="T437" s="60">
        <f>R437/S437</f>
        <v>0.89801136363636358</v>
      </c>
      <c r="U437" s="57">
        <v>42.23</v>
      </c>
      <c r="V437" s="1">
        <v>52</v>
      </c>
      <c r="W437" s="60">
        <f>U437/V437</f>
        <v>0.81211538461538457</v>
      </c>
    </row>
    <row r="438" spans="1:23" ht="12" hidden="1" outlineLevel="4" x14ac:dyDescent="0.25">
      <c r="A438" s="16">
        <v>435</v>
      </c>
      <c r="B438" s="53"/>
      <c r="C438" s="54"/>
      <c r="D438" s="1">
        <v>46140</v>
      </c>
      <c r="E438" s="1" t="s">
        <v>455</v>
      </c>
      <c r="F438" s="56">
        <v>178.21999999999997</v>
      </c>
      <c r="G438" s="57">
        <v>4024.000579999999</v>
      </c>
      <c r="H438" s="57">
        <v>78.290000000000006</v>
      </c>
      <c r="I438" s="57">
        <v>1456.7717299999999</v>
      </c>
      <c r="J438" s="57">
        <v>256.51</v>
      </c>
      <c r="K438" s="57">
        <v>5480.7723099999985</v>
      </c>
      <c r="L438" s="56">
        <f>G438*1000/3/F438</f>
        <v>7526.2794673250282</v>
      </c>
      <c r="M438" s="57">
        <f>I438*1000/3/H438</f>
        <v>6202.4597862647415</v>
      </c>
      <c r="N438" s="57">
        <f>M438-L438</f>
        <v>-1323.8196810602867</v>
      </c>
      <c r="O438" s="58">
        <f>N438/L438</f>
        <v>-0.17589297431853079</v>
      </c>
      <c r="P438" s="58">
        <f>H438/J438</f>
        <v>0.30521227242602633</v>
      </c>
      <c r="Q438" s="58">
        <f t="shared" si="6"/>
        <v>0.33574007220216606</v>
      </c>
      <c r="R438" s="59">
        <v>256.51</v>
      </c>
      <c r="S438" s="59">
        <v>277</v>
      </c>
      <c r="T438" s="60">
        <f>R438/S438</f>
        <v>0.92602888086642599</v>
      </c>
      <c r="U438" s="57">
        <v>78.290000000000006</v>
      </c>
      <c r="V438" s="1">
        <v>93</v>
      </c>
      <c r="W438" s="60">
        <f>U438/V438</f>
        <v>0.84182795698924739</v>
      </c>
    </row>
    <row r="439" spans="1:23" ht="12" hidden="1" outlineLevel="4" x14ac:dyDescent="0.25">
      <c r="A439" s="16">
        <v>436</v>
      </c>
      <c r="B439" s="53"/>
      <c r="C439" s="54"/>
      <c r="D439" s="1">
        <v>46150</v>
      </c>
      <c r="E439" s="1" t="s">
        <v>456</v>
      </c>
      <c r="F439" s="56">
        <v>135.6</v>
      </c>
      <c r="G439" s="57">
        <v>2507.76206</v>
      </c>
      <c r="H439" s="57">
        <v>149.56</v>
      </c>
      <c r="I439" s="57">
        <v>2502.4265699999996</v>
      </c>
      <c r="J439" s="57">
        <v>285.15999999999997</v>
      </c>
      <c r="K439" s="57">
        <v>5010.1886299999996</v>
      </c>
      <c r="L439" s="56">
        <f>G439*1000/3/F439</f>
        <v>6164.6068338249752</v>
      </c>
      <c r="M439" s="57">
        <f>I439*1000/3/H439</f>
        <v>5577.3080369082636</v>
      </c>
      <c r="N439" s="57">
        <f>M439-L439</f>
        <v>-587.29879691671158</v>
      </c>
      <c r="O439" s="58">
        <f>N439/L439</f>
        <v>-9.5269465311919696E-2</v>
      </c>
      <c r="P439" s="58">
        <f>H439/J439</f>
        <v>0.52447748632346758</v>
      </c>
      <c r="Q439" s="58">
        <f t="shared" si="6"/>
        <v>0.53921568627450978</v>
      </c>
      <c r="R439" s="59">
        <v>285.15999999999997</v>
      </c>
      <c r="S439" s="59">
        <v>306</v>
      </c>
      <c r="T439" s="60">
        <f>R439/S439</f>
        <v>0.93189542483660115</v>
      </c>
      <c r="U439" s="57">
        <v>149.56</v>
      </c>
      <c r="V439" s="1">
        <v>165</v>
      </c>
      <c r="W439" s="60">
        <f>U439/V439</f>
        <v>0.90642424242424247</v>
      </c>
    </row>
    <row r="440" spans="1:23" ht="12" hidden="1" outlineLevel="4" x14ac:dyDescent="0.25">
      <c r="A440" s="16">
        <v>437</v>
      </c>
      <c r="B440" s="53"/>
      <c r="C440" s="54"/>
      <c r="D440" s="1">
        <v>46160</v>
      </c>
      <c r="E440" s="1" t="s">
        <v>457</v>
      </c>
      <c r="F440" s="56">
        <v>100.73</v>
      </c>
      <c r="G440" s="57">
        <v>2081.7268700000004</v>
      </c>
      <c r="H440" s="57">
        <v>250.58999999999997</v>
      </c>
      <c r="I440" s="57">
        <v>4888.7728099999995</v>
      </c>
      <c r="J440" s="57">
        <v>351.32</v>
      </c>
      <c r="K440" s="57">
        <v>6970.4996799999999</v>
      </c>
      <c r="L440" s="56">
        <f>G440*1000/3/F440</f>
        <v>6888.8013170521863</v>
      </c>
      <c r="M440" s="57">
        <f>I440*1000/3/H440</f>
        <v>6503.0166274259418</v>
      </c>
      <c r="N440" s="57">
        <f>M440-L440</f>
        <v>-385.78468962624447</v>
      </c>
      <c r="O440" s="58">
        <f>N440/L440</f>
        <v>-5.6001715228931451E-2</v>
      </c>
      <c r="P440" s="58">
        <f>H440/J440</f>
        <v>0.7132813389502447</v>
      </c>
      <c r="Q440" s="58">
        <f t="shared" si="6"/>
        <v>0.72842639593908631</v>
      </c>
      <c r="R440" s="59">
        <v>351.32</v>
      </c>
      <c r="S440" s="59">
        <v>394</v>
      </c>
      <c r="T440" s="60">
        <f>R440/S440</f>
        <v>0.89167512690355333</v>
      </c>
      <c r="U440" s="57">
        <v>250.58999999999997</v>
      </c>
      <c r="V440" s="1">
        <v>287</v>
      </c>
      <c r="W440" s="60">
        <f>U440/V440</f>
        <v>0.87313588850174206</v>
      </c>
    </row>
    <row r="441" spans="1:23" ht="12" hidden="1" outlineLevel="4" x14ac:dyDescent="0.25">
      <c r="A441" s="16">
        <v>438</v>
      </c>
      <c r="B441" s="53"/>
      <c r="C441" s="54"/>
      <c r="D441" s="1">
        <v>46170</v>
      </c>
      <c r="E441" s="1" t="s">
        <v>458</v>
      </c>
      <c r="F441" s="56">
        <v>111.56999999999996</v>
      </c>
      <c r="G441" s="57">
        <v>1942.2288299999996</v>
      </c>
      <c r="H441" s="57">
        <v>70.97999999999999</v>
      </c>
      <c r="I441" s="57">
        <v>1256.18238</v>
      </c>
      <c r="J441" s="57">
        <v>182.54999999999995</v>
      </c>
      <c r="K441" s="57">
        <v>3198.4112099999993</v>
      </c>
      <c r="L441" s="56">
        <f>G441*1000/3/F441</f>
        <v>5802.7212512324104</v>
      </c>
      <c r="M441" s="57">
        <f>I441*1000/3/H441</f>
        <v>5899.231614539307</v>
      </c>
      <c r="N441" s="57">
        <f>M441-L441</f>
        <v>96.510363306896579</v>
      </c>
      <c r="O441" s="58">
        <f>N441/L441</f>
        <v>1.6631914429182555E-2</v>
      </c>
      <c r="P441" s="58">
        <f>H441/J441</f>
        <v>0.38882497945768285</v>
      </c>
      <c r="Q441" s="58">
        <f t="shared" si="6"/>
        <v>0.46703296703296704</v>
      </c>
      <c r="R441" s="59">
        <v>182.54999999999995</v>
      </c>
      <c r="S441" s="59">
        <v>182</v>
      </c>
      <c r="T441" s="60">
        <f>R441/S441</f>
        <v>1.0030219780219778</v>
      </c>
      <c r="U441" s="57">
        <v>70.97999999999999</v>
      </c>
      <c r="V441" s="1">
        <v>85</v>
      </c>
      <c r="W441" s="60">
        <f>U441/V441</f>
        <v>0.83505882352941163</v>
      </c>
    </row>
    <row r="442" spans="1:23" ht="12" hidden="1" outlineLevel="4" x14ac:dyDescent="0.25">
      <c r="A442" s="16">
        <v>439</v>
      </c>
      <c r="B442" s="53"/>
      <c r="C442" s="54"/>
      <c r="D442" s="1">
        <v>46180</v>
      </c>
      <c r="E442" s="1" t="s">
        <v>459</v>
      </c>
      <c r="F442" s="56">
        <v>348.27</v>
      </c>
      <c r="G442" s="57">
        <v>8298.8981299999978</v>
      </c>
      <c r="H442" s="57">
        <v>333.63000000000005</v>
      </c>
      <c r="I442" s="57">
        <v>5530.8492799999995</v>
      </c>
      <c r="J442" s="57">
        <v>681.90000000000009</v>
      </c>
      <c r="K442" s="57">
        <v>13829.747409999996</v>
      </c>
      <c r="L442" s="56">
        <f>G442*1000/3/F442</f>
        <v>7942.9734880026017</v>
      </c>
      <c r="M442" s="57">
        <f>I442*1000/3/H442</f>
        <v>5525.9312012309028</v>
      </c>
      <c r="N442" s="57">
        <f>M442-L442</f>
        <v>-2417.0422867716989</v>
      </c>
      <c r="O442" s="58">
        <f>N442/L442</f>
        <v>-0.30429942771715157</v>
      </c>
      <c r="P442" s="58">
        <f>H442/J442</f>
        <v>0.48926528816542014</v>
      </c>
      <c r="Q442" s="58">
        <f t="shared" si="6"/>
        <v>0.51171875</v>
      </c>
      <c r="R442" s="59">
        <v>681.90000000000009</v>
      </c>
      <c r="S442" s="59">
        <v>768</v>
      </c>
      <c r="T442" s="60">
        <f>R442/S442</f>
        <v>0.88789062500000016</v>
      </c>
      <c r="U442" s="57">
        <v>333.63000000000005</v>
      </c>
      <c r="V442" s="1">
        <v>393</v>
      </c>
      <c r="W442" s="60">
        <f>U442/V442</f>
        <v>0.84893129770992382</v>
      </c>
    </row>
    <row r="443" spans="1:23" ht="12" hidden="1" outlineLevel="4" x14ac:dyDescent="0.25">
      <c r="A443" s="16">
        <v>440</v>
      </c>
      <c r="B443" s="53"/>
      <c r="C443" s="54"/>
      <c r="D443" s="1">
        <v>46190</v>
      </c>
      <c r="E443" s="1" t="s">
        <v>460</v>
      </c>
      <c r="F443" s="56">
        <v>188.55999999999995</v>
      </c>
      <c r="G443" s="57">
        <v>3365.98513</v>
      </c>
      <c r="H443" s="57">
        <v>179.15</v>
      </c>
      <c r="I443" s="57">
        <v>2926.2035600000008</v>
      </c>
      <c r="J443" s="57">
        <v>367.70999999999992</v>
      </c>
      <c r="K443" s="57">
        <v>6292.1886900000009</v>
      </c>
      <c r="L443" s="56">
        <f>G443*1000/3/F443</f>
        <v>5950.3343409701611</v>
      </c>
      <c r="M443" s="57">
        <f>I443*1000/3/H443</f>
        <v>5444.6061214996762</v>
      </c>
      <c r="N443" s="57">
        <f>M443-L443</f>
        <v>-505.72821947048487</v>
      </c>
      <c r="O443" s="58">
        <f>N443/L443</f>
        <v>-8.4991563581287663E-2</v>
      </c>
      <c r="P443" s="58">
        <f>H443/J443</f>
        <v>0.48720459057409382</v>
      </c>
      <c r="Q443" s="58">
        <f t="shared" si="6"/>
        <v>0.50724637681159424</v>
      </c>
      <c r="R443" s="59">
        <v>367.70999999999992</v>
      </c>
      <c r="S443" s="59">
        <v>414</v>
      </c>
      <c r="T443" s="60">
        <f>R443/S443</f>
        <v>0.88818840579710123</v>
      </c>
      <c r="U443" s="57">
        <v>179.15</v>
      </c>
      <c r="V443" s="1">
        <v>210</v>
      </c>
      <c r="W443" s="60">
        <f>U443/V443</f>
        <v>0.85309523809523813</v>
      </c>
    </row>
    <row r="444" spans="1:23" ht="12" hidden="1" outlineLevel="3" collapsed="1" x14ac:dyDescent="0.25">
      <c r="A444" s="16">
        <v>441</v>
      </c>
      <c r="B444" s="62"/>
      <c r="C444" s="82" t="s">
        <v>461</v>
      </c>
      <c r="D444" s="75"/>
      <c r="E444" s="82"/>
      <c r="F444" s="76">
        <f>SUM(F445:F471)</f>
        <v>23356.510000000002</v>
      </c>
      <c r="G444" s="59">
        <f>SUM(G445:G471)</f>
        <v>345170.8621400001</v>
      </c>
      <c r="H444" s="59">
        <f>SUM(H445:H471)</f>
        <v>9893.7000000000007</v>
      </c>
      <c r="I444" s="59">
        <f>SUM(I445:I471)</f>
        <v>155994.43229999999</v>
      </c>
      <c r="J444" s="59">
        <f>SUM(J445:J471)</f>
        <v>33250.21</v>
      </c>
      <c r="K444" s="59">
        <f>SUM(K445:K471)</f>
        <v>501165.29444000003</v>
      </c>
      <c r="L444" s="56">
        <f>G444*1000/3/F444</f>
        <v>4926.1192723855866</v>
      </c>
      <c r="M444" s="57">
        <f>I444*1000/3/H444</f>
        <v>5255.6823129870518</v>
      </c>
      <c r="N444" s="57">
        <f>M444-L444</f>
        <v>329.56304060146522</v>
      </c>
      <c r="O444" s="58">
        <f>N444/L444</f>
        <v>6.6901149237068053E-2</v>
      </c>
      <c r="P444" s="58">
        <f>H444/J444</f>
        <v>0.29755300793588974</v>
      </c>
      <c r="Q444" s="58">
        <f t="shared" si="6"/>
        <v>0.31007305386085726</v>
      </c>
      <c r="R444" s="59">
        <f>SUM(R445:R471)</f>
        <v>33250.21</v>
      </c>
      <c r="S444" s="59">
        <f>SUM(S445:S471)</f>
        <v>38191</v>
      </c>
      <c r="T444" s="60">
        <f>R444/S444</f>
        <v>0.87062946767563032</v>
      </c>
      <c r="U444" s="59">
        <f>SUM(U445:U471)</f>
        <v>9893.7000000000007</v>
      </c>
      <c r="V444" s="59">
        <f>SUM(V445:V471)</f>
        <v>11842</v>
      </c>
      <c r="W444" s="60">
        <f>U444/V444</f>
        <v>0.83547542644823514</v>
      </c>
    </row>
    <row r="445" spans="1:23" ht="12" hidden="1" outlineLevel="4" x14ac:dyDescent="0.25">
      <c r="A445" s="16">
        <v>442</v>
      </c>
      <c r="B445" s="53"/>
      <c r="C445" s="54"/>
      <c r="D445" s="1">
        <v>46211</v>
      </c>
      <c r="E445" s="1" t="s">
        <v>462</v>
      </c>
      <c r="F445" s="56">
        <v>200.52999999999997</v>
      </c>
      <c r="G445" s="57">
        <v>3280.8378700000003</v>
      </c>
      <c r="H445" s="57">
        <v>64.37</v>
      </c>
      <c r="I445" s="57">
        <v>1093.8376800000003</v>
      </c>
      <c r="J445" s="57">
        <v>264.89999999999998</v>
      </c>
      <c r="K445" s="57">
        <v>4374.6755500000008</v>
      </c>
      <c r="L445" s="56">
        <f>G445*1000/3/F445</f>
        <v>5453.6110473910812</v>
      </c>
      <c r="M445" s="57">
        <f>I445*1000/3/H445</f>
        <v>5664.3243747087163</v>
      </c>
      <c r="N445" s="57">
        <f>M445-L445</f>
        <v>210.71332731763505</v>
      </c>
      <c r="O445" s="58">
        <f>N445/L445</f>
        <v>3.8637395569021536E-2</v>
      </c>
      <c r="P445" s="58">
        <f>H445/J445</f>
        <v>0.24299735749339377</v>
      </c>
      <c r="Q445" s="58">
        <f t="shared" si="6"/>
        <v>0.25084745762711863</v>
      </c>
      <c r="R445" s="59">
        <v>264.89999999999998</v>
      </c>
      <c r="S445" s="59">
        <v>295</v>
      </c>
      <c r="T445" s="60">
        <f>R445/S445</f>
        <v>0.8979661016949152</v>
      </c>
      <c r="U445" s="57">
        <v>64.37</v>
      </c>
      <c r="V445" s="1">
        <v>74</v>
      </c>
      <c r="W445" s="60">
        <f>U445/V445</f>
        <v>0.86986486486486492</v>
      </c>
    </row>
    <row r="446" spans="1:23" ht="12" hidden="1" outlineLevel="4" x14ac:dyDescent="0.25">
      <c r="A446" s="16">
        <v>443</v>
      </c>
      <c r="B446" s="53"/>
      <c r="C446" s="54"/>
      <c r="D446" s="1">
        <v>46212</v>
      </c>
      <c r="E446" s="1" t="s">
        <v>463</v>
      </c>
      <c r="F446" s="56">
        <v>263.18</v>
      </c>
      <c r="G446" s="57">
        <v>4561.5838999999978</v>
      </c>
      <c r="H446" s="57">
        <v>72.03</v>
      </c>
      <c r="I446" s="57">
        <v>1587.5890900000002</v>
      </c>
      <c r="J446" s="57">
        <v>335.21000000000004</v>
      </c>
      <c r="K446" s="57">
        <v>6149.1729899999982</v>
      </c>
      <c r="L446" s="56">
        <f>G446*1000/3/F446</f>
        <v>5777.520961572558</v>
      </c>
      <c r="M446" s="57">
        <f>I446*1000/3/H446</f>
        <v>7346.8882872877048</v>
      </c>
      <c r="N446" s="57">
        <f>M446-L446</f>
        <v>1569.3673257151468</v>
      </c>
      <c r="O446" s="58">
        <f>N446/L446</f>
        <v>0.2716333417313968</v>
      </c>
      <c r="P446" s="58">
        <f>H446/J446</f>
        <v>0.21488022433698276</v>
      </c>
      <c r="Q446" s="58">
        <f t="shared" si="6"/>
        <v>0.22284122562674094</v>
      </c>
      <c r="R446" s="59">
        <v>335.21000000000004</v>
      </c>
      <c r="S446" s="59">
        <v>359</v>
      </c>
      <c r="T446" s="60">
        <f>R446/S446</f>
        <v>0.93373259052924806</v>
      </c>
      <c r="U446" s="57">
        <v>72.03</v>
      </c>
      <c r="V446" s="1">
        <v>80</v>
      </c>
      <c r="W446" s="60">
        <f>U446/V446</f>
        <v>0.90037500000000004</v>
      </c>
    </row>
    <row r="447" spans="1:23" ht="12" hidden="1" outlineLevel="4" x14ac:dyDescent="0.25">
      <c r="A447" s="16">
        <v>444</v>
      </c>
      <c r="B447" s="53"/>
      <c r="C447" s="54"/>
      <c r="D447" s="1">
        <v>46213</v>
      </c>
      <c r="E447" s="1" t="s">
        <v>464</v>
      </c>
      <c r="F447" s="56">
        <v>6.6099999999999994</v>
      </c>
      <c r="G447" s="57">
        <v>111.13451999999999</v>
      </c>
      <c r="H447" s="57">
        <v>4.3099999999999996</v>
      </c>
      <c r="I447" s="57">
        <v>64.367289999999997</v>
      </c>
      <c r="J447" s="57">
        <v>10.919999999999998</v>
      </c>
      <c r="K447" s="57">
        <v>175.50180999999998</v>
      </c>
      <c r="L447" s="56">
        <f>G447*1000/3/F447</f>
        <v>5604.3630862329801</v>
      </c>
      <c r="M447" s="57">
        <f>I447*1000/3/H447</f>
        <v>4978.1353441608662</v>
      </c>
      <c r="N447" s="57">
        <f>M447-L447</f>
        <v>-626.22774207211387</v>
      </c>
      <c r="O447" s="58">
        <f>N447/L447</f>
        <v>-0.11173932388685369</v>
      </c>
      <c r="P447" s="58">
        <f>H447/J447</f>
        <v>0.39468864468864473</v>
      </c>
      <c r="Q447" s="58">
        <f t="shared" si="6"/>
        <v>0.41666666666666669</v>
      </c>
      <c r="R447" s="59">
        <v>10.919999999999998</v>
      </c>
      <c r="S447" s="59">
        <v>12</v>
      </c>
      <c r="T447" s="60">
        <f>R447/S447</f>
        <v>0.90999999999999981</v>
      </c>
      <c r="U447" s="57">
        <v>4.3099999999999996</v>
      </c>
      <c r="V447" s="1">
        <v>5</v>
      </c>
      <c r="W447" s="60">
        <f>U447/V447</f>
        <v>0.86199999999999988</v>
      </c>
    </row>
    <row r="448" spans="1:23" ht="12" hidden="1" outlineLevel="4" x14ac:dyDescent="0.25">
      <c r="A448" s="16">
        <v>445</v>
      </c>
      <c r="B448" s="53"/>
      <c r="C448" s="54"/>
      <c r="D448" s="1">
        <v>46214</v>
      </c>
      <c r="E448" s="1" t="s">
        <v>465</v>
      </c>
      <c r="F448" s="56">
        <v>15.96</v>
      </c>
      <c r="G448" s="57">
        <v>179.63471000000001</v>
      </c>
      <c r="H448" s="57">
        <v>12.370000000000001</v>
      </c>
      <c r="I448" s="57">
        <v>184.06205</v>
      </c>
      <c r="J448" s="57">
        <v>28.330000000000002</v>
      </c>
      <c r="K448" s="57">
        <v>363.69676000000004</v>
      </c>
      <c r="L448" s="56">
        <f>G448*1000/3/F448</f>
        <v>3751.7692147034254</v>
      </c>
      <c r="M448" s="57">
        <f>I448*1000/3/H448</f>
        <v>4959.9043384532461</v>
      </c>
      <c r="N448" s="57">
        <f>M448-L448</f>
        <v>1208.1351237498207</v>
      </c>
      <c r="O448" s="58">
        <f>N448/L448</f>
        <v>0.32201744153533252</v>
      </c>
      <c r="P448" s="58">
        <f>H448/J448</f>
        <v>0.43663960465937168</v>
      </c>
      <c r="Q448" s="58">
        <f t="shared" si="6"/>
        <v>0.44117647058823528</v>
      </c>
      <c r="R448" s="59">
        <v>28.330000000000002</v>
      </c>
      <c r="S448" s="59">
        <v>34</v>
      </c>
      <c r="T448" s="60">
        <f>R448/S448</f>
        <v>0.83323529411764707</v>
      </c>
      <c r="U448" s="57">
        <v>12.370000000000001</v>
      </c>
      <c r="V448" s="1">
        <v>15</v>
      </c>
      <c r="W448" s="60">
        <f>U448/V448</f>
        <v>0.82466666666666677</v>
      </c>
    </row>
    <row r="449" spans="1:23" ht="12" hidden="1" outlineLevel="4" x14ac:dyDescent="0.25">
      <c r="A449" s="16">
        <v>446</v>
      </c>
      <c r="B449" s="53"/>
      <c r="C449" s="54"/>
      <c r="D449" s="1">
        <v>46215</v>
      </c>
      <c r="E449" s="1" t="s">
        <v>466</v>
      </c>
      <c r="F449" s="56">
        <v>4</v>
      </c>
      <c r="G449" s="57">
        <v>189.10380000000001</v>
      </c>
      <c r="H449" s="57">
        <v>1.77</v>
      </c>
      <c r="I449" s="57">
        <v>14.90108</v>
      </c>
      <c r="J449" s="57">
        <v>5.77</v>
      </c>
      <c r="K449" s="57">
        <v>204.00488000000001</v>
      </c>
      <c r="L449" s="56">
        <f>G449*1000/3/F449</f>
        <v>15758.650000000001</v>
      </c>
      <c r="M449" s="57">
        <f>I449*1000/3/H449</f>
        <v>2806.2297551789075</v>
      </c>
      <c r="N449" s="57">
        <f>M449-L449</f>
        <v>-12952.420244821094</v>
      </c>
      <c r="O449" s="58">
        <f>N449/L449</f>
        <v>-0.82192448241575855</v>
      </c>
      <c r="P449" s="58">
        <f>H449/J449</f>
        <v>0.30675909878682844</v>
      </c>
      <c r="Q449" s="58">
        <f t="shared" si="6"/>
        <v>0.33333333333333331</v>
      </c>
      <c r="R449" s="59">
        <v>5.77</v>
      </c>
      <c r="S449" s="59">
        <v>6</v>
      </c>
      <c r="T449" s="60">
        <f>R449/S449</f>
        <v>0.96166666666666656</v>
      </c>
      <c r="U449" s="57">
        <v>1.77</v>
      </c>
      <c r="V449" s="1">
        <v>2</v>
      </c>
      <c r="W449" s="60">
        <f>U449/V449</f>
        <v>0.88500000000000001</v>
      </c>
    </row>
    <row r="450" spans="1:23" ht="12" hidden="1" outlineLevel="4" x14ac:dyDescent="0.25">
      <c r="A450" s="16">
        <v>447</v>
      </c>
      <c r="B450" s="53"/>
      <c r="C450" s="54"/>
      <c r="D450" s="1">
        <v>46216</v>
      </c>
      <c r="E450" s="1" t="s">
        <v>467</v>
      </c>
      <c r="F450" s="56">
        <v>734.03000000000009</v>
      </c>
      <c r="G450" s="57">
        <v>11336.256320000002</v>
      </c>
      <c r="H450" s="57">
        <v>292.79999999999995</v>
      </c>
      <c r="I450" s="57">
        <v>4187.1736700000001</v>
      </c>
      <c r="J450" s="57">
        <v>1026.83</v>
      </c>
      <c r="K450" s="57">
        <v>15523.429990000002</v>
      </c>
      <c r="L450" s="56">
        <f>G450*1000/3/F450</f>
        <v>5147.9532262532421</v>
      </c>
      <c r="M450" s="57">
        <f>I450*1000/3/H450</f>
        <v>4766.8188410746816</v>
      </c>
      <c r="N450" s="57">
        <f>M450-L450</f>
        <v>-381.13438517856048</v>
      </c>
      <c r="O450" s="58">
        <f>N450/L450</f>
        <v>-7.4036101034265972E-2</v>
      </c>
      <c r="P450" s="58">
        <f>H450/J450</f>
        <v>0.28514944051108748</v>
      </c>
      <c r="Q450" s="58">
        <f t="shared" si="6"/>
        <v>0.31005110732538332</v>
      </c>
      <c r="R450" s="59">
        <v>1026.83</v>
      </c>
      <c r="S450" s="59">
        <v>1174</v>
      </c>
      <c r="T450" s="60">
        <f>R450/S450</f>
        <v>0.87464224872231677</v>
      </c>
      <c r="U450" s="57">
        <v>292.79999999999995</v>
      </c>
      <c r="V450" s="1">
        <v>364</v>
      </c>
      <c r="W450" s="60">
        <f>U450/V450</f>
        <v>0.80439560439560431</v>
      </c>
    </row>
    <row r="451" spans="1:23" ht="12" hidden="1" outlineLevel="4" x14ac:dyDescent="0.25">
      <c r="A451" s="16">
        <v>448</v>
      </c>
      <c r="B451" s="53"/>
      <c r="C451" s="54"/>
      <c r="D451" s="1">
        <v>46220</v>
      </c>
      <c r="E451" s="1" t="s">
        <v>468</v>
      </c>
      <c r="F451" s="56">
        <v>457.93000000000018</v>
      </c>
      <c r="G451" s="57">
        <v>5695.3485899999978</v>
      </c>
      <c r="H451" s="57">
        <v>270.44999999999993</v>
      </c>
      <c r="I451" s="57">
        <v>3369.7003299999997</v>
      </c>
      <c r="J451" s="57">
        <v>728.38000000000011</v>
      </c>
      <c r="K451" s="57">
        <v>9065.0489199999975</v>
      </c>
      <c r="L451" s="56">
        <f>G451*1000/3/F451</f>
        <v>4145.7199353612968</v>
      </c>
      <c r="M451" s="57">
        <f>I451*1000/3/H451</f>
        <v>4153.2018610957048</v>
      </c>
      <c r="N451" s="57">
        <f>M451-L451</f>
        <v>7.4819257344079233</v>
      </c>
      <c r="O451" s="58">
        <f>N451/L451</f>
        <v>1.8047349678858319E-3</v>
      </c>
      <c r="P451" s="58">
        <f>H451/J451</f>
        <v>0.37130344051182063</v>
      </c>
      <c r="Q451" s="58">
        <f t="shared" si="6"/>
        <v>0.40613496932515336</v>
      </c>
      <c r="R451" s="59">
        <v>728.38000000000011</v>
      </c>
      <c r="S451" s="59">
        <v>815</v>
      </c>
      <c r="T451" s="60">
        <f>R451/S451</f>
        <v>0.89371779141104313</v>
      </c>
      <c r="U451" s="57">
        <v>270.44999999999993</v>
      </c>
      <c r="V451" s="1">
        <v>331</v>
      </c>
      <c r="W451" s="60">
        <f>U451/V451</f>
        <v>0.81706948640483368</v>
      </c>
    </row>
    <row r="452" spans="1:23" ht="12" hidden="1" outlineLevel="4" x14ac:dyDescent="0.25">
      <c r="A452" s="16">
        <v>449</v>
      </c>
      <c r="B452" s="53"/>
      <c r="C452" s="54"/>
      <c r="D452" s="1">
        <v>46231</v>
      </c>
      <c r="E452" s="1" t="s">
        <v>469</v>
      </c>
      <c r="F452" s="56">
        <v>162.22</v>
      </c>
      <c r="G452" s="57">
        <v>2324.1488000000008</v>
      </c>
      <c r="H452" s="57">
        <v>96.259999999999962</v>
      </c>
      <c r="I452" s="57">
        <v>1111.9187699999998</v>
      </c>
      <c r="J452" s="57">
        <v>258.47999999999996</v>
      </c>
      <c r="K452" s="57">
        <v>3436.0675700000006</v>
      </c>
      <c r="L452" s="56">
        <f>G452*1000/3/F452</f>
        <v>4775.7136399128776</v>
      </c>
      <c r="M452" s="57">
        <f>I452*1000/3/H452</f>
        <v>3850.4008934136718</v>
      </c>
      <c r="N452" s="57">
        <f>M452-L452</f>
        <v>-925.31274649920579</v>
      </c>
      <c r="O452" s="58">
        <f>N452/L452</f>
        <v>-0.19375381697217633</v>
      </c>
      <c r="P452" s="58">
        <f>H452/J452</f>
        <v>0.37240792324357774</v>
      </c>
      <c r="Q452" s="58">
        <f t="shared" si="6"/>
        <v>0.39</v>
      </c>
      <c r="R452" s="59">
        <v>258.47999999999996</v>
      </c>
      <c r="S452" s="59">
        <v>300</v>
      </c>
      <c r="T452" s="60">
        <f>R452/S452</f>
        <v>0.86159999999999992</v>
      </c>
      <c r="U452" s="57">
        <v>96.259999999999962</v>
      </c>
      <c r="V452" s="1">
        <v>117</v>
      </c>
      <c r="W452" s="60">
        <f>U452/V452</f>
        <v>0.82273504273504239</v>
      </c>
    </row>
    <row r="453" spans="1:23" ht="12" hidden="1" outlineLevel="4" x14ac:dyDescent="0.25">
      <c r="A453" s="16">
        <v>450</v>
      </c>
      <c r="B453" s="53"/>
      <c r="C453" s="54"/>
      <c r="D453" s="1">
        <v>46232</v>
      </c>
      <c r="E453" s="1" t="s">
        <v>470</v>
      </c>
      <c r="F453" s="56">
        <v>12.150000000000004</v>
      </c>
      <c r="G453" s="57">
        <v>117.88723</v>
      </c>
      <c r="H453" s="57">
        <v>10.16</v>
      </c>
      <c r="I453" s="57">
        <v>107.22755000000001</v>
      </c>
      <c r="J453" s="57">
        <v>22.310000000000002</v>
      </c>
      <c r="K453" s="57">
        <v>225.11478</v>
      </c>
      <c r="L453" s="56">
        <f>G453*1000/3/F453</f>
        <v>3234.2175582990385</v>
      </c>
      <c r="M453" s="57">
        <f>I453*1000/3/H453</f>
        <v>3517.9642388451448</v>
      </c>
      <c r="N453" s="57">
        <f>M453-L453</f>
        <v>283.74668054610629</v>
      </c>
      <c r="O453" s="58">
        <f>N453/L453</f>
        <v>8.7732712914754027E-2</v>
      </c>
      <c r="P453" s="58">
        <f>H453/J453</f>
        <v>0.45540116539668307</v>
      </c>
      <c r="Q453" s="58">
        <f t="shared" ref="Q453:Q516" si="7">V453/S453</f>
        <v>0.42424242424242425</v>
      </c>
      <c r="R453" s="59">
        <v>22.310000000000002</v>
      </c>
      <c r="S453" s="59">
        <v>33</v>
      </c>
      <c r="T453" s="60">
        <f>R453/S453</f>
        <v>0.67606060606060614</v>
      </c>
      <c r="U453" s="57">
        <v>10.16</v>
      </c>
      <c r="V453" s="1">
        <v>14</v>
      </c>
      <c r="W453" s="60">
        <f>U453/V453</f>
        <v>0.72571428571428576</v>
      </c>
    </row>
    <row r="454" spans="1:23" ht="12" hidden="1" outlineLevel="4" x14ac:dyDescent="0.25">
      <c r="A454" s="16">
        <v>451</v>
      </c>
      <c r="B454" s="53"/>
      <c r="C454" s="54"/>
      <c r="D454" s="1">
        <v>46240</v>
      </c>
      <c r="E454" s="1" t="s">
        <v>471</v>
      </c>
      <c r="F454" s="56">
        <v>47.660000000000004</v>
      </c>
      <c r="G454" s="57">
        <v>577.48739000000012</v>
      </c>
      <c r="H454" s="57">
        <v>8.48</v>
      </c>
      <c r="I454" s="57">
        <v>120.837</v>
      </c>
      <c r="J454" s="57">
        <v>56.14</v>
      </c>
      <c r="K454" s="57">
        <v>698.32439000000011</v>
      </c>
      <c r="L454" s="56">
        <f>G454*1000/3/F454</f>
        <v>4038.9382431109252</v>
      </c>
      <c r="M454" s="57">
        <f>I454*1000/3/H454</f>
        <v>4749.882075471698</v>
      </c>
      <c r="N454" s="57">
        <f>M454-L454</f>
        <v>710.94383236077283</v>
      </c>
      <c r="O454" s="58">
        <f>N454/L454</f>
        <v>0.1760224567863608</v>
      </c>
      <c r="P454" s="58">
        <f>H454/J454</f>
        <v>0.15105094406840044</v>
      </c>
      <c r="Q454" s="58">
        <f t="shared" si="7"/>
        <v>0.18571428571428572</v>
      </c>
      <c r="R454" s="59">
        <v>56.14</v>
      </c>
      <c r="S454" s="59">
        <v>70</v>
      </c>
      <c r="T454" s="60">
        <f>R454/S454</f>
        <v>0.80200000000000005</v>
      </c>
      <c r="U454" s="57">
        <v>8.48</v>
      </c>
      <c r="V454" s="1">
        <v>13</v>
      </c>
      <c r="W454" s="60">
        <f>U454/V454</f>
        <v>0.65230769230769237</v>
      </c>
    </row>
    <row r="455" spans="1:23" ht="12" hidden="1" outlineLevel="4" x14ac:dyDescent="0.25">
      <c r="A455" s="16">
        <v>452</v>
      </c>
      <c r="B455" s="53"/>
      <c r="C455" s="54"/>
      <c r="D455" s="1">
        <v>46311</v>
      </c>
      <c r="E455" s="1" t="s">
        <v>472</v>
      </c>
      <c r="F455" s="56">
        <v>209.07999999999996</v>
      </c>
      <c r="G455" s="57">
        <v>2674.1599199999996</v>
      </c>
      <c r="H455" s="57">
        <v>51.05</v>
      </c>
      <c r="I455" s="57">
        <v>655.35221000000001</v>
      </c>
      <c r="J455" s="57">
        <v>260.12999999999994</v>
      </c>
      <c r="K455" s="57">
        <v>3329.5121299999996</v>
      </c>
      <c r="L455" s="56">
        <f>G455*1000/3/F455</f>
        <v>4263.3759326573563</v>
      </c>
      <c r="M455" s="57">
        <f>I455*1000/3/H455</f>
        <v>4279.1525301991514</v>
      </c>
      <c r="N455" s="57">
        <f>M455-L455</f>
        <v>15.776597541795127</v>
      </c>
      <c r="O455" s="58">
        <f>N455/L455</f>
        <v>3.7004941133496512E-3</v>
      </c>
      <c r="P455" s="58">
        <f>H455/J455</f>
        <v>0.19624802983123826</v>
      </c>
      <c r="Q455" s="58">
        <f t="shared" si="7"/>
        <v>0.20846905537459284</v>
      </c>
      <c r="R455" s="59">
        <v>260.12999999999994</v>
      </c>
      <c r="S455" s="59">
        <v>307</v>
      </c>
      <c r="T455" s="60">
        <f>R455/S455</f>
        <v>0.84732899022801278</v>
      </c>
      <c r="U455" s="57">
        <v>51.05</v>
      </c>
      <c r="V455" s="1">
        <v>64</v>
      </c>
      <c r="W455" s="60">
        <f>U455/V455</f>
        <v>0.79765624999999996</v>
      </c>
    </row>
    <row r="456" spans="1:23" ht="12" hidden="1" outlineLevel="4" x14ac:dyDescent="0.25">
      <c r="A456" s="16">
        <v>453</v>
      </c>
      <c r="B456" s="53"/>
      <c r="C456" s="54"/>
      <c r="D456" s="1">
        <v>46319</v>
      </c>
      <c r="E456" s="1" t="s">
        <v>473</v>
      </c>
      <c r="F456" s="56">
        <v>3115.6499999999992</v>
      </c>
      <c r="G456" s="57">
        <v>44531.056390000056</v>
      </c>
      <c r="H456" s="57">
        <v>1101.9499999999998</v>
      </c>
      <c r="I456" s="57">
        <v>15676.350629999999</v>
      </c>
      <c r="J456" s="57">
        <v>4217.5999999999985</v>
      </c>
      <c r="K456" s="57">
        <v>60207.407020000057</v>
      </c>
      <c r="L456" s="56">
        <f>G456*1000/3/F456</f>
        <v>4764.2339362037956</v>
      </c>
      <c r="M456" s="57">
        <f>I456*1000/3/H456</f>
        <v>4742.0030037660517</v>
      </c>
      <c r="N456" s="57">
        <f>M456-L456</f>
        <v>-22.230932437743832</v>
      </c>
      <c r="O456" s="58">
        <f>N456/L456</f>
        <v>-4.6662134427970037E-3</v>
      </c>
      <c r="P456" s="58">
        <f>H456/J456</f>
        <v>0.26127418437025801</v>
      </c>
      <c r="Q456" s="58">
        <f t="shared" si="7"/>
        <v>0.2738019843782985</v>
      </c>
      <c r="R456" s="59">
        <v>4217.5999999999985</v>
      </c>
      <c r="S456" s="59">
        <v>4737</v>
      </c>
      <c r="T456" s="60">
        <f>R456/S456</f>
        <v>0.89035254380409512</v>
      </c>
      <c r="U456" s="57">
        <v>1101.9499999999998</v>
      </c>
      <c r="V456" s="1">
        <v>1297</v>
      </c>
      <c r="W456" s="60">
        <f>U456/V456</f>
        <v>0.84961449498843467</v>
      </c>
    </row>
    <row r="457" spans="1:23" ht="12" hidden="1" outlineLevel="4" x14ac:dyDescent="0.25">
      <c r="A457" s="16">
        <v>454</v>
      </c>
      <c r="B457" s="53"/>
      <c r="C457" s="54"/>
      <c r="D457" s="1">
        <v>46321</v>
      </c>
      <c r="E457" s="1" t="s">
        <v>474</v>
      </c>
      <c r="F457" s="56">
        <v>3218.6799999999994</v>
      </c>
      <c r="G457" s="57">
        <v>42501.981490000006</v>
      </c>
      <c r="H457" s="57">
        <v>910.86999999999966</v>
      </c>
      <c r="I457" s="57">
        <v>11733.977889999989</v>
      </c>
      <c r="J457" s="57">
        <v>4129.5499999999993</v>
      </c>
      <c r="K457" s="57">
        <v>54235.959379999993</v>
      </c>
      <c r="L457" s="56">
        <f>G457*1000/3/F457</f>
        <v>4401.59542524679</v>
      </c>
      <c r="M457" s="57">
        <f>I457*1000/3/H457</f>
        <v>4294.0550938480037</v>
      </c>
      <c r="N457" s="57">
        <f>M457-L457</f>
        <v>-107.54033139878629</v>
      </c>
      <c r="O457" s="58">
        <f>N457/L457</f>
        <v>-2.4432125402065248E-2</v>
      </c>
      <c r="P457" s="58">
        <f>H457/J457</f>
        <v>0.22057367025462818</v>
      </c>
      <c r="Q457" s="58">
        <f t="shared" si="7"/>
        <v>0.23218207226991416</v>
      </c>
      <c r="R457" s="59">
        <v>4129.5499999999993</v>
      </c>
      <c r="S457" s="59">
        <v>5009</v>
      </c>
      <c r="T457" s="60">
        <f>R457/S457</f>
        <v>0.82442603314034724</v>
      </c>
      <c r="U457" s="57">
        <v>910.86999999999966</v>
      </c>
      <c r="V457" s="1">
        <v>1163</v>
      </c>
      <c r="W457" s="60">
        <f>U457/V457</f>
        <v>0.78320722269991372</v>
      </c>
    </row>
    <row r="458" spans="1:23" ht="12" hidden="1" outlineLevel="4" x14ac:dyDescent="0.25">
      <c r="A458" s="16">
        <v>455</v>
      </c>
      <c r="B458" s="53"/>
      <c r="C458" s="54"/>
      <c r="D458" s="1">
        <v>46322</v>
      </c>
      <c r="E458" s="1" t="s">
        <v>475</v>
      </c>
      <c r="F458" s="56">
        <v>316.11000000000007</v>
      </c>
      <c r="G458" s="57">
        <v>4201.2788099999998</v>
      </c>
      <c r="H458" s="57">
        <v>133.40999999999997</v>
      </c>
      <c r="I458" s="57">
        <v>1784.9857900000002</v>
      </c>
      <c r="J458" s="57">
        <v>449.52000000000004</v>
      </c>
      <c r="K458" s="57">
        <v>5986.2646000000004</v>
      </c>
      <c r="L458" s="56">
        <f>G458*1000/3/F458</f>
        <v>4430.1865489861111</v>
      </c>
      <c r="M458" s="57">
        <f>I458*1000/3/H458</f>
        <v>4459.9000324813251</v>
      </c>
      <c r="N458" s="57">
        <f>M458-L458</f>
        <v>29.71348349521395</v>
      </c>
      <c r="O458" s="58">
        <f>N458/L458</f>
        <v>6.7070501809938805E-3</v>
      </c>
      <c r="P458" s="58">
        <f>H458/J458</f>
        <v>0.29678323545114782</v>
      </c>
      <c r="Q458" s="58">
        <f t="shared" si="7"/>
        <v>0.31843575418994413</v>
      </c>
      <c r="R458" s="59">
        <v>449.52000000000004</v>
      </c>
      <c r="S458" s="59">
        <v>537</v>
      </c>
      <c r="T458" s="60">
        <f>R458/S458</f>
        <v>0.8370949720670392</v>
      </c>
      <c r="U458" s="57">
        <v>133.40999999999997</v>
      </c>
      <c r="V458" s="1">
        <v>171</v>
      </c>
      <c r="W458" s="60">
        <f>U458/V458</f>
        <v>0.78017543859649108</v>
      </c>
    </row>
    <row r="459" spans="1:23" ht="12" hidden="1" outlineLevel="4" x14ac:dyDescent="0.25">
      <c r="A459" s="16">
        <v>456</v>
      </c>
      <c r="B459" s="53"/>
      <c r="C459" s="54"/>
      <c r="D459" s="1">
        <v>46331</v>
      </c>
      <c r="E459" s="1" t="s">
        <v>476</v>
      </c>
      <c r="F459" s="56">
        <v>1152.2300000000012</v>
      </c>
      <c r="G459" s="57">
        <v>16813.553789999984</v>
      </c>
      <c r="H459" s="57">
        <v>491.50000000000028</v>
      </c>
      <c r="I459" s="57">
        <v>7357.6516799999981</v>
      </c>
      <c r="J459" s="57">
        <v>1643.7300000000014</v>
      </c>
      <c r="K459" s="57">
        <v>24171.205469999983</v>
      </c>
      <c r="L459" s="56">
        <f>G459*1000/3/F459</f>
        <v>4864.0618018971818</v>
      </c>
      <c r="M459" s="57">
        <f>I459*1000/3/H459</f>
        <v>4989.9299287894155</v>
      </c>
      <c r="N459" s="57">
        <f>M459-L459</f>
        <v>125.8681268922337</v>
      </c>
      <c r="O459" s="58">
        <f>N459/L459</f>
        <v>2.5877164398515663E-2</v>
      </c>
      <c r="P459" s="58">
        <f>H459/J459</f>
        <v>0.29901504504997772</v>
      </c>
      <c r="Q459" s="58">
        <f t="shared" si="7"/>
        <v>0.3139412997903564</v>
      </c>
      <c r="R459" s="59">
        <v>1643.7300000000014</v>
      </c>
      <c r="S459" s="59">
        <v>1908</v>
      </c>
      <c r="T459" s="60">
        <f>R459/S459</f>
        <v>0.86149371069182468</v>
      </c>
      <c r="U459" s="57">
        <v>491.50000000000028</v>
      </c>
      <c r="V459" s="1">
        <v>599</v>
      </c>
      <c r="W459" s="60">
        <f>U459/V459</f>
        <v>0.82053422370617746</v>
      </c>
    </row>
    <row r="460" spans="1:23" ht="12" hidden="1" outlineLevel="4" x14ac:dyDescent="0.25">
      <c r="A460" s="16">
        <v>457</v>
      </c>
      <c r="B460" s="53"/>
      <c r="C460" s="54"/>
      <c r="D460" s="1">
        <v>46332</v>
      </c>
      <c r="E460" s="1" t="s">
        <v>477</v>
      </c>
      <c r="F460" s="56">
        <v>188.38000000000002</v>
      </c>
      <c r="G460" s="57">
        <v>3600.2768900000005</v>
      </c>
      <c r="H460" s="57">
        <v>97.7</v>
      </c>
      <c r="I460" s="57">
        <v>1829.8315799999998</v>
      </c>
      <c r="J460" s="57">
        <v>286.08000000000004</v>
      </c>
      <c r="K460" s="57">
        <v>5430.1084700000001</v>
      </c>
      <c r="L460" s="56">
        <f>G460*1000/3/F460</f>
        <v>6370.5929327246349</v>
      </c>
      <c r="M460" s="57">
        <f>I460*1000/3/H460</f>
        <v>6243.028249744114</v>
      </c>
      <c r="N460" s="57">
        <f>M460-L460</f>
        <v>-127.56468298052096</v>
      </c>
      <c r="O460" s="58">
        <f>N460/L460</f>
        <v>-2.0023989027024978E-2</v>
      </c>
      <c r="P460" s="58">
        <f>H460/J460</f>
        <v>0.34151286353467558</v>
      </c>
      <c r="Q460" s="58">
        <f t="shared" si="7"/>
        <v>0.36129032258064514</v>
      </c>
      <c r="R460" s="59">
        <v>286.08000000000004</v>
      </c>
      <c r="S460" s="59">
        <v>310</v>
      </c>
      <c r="T460" s="60">
        <f>R460/S460</f>
        <v>0.92283870967741943</v>
      </c>
      <c r="U460" s="57">
        <v>97.7</v>
      </c>
      <c r="V460" s="1">
        <v>112</v>
      </c>
      <c r="W460" s="60">
        <f>U460/V460</f>
        <v>0.87232142857142858</v>
      </c>
    </row>
    <row r="461" spans="1:23" ht="12" hidden="1" outlineLevel="4" x14ac:dyDescent="0.25">
      <c r="A461" s="16">
        <v>458</v>
      </c>
      <c r="B461" s="53"/>
      <c r="C461" s="54"/>
      <c r="D461" s="1">
        <v>46341</v>
      </c>
      <c r="E461" s="1" t="s">
        <v>478</v>
      </c>
      <c r="F461" s="56">
        <v>564.00000000000011</v>
      </c>
      <c r="G461" s="57">
        <v>8605.9107000000004</v>
      </c>
      <c r="H461" s="57">
        <v>229.14000000000004</v>
      </c>
      <c r="I461" s="57">
        <v>4076.6747500000006</v>
      </c>
      <c r="J461" s="57">
        <v>793.1400000000001</v>
      </c>
      <c r="K461" s="57">
        <v>12682.58545</v>
      </c>
      <c r="L461" s="56">
        <f>G461*1000/3/F461</f>
        <v>5086.2356382978724</v>
      </c>
      <c r="M461" s="57">
        <f>I461*1000/3/H461</f>
        <v>5930.3988100433498</v>
      </c>
      <c r="N461" s="57">
        <f>M461-L461</f>
        <v>844.16317174547748</v>
      </c>
      <c r="O461" s="58">
        <f>N461/L461</f>
        <v>0.16597012639154482</v>
      </c>
      <c r="P461" s="58">
        <f>H461/J461</f>
        <v>0.28890233754444361</v>
      </c>
      <c r="Q461" s="58">
        <f t="shared" si="7"/>
        <v>0.30057142857142854</v>
      </c>
      <c r="R461" s="59">
        <v>793.1400000000001</v>
      </c>
      <c r="S461" s="59">
        <v>875</v>
      </c>
      <c r="T461" s="60">
        <f>R461/S461</f>
        <v>0.90644571428571441</v>
      </c>
      <c r="U461" s="57">
        <v>229.14000000000004</v>
      </c>
      <c r="V461" s="1">
        <v>263</v>
      </c>
      <c r="W461" s="60">
        <f>U461/V461</f>
        <v>0.87125475285171117</v>
      </c>
    </row>
    <row r="462" spans="1:23" ht="12" hidden="1" outlineLevel="4" x14ac:dyDescent="0.25">
      <c r="A462" s="16">
        <v>459</v>
      </c>
      <c r="B462" s="53"/>
      <c r="C462" s="54"/>
      <c r="D462" s="1">
        <v>46349</v>
      </c>
      <c r="E462" s="1" t="s">
        <v>479</v>
      </c>
      <c r="F462" s="56">
        <v>2288.8500000000013</v>
      </c>
      <c r="G462" s="57">
        <v>30452.511970000018</v>
      </c>
      <c r="H462" s="57">
        <v>648.67999999999995</v>
      </c>
      <c r="I462" s="57">
        <v>9735.9823800000067</v>
      </c>
      <c r="J462" s="57">
        <v>2937.5300000000011</v>
      </c>
      <c r="K462" s="57">
        <v>40188.494350000023</v>
      </c>
      <c r="L462" s="56">
        <f>G462*1000/3/F462</f>
        <v>4434.9071906561521</v>
      </c>
      <c r="M462" s="57">
        <f>I462*1000/3/H462</f>
        <v>5002.9713572177388</v>
      </c>
      <c r="N462" s="57">
        <f>M462-L462</f>
        <v>568.06416656158672</v>
      </c>
      <c r="O462" s="58">
        <f>N462/L462</f>
        <v>0.12808930201705995</v>
      </c>
      <c r="P462" s="58">
        <f>H462/J462</f>
        <v>0.22082497880872695</v>
      </c>
      <c r="Q462" s="58">
        <f t="shared" si="7"/>
        <v>0.23095097460129946</v>
      </c>
      <c r="R462" s="59">
        <v>2937.5300000000011</v>
      </c>
      <c r="S462" s="59">
        <v>3386</v>
      </c>
      <c r="T462" s="60">
        <f>R462/S462</f>
        <v>0.86755168340224487</v>
      </c>
      <c r="U462" s="57">
        <v>648.67999999999995</v>
      </c>
      <c r="V462" s="1">
        <v>782</v>
      </c>
      <c r="W462" s="60">
        <f>U462/V462</f>
        <v>0.82951406649616366</v>
      </c>
    </row>
    <row r="463" spans="1:23" ht="12" hidden="1" outlineLevel="4" x14ac:dyDescent="0.25">
      <c r="A463" s="16">
        <v>460</v>
      </c>
      <c r="B463" s="53"/>
      <c r="C463" s="54"/>
      <c r="D463" s="1">
        <v>46350</v>
      </c>
      <c r="E463" s="1" t="s">
        <v>480</v>
      </c>
      <c r="F463" s="56">
        <v>325.91000000000003</v>
      </c>
      <c r="G463" s="57">
        <v>8991.9415900000022</v>
      </c>
      <c r="H463" s="57">
        <v>201.95999999999998</v>
      </c>
      <c r="I463" s="57">
        <v>5696.9588999999996</v>
      </c>
      <c r="J463" s="57">
        <v>527.87</v>
      </c>
      <c r="K463" s="57">
        <v>14688.900490000002</v>
      </c>
      <c r="L463" s="56">
        <f>G463*1000/3/F463</f>
        <v>9196.7532856719135</v>
      </c>
      <c r="M463" s="57">
        <f>I463*1000/3/H463</f>
        <v>9402.7842146959792</v>
      </c>
      <c r="N463" s="57">
        <f>M463-L463</f>
        <v>206.0309290240657</v>
      </c>
      <c r="O463" s="58">
        <f>N463/L463</f>
        <v>2.2402572149570619E-2</v>
      </c>
      <c r="P463" s="58">
        <f>H463/J463</f>
        <v>0.38259419932938032</v>
      </c>
      <c r="Q463" s="58">
        <f t="shared" si="7"/>
        <v>0.39893617021276595</v>
      </c>
      <c r="R463" s="59">
        <v>527.87</v>
      </c>
      <c r="S463" s="59">
        <v>564</v>
      </c>
      <c r="T463" s="60">
        <f>R463/S463</f>
        <v>0.93593971631205675</v>
      </c>
      <c r="U463" s="57">
        <v>201.95999999999998</v>
      </c>
      <c r="V463" s="1">
        <v>225</v>
      </c>
      <c r="W463" s="60">
        <f>U463/V463</f>
        <v>0.89759999999999995</v>
      </c>
    </row>
    <row r="464" spans="1:23" ht="12" hidden="1" outlineLevel="4" x14ac:dyDescent="0.25">
      <c r="A464" s="16">
        <v>461</v>
      </c>
      <c r="B464" s="53"/>
      <c r="C464" s="54"/>
      <c r="D464" s="1">
        <v>46360</v>
      </c>
      <c r="E464" s="1" t="s">
        <v>481</v>
      </c>
      <c r="F464" s="56">
        <v>724.94999999999993</v>
      </c>
      <c r="G464" s="57">
        <v>13166.362340000001</v>
      </c>
      <c r="H464" s="57">
        <v>530.34</v>
      </c>
      <c r="I464" s="57">
        <v>9130.3670499999989</v>
      </c>
      <c r="J464" s="57">
        <v>1255.29</v>
      </c>
      <c r="K464" s="57">
        <v>22296.72939</v>
      </c>
      <c r="L464" s="56">
        <f>G464*1000/3/F464</f>
        <v>6053.9174379842298</v>
      </c>
      <c r="M464" s="57">
        <f>I464*1000/3/H464</f>
        <v>5738.6877914796787</v>
      </c>
      <c r="N464" s="57">
        <f>M464-L464</f>
        <v>-315.22964650455106</v>
      </c>
      <c r="O464" s="58">
        <f>N464/L464</f>
        <v>-5.2070357703707458E-2</v>
      </c>
      <c r="P464" s="58">
        <f>H464/J464</f>
        <v>0.42248404751093377</v>
      </c>
      <c r="Q464" s="58">
        <f t="shared" si="7"/>
        <v>0.44718309859154931</v>
      </c>
      <c r="R464" s="59">
        <v>1255.29</v>
      </c>
      <c r="S464" s="59">
        <v>1420</v>
      </c>
      <c r="T464" s="60">
        <f>R464/S464</f>
        <v>0.88400704225352111</v>
      </c>
      <c r="U464" s="57">
        <v>530.34</v>
      </c>
      <c r="V464" s="1">
        <v>635</v>
      </c>
      <c r="W464" s="60">
        <f>U464/V464</f>
        <v>0.83518110236220477</v>
      </c>
    </row>
    <row r="465" spans="1:23" ht="12" hidden="1" outlineLevel="4" x14ac:dyDescent="0.25">
      <c r="A465" s="16">
        <v>462</v>
      </c>
      <c r="B465" s="53"/>
      <c r="C465" s="54"/>
      <c r="D465" s="1">
        <v>46370</v>
      </c>
      <c r="E465" s="1" t="s">
        <v>482</v>
      </c>
      <c r="F465" s="56">
        <v>374.62999999999988</v>
      </c>
      <c r="G465" s="57">
        <v>5845.5455299999994</v>
      </c>
      <c r="H465" s="57">
        <v>288.92000000000007</v>
      </c>
      <c r="I465" s="57">
        <v>5315.0370500000008</v>
      </c>
      <c r="J465" s="57">
        <v>663.55</v>
      </c>
      <c r="K465" s="57">
        <v>11160.58258</v>
      </c>
      <c r="L465" s="56">
        <f>G465*1000/3/F465</f>
        <v>5201.1722944416279</v>
      </c>
      <c r="M465" s="57">
        <f>I465*1000/3/H465</f>
        <v>6132.0746804190312</v>
      </c>
      <c r="N465" s="57">
        <f>M465-L465</f>
        <v>930.90238597740336</v>
      </c>
      <c r="O465" s="58">
        <f>N465/L465</f>
        <v>0.17897934028684978</v>
      </c>
      <c r="P465" s="58">
        <f>H465/J465</f>
        <v>0.43541556777936868</v>
      </c>
      <c r="Q465" s="58">
        <f t="shared" si="7"/>
        <v>0.45200000000000001</v>
      </c>
      <c r="R465" s="59">
        <v>663.55</v>
      </c>
      <c r="S465" s="59">
        <v>750</v>
      </c>
      <c r="T465" s="60">
        <f>R465/S465</f>
        <v>0.88473333333333326</v>
      </c>
      <c r="U465" s="57">
        <v>288.92000000000007</v>
      </c>
      <c r="V465" s="1">
        <v>339</v>
      </c>
      <c r="W465" s="60">
        <f>U465/V465</f>
        <v>0.85227138643067868</v>
      </c>
    </row>
    <row r="466" spans="1:23" ht="12" hidden="1" outlineLevel="4" x14ac:dyDescent="0.25">
      <c r="A466" s="16">
        <v>463</v>
      </c>
      <c r="B466" s="53"/>
      <c r="C466" s="54"/>
      <c r="D466" s="1">
        <v>46381</v>
      </c>
      <c r="E466" s="1" t="s">
        <v>483</v>
      </c>
      <c r="F466" s="56">
        <v>545.9799999999999</v>
      </c>
      <c r="G466" s="57">
        <v>6984.1225799999975</v>
      </c>
      <c r="H466" s="57">
        <v>168.75999999999996</v>
      </c>
      <c r="I466" s="57">
        <v>2298.6662799999995</v>
      </c>
      <c r="J466" s="57">
        <v>714.7399999999999</v>
      </c>
      <c r="K466" s="57">
        <v>9282.7888599999969</v>
      </c>
      <c r="L466" s="56">
        <f>G466*1000/3/F466</f>
        <v>4263.967288179053</v>
      </c>
      <c r="M466" s="57">
        <f>I466*1000/3/H466</f>
        <v>4540.3063127123332</v>
      </c>
      <c r="N466" s="57">
        <f>M466-L466</f>
        <v>276.33902453328028</v>
      </c>
      <c r="O466" s="58">
        <f>N466/L466</f>
        <v>6.480796072225313E-2</v>
      </c>
      <c r="P466" s="58">
        <f>H466/J466</f>
        <v>0.2361138316031004</v>
      </c>
      <c r="Q466" s="58">
        <f t="shared" si="7"/>
        <v>0.25644028103044497</v>
      </c>
      <c r="R466" s="59">
        <v>714.7399999999999</v>
      </c>
      <c r="S466" s="59">
        <v>854</v>
      </c>
      <c r="T466" s="60">
        <f>R466/S466</f>
        <v>0.83693208430913335</v>
      </c>
      <c r="U466" s="57">
        <v>168.75999999999996</v>
      </c>
      <c r="V466" s="1">
        <v>219</v>
      </c>
      <c r="W466" s="60">
        <f>U466/V466</f>
        <v>0.77059360730593596</v>
      </c>
    </row>
    <row r="467" spans="1:23" ht="12" hidden="1" outlineLevel="4" x14ac:dyDescent="0.25">
      <c r="A467" s="16">
        <v>464</v>
      </c>
      <c r="B467" s="53"/>
      <c r="C467" s="54"/>
      <c r="D467" s="1">
        <v>46382</v>
      </c>
      <c r="E467" s="1" t="s">
        <v>484</v>
      </c>
      <c r="F467" s="56">
        <v>110.54000000000003</v>
      </c>
      <c r="G467" s="57">
        <v>1840.1350500000003</v>
      </c>
      <c r="H467" s="57">
        <v>59.12</v>
      </c>
      <c r="I467" s="57">
        <v>1303.6929899999996</v>
      </c>
      <c r="J467" s="57">
        <v>169.66000000000003</v>
      </c>
      <c r="K467" s="57">
        <v>3143.8280399999999</v>
      </c>
      <c r="L467" s="56">
        <f>G467*1000/3/F467</f>
        <v>5548.9266328930698</v>
      </c>
      <c r="M467" s="57">
        <f>I467*1000/3/H467</f>
        <v>7350.5468538565601</v>
      </c>
      <c r="N467" s="57">
        <f>M467-L467</f>
        <v>1801.6202209634903</v>
      </c>
      <c r="O467" s="58">
        <f>N467/L467</f>
        <v>0.32467904878824666</v>
      </c>
      <c r="P467" s="58">
        <f>H467/J467</f>
        <v>0.34846162914063417</v>
      </c>
      <c r="Q467" s="58">
        <f t="shared" si="7"/>
        <v>0.34653465346534651</v>
      </c>
      <c r="R467" s="59">
        <v>169.66000000000003</v>
      </c>
      <c r="S467" s="59">
        <v>202</v>
      </c>
      <c r="T467" s="60">
        <f>R467/S467</f>
        <v>0.83990099009900998</v>
      </c>
      <c r="U467" s="57">
        <v>59.12</v>
      </c>
      <c r="V467" s="1">
        <v>70</v>
      </c>
      <c r="W467" s="60">
        <f>U467/V467</f>
        <v>0.84457142857142853</v>
      </c>
    </row>
    <row r="468" spans="1:23" ht="12" hidden="1" outlineLevel="4" x14ac:dyDescent="0.25">
      <c r="A468" s="16">
        <v>465</v>
      </c>
      <c r="B468" s="53"/>
      <c r="C468" s="54"/>
      <c r="D468" s="1">
        <v>46383</v>
      </c>
      <c r="E468" s="1" t="s">
        <v>485</v>
      </c>
      <c r="F468" s="56">
        <v>371.96</v>
      </c>
      <c r="G468" s="57">
        <v>6038.0911699999997</v>
      </c>
      <c r="H468" s="57">
        <v>362.90000000000003</v>
      </c>
      <c r="I468" s="57">
        <v>5544.8978700000007</v>
      </c>
      <c r="J468" s="57">
        <v>734.86</v>
      </c>
      <c r="K468" s="57">
        <v>11582.98904</v>
      </c>
      <c r="L468" s="56">
        <f>G468*1000/3/F468</f>
        <v>5411.0577929526471</v>
      </c>
      <c r="M468" s="57">
        <f>I468*1000/3/H468</f>
        <v>5093.1366492146599</v>
      </c>
      <c r="N468" s="57">
        <f>M468-L468</f>
        <v>-317.92114373798722</v>
      </c>
      <c r="O468" s="58">
        <f>N468/L468</f>
        <v>-5.8753973049788383E-2</v>
      </c>
      <c r="P468" s="58">
        <f>H468/J468</f>
        <v>0.49383556051492805</v>
      </c>
      <c r="Q468" s="58">
        <f t="shared" si="7"/>
        <v>0.50968523002421307</v>
      </c>
      <c r="R468" s="59">
        <v>734.86</v>
      </c>
      <c r="S468" s="59">
        <v>826</v>
      </c>
      <c r="T468" s="60">
        <f>R468/S468</f>
        <v>0.88966101694915256</v>
      </c>
      <c r="U468" s="57">
        <v>362.90000000000003</v>
      </c>
      <c r="V468" s="1">
        <v>421</v>
      </c>
      <c r="W468" s="60">
        <f>U468/V468</f>
        <v>0.86199524940617589</v>
      </c>
    </row>
    <row r="469" spans="1:23" ht="12" hidden="1" outlineLevel="4" x14ac:dyDescent="0.25">
      <c r="A469" s="16">
        <v>466</v>
      </c>
      <c r="B469" s="53"/>
      <c r="C469" s="54"/>
      <c r="D469" s="1">
        <v>46389</v>
      </c>
      <c r="E469" s="1" t="s">
        <v>486</v>
      </c>
      <c r="F469" s="56">
        <v>3162.7199999999971</v>
      </c>
      <c r="G469" s="57">
        <v>49207.855520000019</v>
      </c>
      <c r="H469" s="57">
        <v>1767.5</v>
      </c>
      <c r="I469" s="57">
        <v>29568.684700000013</v>
      </c>
      <c r="J469" s="57">
        <v>4930.2199999999975</v>
      </c>
      <c r="K469" s="57">
        <v>78776.540220000024</v>
      </c>
      <c r="L469" s="56">
        <f>G469*1000/3/F469</f>
        <v>5186.237955515091</v>
      </c>
      <c r="M469" s="57">
        <f>I469*1000/3/H469</f>
        <v>5576.3667515322986</v>
      </c>
      <c r="N469" s="57">
        <f>M469-L469</f>
        <v>390.12879601720761</v>
      </c>
      <c r="O469" s="58">
        <f>N469/L469</f>
        <v>7.5223851925718371E-2</v>
      </c>
      <c r="P469" s="58">
        <f>H469/J469</f>
        <v>0.35850327165927703</v>
      </c>
      <c r="Q469" s="58">
        <f t="shared" si="7"/>
        <v>0.36672566371681414</v>
      </c>
      <c r="R469" s="59">
        <v>4930.2199999999975</v>
      </c>
      <c r="S469" s="59">
        <v>5650</v>
      </c>
      <c r="T469" s="60">
        <f>R469/S469</f>
        <v>0.87260530973451289</v>
      </c>
      <c r="U469" s="57">
        <v>1767.5</v>
      </c>
      <c r="V469" s="1">
        <v>2072</v>
      </c>
      <c r="W469" s="60">
        <f>U469/V469</f>
        <v>0.85304054054054057</v>
      </c>
    </row>
    <row r="470" spans="1:23" ht="12" hidden="1" outlineLevel="4" x14ac:dyDescent="0.25">
      <c r="A470" s="16">
        <v>467</v>
      </c>
      <c r="B470" s="53"/>
      <c r="C470" s="54"/>
      <c r="D470" s="1">
        <v>46391</v>
      </c>
      <c r="E470" s="1" t="s">
        <v>487</v>
      </c>
      <c r="F470" s="56">
        <v>484.67000000000013</v>
      </c>
      <c r="G470" s="57">
        <v>7236.9909899999984</v>
      </c>
      <c r="H470" s="57">
        <v>255.52</v>
      </c>
      <c r="I470" s="57">
        <v>4080.691139999999</v>
      </c>
      <c r="J470" s="57">
        <v>740.19000000000017</v>
      </c>
      <c r="K470" s="57">
        <v>11317.682129999997</v>
      </c>
      <c r="L470" s="56">
        <f>G470*1000/3/F470</f>
        <v>4977.2635607733073</v>
      </c>
      <c r="M470" s="57">
        <f>I470*1000/3/H470</f>
        <v>5323.3812617407621</v>
      </c>
      <c r="N470" s="57">
        <f>M470-L470</f>
        <v>346.11770096745477</v>
      </c>
      <c r="O470" s="58">
        <f>N470/L470</f>
        <v>6.9539757487481563E-2</v>
      </c>
      <c r="P470" s="58">
        <f>H470/J470</f>
        <v>0.34520866264067329</v>
      </c>
      <c r="Q470" s="58">
        <f t="shared" si="7"/>
        <v>0.36353077816492452</v>
      </c>
      <c r="R470" s="59">
        <v>740.19000000000017</v>
      </c>
      <c r="S470" s="59">
        <v>861</v>
      </c>
      <c r="T470" s="60">
        <f>R470/S470</f>
        <v>0.85968641114982602</v>
      </c>
      <c r="U470" s="57">
        <v>255.52</v>
      </c>
      <c r="V470" s="1">
        <v>313</v>
      </c>
      <c r="W470" s="60">
        <f>U470/V470</f>
        <v>0.81635782747603836</v>
      </c>
    </row>
    <row r="471" spans="1:23" ht="12" hidden="1" outlineLevel="4" x14ac:dyDescent="0.25">
      <c r="A471" s="16">
        <v>468</v>
      </c>
      <c r="B471" s="53"/>
      <c r="C471" s="54"/>
      <c r="D471" s="1">
        <v>46392</v>
      </c>
      <c r="E471" s="1" t="s">
        <v>488</v>
      </c>
      <c r="F471" s="56">
        <v>4297.9000000000005</v>
      </c>
      <c r="G471" s="57">
        <v>64105.66427999999</v>
      </c>
      <c r="H471" s="57">
        <v>1761.3800000000008</v>
      </c>
      <c r="I471" s="57">
        <v>28363.014899999998</v>
      </c>
      <c r="J471" s="57">
        <v>6059.2800000000016</v>
      </c>
      <c r="K471" s="57">
        <v>92468.679179999992</v>
      </c>
      <c r="L471" s="56">
        <f>G471*1000/3/F471</f>
        <v>4971.8594569440866</v>
      </c>
      <c r="M471" s="57">
        <f>I471*1000/3/H471</f>
        <v>5367.5744586630908</v>
      </c>
      <c r="N471" s="57">
        <f>M471-L471</f>
        <v>395.71500171900425</v>
      </c>
      <c r="O471" s="58">
        <f>N471/L471</f>
        <v>7.9590946837066731E-2</v>
      </c>
      <c r="P471" s="58">
        <f>H471/J471</f>
        <v>0.2906913032571527</v>
      </c>
      <c r="Q471" s="58">
        <f t="shared" si="7"/>
        <v>0.30187037842540237</v>
      </c>
      <c r="R471" s="59">
        <v>6059.2800000000016</v>
      </c>
      <c r="S471" s="59">
        <v>6897</v>
      </c>
      <c r="T471" s="60">
        <f>R471/S471</f>
        <v>0.87853849499782533</v>
      </c>
      <c r="U471" s="57">
        <v>1761.3800000000008</v>
      </c>
      <c r="V471" s="1">
        <v>2082</v>
      </c>
      <c r="W471" s="60">
        <f>U471/V471</f>
        <v>0.84600384245917426</v>
      </c>
    </row>
    <row r="472" spans="1:23" ht="12" hidden="1" outlineLevel="3" collapsed="1" x14ac:dyDescent="0.25">
      <c r="A472" s="16">
        <v>469</v>
      </c>
      <c r="B472" s="62"/>
      <c r="C472" s="82" t="s">
        <v>489</v>
      </c>
      <c r="D472" s="75"/>
      <c r="E472" s="82"/>
      <c r="F472" s="76">
        <f>SUM(F473:F502)</f>
        <v>29933.449999999997</v>
      </c>
      <c r="G472" s="59">
        <f>SUM(G473:G502)</f>
        <v>660396.76346999989</v>
      </c>
      <c r="H472" s="59">
        <f>SUM(H473:H502)</f>
        <v>22865.010000000006</v>
      </c>
      <c r="I472" s="59">
        <f>SUM(I473:I502)</f>
        <v>452114.22046999988</v>
      </c>
      <c r="J472" s="59">
        <f>SUM(J473:J502)</f>
        <v>52798.459999999992</v>
      </c>
      <c r="K472" s="59">
        <f>SUM(K473:K502)</f>
        <v>1112510.9839400002</v>
      </c>
      <c r="L472" s="56">
        <f>G472*1000/3/F472</f>
        <v>7354.0555629237524</v>
      </c>
      <c r="M472" s="57">
        <f>I472*1000/3/H472</f>
        <v>6591.0638200755911</v>
      </c>
      <c r="N472" s="57">
        <f>M472-L472</f>
        <v>-762.99174284816127</v>
      </c>
      <c r="O472" s="58">
        <f>N472/L472</f>
        <v>-0.10375115285977232</v>
      </c>
      <c r="P472" s="58">
        <f>H472/J472</f>
        <v>0.43306206279501352</v>
      </c>
      <c r="Q472" s="58">
        <f t="shared" si="7"/>
        <v>0.45185045317220546</v>
      </c>
      <c r="R472" s="59">
        <f>SUM(R473:R502)</f>
        <v>52798.459999999992</v>
      </c>
      <c r="S472" s="59">
        <f>SUM(S473:S502)</f>
        <v>58256</v>
      </c>
      <c r="T472" s="60">
        <f>R472/S472</f>
        <v>0.90631797583081553</v>
      </c>
      <c r="U472" s="59">
        <f>SUM(U473:U502)</f>
        <v>22865.010000000006</v>
      </c>
      <c r="V472" s="59">
        <f>SUM(V473:V502)</f>
        <v>26323</v>
      </c>
      <c r="W472" s="60">
        <f>U472/V472</f>
        <v>0.86863237472932442</v>
      </c>
    </row>
    <row r="473" spans="1:23" ht="12" hidden="1" outlineLevel="4" x14ac:dyDescent="0.25">
      <c r="A473" s="16">
        <v>470</v>
      </c>
      <c r="B473" s="53"/>
      <c r="C473" s="54"/>
      <c r="D473" s="1">
        <v>46411</v>
      </c>
      <c r="E473" s="1" t="s">
        <v>490</v>
      </c>
      <c r="F473" s="56">
        <v>158.83999999999995</v>
      </c>
      <c r="G473" s="57">
        <v>2600.972850000001</v>
      </c>
      <c r="H473" s="57">
        <v>189.51000000000002</v>
      </c>
      <c r="I473" s="57">
        <v>3006.9428899999994</v>
      </c>
      <c r="J473" s="57">
        <v>348.34999999999997</v>
      </c>
      <c r="K473" s="57">
        <v>5607.9157400000004</v>
      </c>
      <c r="L473" s="56">
        <f>G473*1000/3/F473</f>
        <v>5458.2658650214089</v>
      </c>
      <c r="M473" s="57">
        <f>I473*1000/3/H473</f>
        <v>5288.9784004362109</v>
      </c>
      <c r="N473" s="57">
        <f>M473-L473</f>
        <v>-169.28746458519799</v>
      </c>
      <c r="O473" s="58">
        <f>N473/L473</f>
        <v>-3.1014880691329974E-2</v>
      </c>
      <c r="P473" s="58">
        <f>H473/J473</f>
        <v>0.54402181713793607</v>
      </c>
      <c r="Q473" s="58">
        <f t="shared" si="7"/>
        <v>0.56923076923076921</v>
      </c>
      <c r="R473" s="59">
        <v>348.34999999999997</v>
      </c>
      <c r="S473" s="59">
        <v>390</v>
      </c>
      <c r="T473" s="60">
        <f>R473/S473</f>
        <v>0.8932051282051281</v>
      </c>
      <c r="U473" s="57">
        <v>189.51000000000002</v>
      </c>
      <c r="V473" s="1">
        <v>222</v>
      </c>
      <c r="W473" s="60">
        <f>U473/V473</f>
        <v>0.85364864864864876</v>
      </c>
    </row>
    <row r="474" spans="1:23" ht="12" hidden="1" outlineLevel="4" x14ac:dyDescent="0.25">
      <c r="A474" s="16">
        <v>471</v>
      </c>
      <c r="B474" s="53"/>
      <c r="C474" s="54"/>
      <c r="D474" s="1">
        <v>46412</v>
      </c>
      <c r="E474" s="1" t="s">
        <v>491</v>
      </c>
      <c r="F474" s="56">
        <v>194.21000000000004</v>
      </c>
      <c r="G474" s="57">
        <v>2691.8334199999999</v>
      </c>
      <c r="H474" s="57">
        <v>253.71</v>
      </c>
      <c r="I474" s="57">
        <v>3743.4979799999996</v>
      </c>
      <c r="J474" s="57">
        <v>447.92000000000007</v>
      </c>
      <c r="K474" s="57">
        <v>6435.3313999999991</v>
      </c>
      <c r="L474" s="56">
        <f>G474*1000/3/F474</f>
        <v>4620.142148533374</v>
      </c>
      <c r="M474" s="57">
        <f>I474*1000/3/H474</f>
        <v>4918.3424382168614</v>
      </c>
      <c r="N474" s="57">
        <f>M474-L474</f>
        <v>298.20028968348743</v>
      </c>
      <c r="O474" s="58">
        <f>N474/L474</f>
        <v>6.4543531366918802E-2</v>
      </c>
      <c r="P474" s="58">
        <f>H474/J474</f>
        <v>0.56641811037685297</v>
      </c>
      <c r="Q474" s="58">
        <f t="shared" si="7"/>
        <v>0.58582089552238803</v>
      </c>
      <c r="R474" s="59">
        <v>447.92000000000007</v>
      </c>
      <c r="S474" s="59">
        <v>536</v>
      </c>
      <c r="T474" s="60">
        <f>R474/S474</f>
        <v>0.83567164179104492</v>
      </c>
      <c r="U474" s="57">
        <v>253.71</v>
      </c>
      <c r="V474" s="1">
        <v>314</v>
      </c>
      <c r="W474" s="60">
        <f>U474/V474</f>
        <v>0.80799363057324847</v>
      </c>
    </row>
    <row r="475" spans="1:23" ht="12" hidden="1" outlineLevel="4" x14ac:dyDescent="0.25">
      <c r="A475" s="16">
        <v>472</v>
      </c>
      <c r="B475" s="53"/>
      <c r="C475" s="54"/>
      <c r="D475" s="1">
        <v>46419</v>
      </c>
      <c r="E475" s="1" t="s">
        <v>492</v>
      </c>
      <c r="F475" s="56">
        <v>50.589999999999989</v>
      </c>
      <c r="G475" s="57">
        <v>719.97283000000004</v>
      </c>
      <c r="H475" s="57">
        <v>33.71</v>
      </c>
      <c r="I475" s="57">
        <v>443.04404000000011</v>
      </c>
      <c r="J475" s="57">
        <v>84.299999999999983</v>
      </c>
      <c r="K475" s="57">
        <v>1163.0168700000002</v>
      </c>
      <c r="L475" s="56">
        <f>G475*1000/3/F475</f>
        <v>4743.8415365355486</v>
      </c>
      <c r="M475" s="57">
        <f>I475*1000/3/H475</f>
        <v>4380.9358251755175</v>
      </c>
      <c r="N475" s="57">
        <f>M475-L475</f>
        <v>-362.90571136003109</v>
      </c>
      <c r="O475" s="58">
        <f>N475/L475</f>
        <v>-7.6500386567520756E-2</v>
      </c>
      <c r="P475" s="58">
        <f>H475/J475</f>
        <v>0.39988137603795976</v>
      </c>
      <c r="Q475" s="58">
        <f t="shared" si="7"/>
        <v>0.38383838383838381</v>
      </c>
      <c r="R475" s="59">
        <v>84.299999999999983</v>
      </c>
      <c r="S475" s="59">
        <v>99</v>
      </c>
      <c r="T475" s="60">
        <f>R475/S475</f>
        <v>0.85151515151515134</v>
      </c>
      <c r="U475" s="57">
        <v>33.71</v>
      </c>
      <c r="V475" s="1">
        <v>38</v>
      </c>
      <c r="W475" s="60">
        <f>U475/V475</f>
        <v>0.88710526315789473</v>
      </c>
    </row>
    <row r="476" spans="1:23" ht="12" hidden="1" outlineLevel="4" x14ac:dyDescent="0.25">
      <c r="A476" s="16">
        <v>473</v>
      </c>
      <c r="B476" s="53"/>
      <c r="C476" s="54"/>
      <c r="D476" s="1">
        <v>46421</v>
      </c>
      <c r="E476" s="1" t="s">
        <v>493</v>
      </c>
      <c r="F476" s="56">
        <v>258.24000000000007</v>
      </c>
      <c r="G476" s="57">
        <v>4265.2163100000007</v>
      </c>
      <c r="H476" s="57">
        <v>278.68999999999994</v>
      </c>
      <c r="I476" s="57">
        <v>3969.8982899999978</v>
      </c>
      <c r="J476" s="57">
        <v>536.93000000000006</v>
      </c>
      <c r="K476" s="57">
        <v>8235.114599999999</v>
      </c>
      <c r="L476" s="56">
        <f>G476*1000/3/F476</f>
        <v>5505.4939978314742</v>
      </c>
      <c r="M476" s="57">
        <f>I476*1000/3/H476</f>
        <v>4748.2845814345674</v>
      </c>
      <c r="N476" s="57">
        <f>M476-L476</f>
        <v>-757.20941639690682</v>
      </c>
      <c r="O476" s="58">
        <f>N476/L476</f>
        <v>-0.13753705238715352</v>
      </c>
      <c r="P476" s="58">
        <f>H476/J476</f>
        <v>0.51904345072914515</v>
      </c>
      <c r="Q476" s="58">
        <f t="shared" si="7"/>
        <v>0.54668930390492365</v>
      </c>
      <c r="R476" s="59">
        <v>536.93000000000006</v>
      </c>
      <c r="S476" s="59">
        <v>589</v>
      </c>
      <c r="T476" s="60">
        <f>R476/S476</f>
        <v>0.91159592529711386</v>
      </c>
      <c r="U476" s="57">
        <v>278.68999999999994</v>
      </c>
      <c r="V476" s="1">
        <v>322</v>
      </c>
      <c r="W476" s="60">
        <f>U476/V476</f>
        <v>0.86549689440993771</v>
      </c>
    </row>
    <row r="477" spans="1:23" ht="12" hidden="1" outlineLevel="4" x14ac:dyDescent="0.25">
      <c r="A477" s="16">
        <v>474</v>
      </c>
      <c r="B477" s="53"/>
      <c r="C477" s="54"/>
      <c r="D477" s="1">
        <v>46422</v>
      </c>
      <c r="E477" s="1" t="s">
        <v>494</v>
      </c>
      <c r="F477" s="56">
        <v>17.47</v>
      </c>
      <c r="G477" s="57">
        <v>373.99570999999992</v>
      </c>
      <c r="H477" s="57">
        <v>89.23</v>
      </c>
      <c r="I477" s="57">
        <v>1298.6455499999997</v>
      </c>
      <c r="J477" s="57">
        <v>106.7</v>
      </c>
      <c r="K477" s="57">
        <v>1672.6412599999996</v>
      </c>
      <c r="L477" s="56">
        <f>G477*1000/3/F477</f>
        <v>7135.9608853272266</v>
      </c>
      <c r="M477" s="57">
        <f>I477*1000/3/H477</f>
        <v>4851.3039336545989</v>
      </c>
      <c r="N477" s="57">
        <f>M477-L477</f>
        <v>-2284.6569516726277</v>
      </c>
      <c r="O477" s="58">
        <f>N477/L477</f>
        <v>-0.3201610810914447</v>
      </c>
      <c r="P477" s="58">
        <f>H477/J477</f>
        <v>0.836269915651359</v>
      </c>
      <c r="Q477" s="58">
        <f t="shared" si="7"/>
        <v>0.86330935251798557</v>
      </c>
      <c r="R477" s="59">
        <v>106.7</v>
      </c>
      <c r="S477" s="59">
        <v>139</v>
      </c>
      <c r="T477" s="60">
        <f>R477/S477</f>
        <v>0.76762589928057556</v>
      </c>
      <c r="U477" s="57">
        <v>89.23</v>
      </c>
      <c r="V477" s="1">
        <v>120</v>
      </c>
      <c r="W477" s="60">
        <f>U477/V477</f>
        <v>0.74358333333333337</v>
      </c>
    </row>
    <row r="478" spans="1:23" ht="12" hidden="1" outlineLevel="4" x14ac:dyDescent="0.25">
      <c r="A478" s="16">
        <v>475</v>
      </c>
      <c r="B478" s="53"/>
      <c r="C478" s="54"/>
      <c r="D478" s="1">
        <v>46423</v>
      </c>
      <c r="E478" s="1" t="s">
        <v>495</v>
      </c>
      <c r="F478" s="56">
        <v>1240.5600000000004</v>
      </c>
      <c r="G478" s="57">
        <v>23386.228959999986</v>
      </c>
      <c r="H478" s="57">
        <v>1991.0499999999997</v>
      </c>
      <c r="I478" s="57">
        <v>35810.110130000001</v>
      </c>
      <c r="J478" s="57">
        <v>3231.61</v>
      </c>
      <c r="K478" s="57">
        <v>59196.339089999987</v>
      </c>
      <c r="L478" s="56">
        <f>G478*1000/3/F478</f>
        <v>6283.7828507555669</v>
      </c>
      <c r="M478" s="57">
        <f>I478*1000/3/H478</f>
        <v>5995.1801193675037</v>
      </c>
      <c r="N478" s="57">
        <f>M478-L478</f>
        <v>-288.60273138806315</v>
      </c>
      <c r="O478" s="58">
        <f>N478/L478</f>
        <v>-4.5928183427497236E-2</v>
      </c>
      <c r="P478" s="58">
        <f>H478/J478</f>
        <v>0.61611704382645172</v>
      </c>
      <c r="Q478" s="58">
        <f t="shared" si="7"/>
        <v>0.63583200425305686</v>
      </c>
      <c r="R478" s="59">
        <v>3231.61</v>
      </c>
      <c r="S478" s="59">
        <v>3762</v>
      </c>
      <c r="T478" s="60">
        <f>R478/S478</f>
        <v>0.85901382243487512</v>
      </c>
      <c r="U478" s="57">
        <v>1991.0499999999997</v>
      </c>
      <c r="V478" s="1">
        <v>2392</v>
      </c>
      <c r="W478" s="60">
        <f>U478/V478</f>
        <v>0.83237876254180587</v>
      </c>
    </row>
    <row r="479" spans="1:23" ht="12" hidden="1" outlineLevel="4" x14ac:dyDescent="0.25">
      <c r="A479" s="16">
        <v>476</v>
      </c>
      <c r="B479" s="53"/>
      <c r="C479" s="54"/>
      <c r="D479" s="1">
        <v>46424</v>
      </c>
      <c r="E479" s="1" t="s">
        <v>496</v>
      </c>
      <c r="F479" s="56">
        <v>16.07</v>
      </c>
      <c r="G479" s="57">
        <v>207.19725</v>
      </c>
      <c r="H479" s="57">
        <v>40.67</v>
      </c>
      <c r="I479" s="57">
        <v>438.69720000000007</v>
      </c>
      <c r="J479" s="57">
        <v>56.74</v>
      </c>
      <c r="K479" s="57">
        <v>645.89445000000001</v>
      </c>
      <c r="L479" s="56">
        <f>G479*1000/3/F479</f>
        <v>4297.8064716863719</v>
      </c>
      <c r="M479" s="57">
        <f>I479*1000/3/H479</f>
        <v>3595.5839685271703</v>
      </c>
      <c r="N479" s="57">
        <f>M479-L479</f>
        <v>-702.22250315920155</v>
      </c>
      <c r="O479" s="58">
        <f>N479/L479</f>
        <v>-0.16339090831227301</v>
      </c>
      <c r="P479" s="58">
        <f>H479/J479</f>
        <v>0.71677828692280576</v>
      </c>
      <c r="Q479" s="58">
        <f t="shared" si="7"/>
        <v>0.76056338028169013</v>
      </c>
      <c r="R479" s="59">
        <v>56.74</v>
      </c>
      <c r="S479" s="59">
        <v>71</v>
      </c>
      <c r="T479" s="60">
        <f>R479/S479</f>
        <v>0.79915492957746481</v>
      </c>
      <c r="U479" s="57">
        <v>40.67</v>
      </c>
      <c r="V479" s="1">
        <v>54</v>
      </c>
      <c r="W479" s="60">
        <f>U479/V479</f>
        <v>0.75314814814814823</v>
      </c>
    </row>
    <row r="480" spans="1:23" ht="12" hidden="1" outlineLevel="4" x14ac:dyDescent="0.25">
      <c r="A480" s="16">
        <v>477</v>
      </c>
      <c r="B480" s="53"/>
      <c r="C480" s="54"/>
      <c r="D480" s="1">
        <v>46425</v>
      </c>
      <c r="E480" s="1" t="s">
        <v>497</v>
      </c>
      <c r="F480" s="56">
        <v>662.45000000000016</v>
      </c>
      <c r="G480" s="57">
        <v>7626.6430400000017</v>
      </c>
      <c r="H480" s="57">
        <v>289.90999999999997</v>
      </c>
      <c r="I480" s="57">
        <v>3531.9032699999998</v>
      </c>
      <c r="J480" s="57">
        <v>952.36000000000013</v>
      </c>
      <c r="K480" s="57">
        <v>11158.546310000002</v>
      </c>
      <c r="L480" s="56">
        <f>G480*1000/3/F480</f>
        <v>3837.5943039726267</v>
      </c>
      <c r="M480" s="57">
        <f>I480*1000/3/H480</f>
        <v>4060.9192163085104</v>
      </c>
      <c r="N480" s="57">
        <f>M480-L480</f>
        <v>223.32491233588371</v>
      </c>
      <c r="O480" s="58">
        <f>N480/L480</f>
        <v>5.8193986817392532E-2</v>
      </c>
      <c r="P480" s="58">
        <f>H480/J480</f>
        <v>0.30441219706833544</v>
      </c>
      <c r="Q480" s="58">
        <f t="shared" si="7"/>
        <v>0.31560891938250429</v>
      </c>
      <c r="R480" s="59">
        <v>952.36000000000013</v>
      </c>
      <c r="S480" s="59">
        <v>1166</v>
      </c>
      <c r="T480" s="60">
        <f>R480/S480</f>
        <v>0.81677530017152666</v>
      </c>
      <c r="U480" s="57">
        <v>289.90999999999997</v>
      </c>
      <c r="V480" s="1">
        <v>368</v>
      </c>
      <c r="W480" s="60">
        <f>U480/V480</f>
        <v>0.78779891304347816</v>
      </c>
    </row>
    <row r="481" spans="1:23" ht="12" hidden="1" outlineLevel="4" x14ac:dyDescent="0.25">
      <c r="A481" s="16">
        <v>478</v>
      </c>
      <c r="B481" s="53"/>
      <c r="C481" s="54"/>
      <c r="D481" s="1">
        <v>46431</v>
      </c>
      <c r="E481" s="1" t="s">
        <v>498</v>
      </c>
      <c r="F481" s="56">
        <v>3088.3999999999974</v>
      </c>
      <c r="G481" s="57">
        <v>57318.665019999971</v>
      </c>
      <c r="H481" s="57">
        <v>1147.8299999999997</v>
      </c>
      <c r="I481" s="57">
        <v>19836.628739999996</v>
      </c>
      <c r="J481" s="57">
        <v>4236.2299999999968</v>
      </c>
      <c r="K481" s="57">
        <v>77155.293759999971</v>
      </c>
      <c r="L481" s="56">
        <f>G481*1000/3/F481</f>
        <v>6186.4465980227114</v>
      </c>
      <c r="M481" s="57">
        <f>I481*1000/3/H481</f>
        <v>5760.6174956221739</v>
      </c>
      <c r="N481" s="57">
        <f>M481-L481</f>
        <v>-425.82910240053752</v>
      </c>
      <c r="O481" s="58">
        <f>N481/L481</f>
        <v>-6.8832583560430219E-2</v>
      </c>
      <c r="P481" s="58">
        <f>H481/J481</f>
        <v>0.27095554301820263</v>
      </c>
      <c r="Q481" s="58">
        <f t="shared" si="7"/>
        <v>0.28798966853207059</v>
      </c>
      <c r="R481" s="59">
        <v>4236.2299999999968</v>
      </c>
      <c r="S481" s="59">
        <v>4646</v>
      </c>
      <c r="T481" s="60">
        <f>R481/S481</f>
        <v>0.91180154972018868</v>
      </c>
      <c r="U481" s="57">
        <v>1147.8299999999997</v>
      </c>
      <c r="V481" s="1">
        <v>1338</v>
      </c>
      <c r="W481" s="60">
        <f>U481/V481</f>
        <v>0.85786995515695041</v>
      </c>
    </row>
    <row r="482" spans="1:23" ht="12" hidden="1" outlineLevel="4" x14ac:dyDescent="0.25">
      <c r="A482" s="16">
        <v>479</v>
      </c>
      <c r="B482" s="53"/>
      <c r="C482" s="54"/>
      <c r="D482" s="1">
        <v>46432</v>
      </c>
      <c r="E482" s="1" t="s">
        <v>499</v>
      </c>
      <c r="F482" s="56">
        <v>64.180000000000007</v>
      </c>
      <c r="G482" s="57">
        <v>1233.6345200000003</v>
      </c>
      <c r="H482" s="57">
        <v>41.760000000000005</v>
      </c>
      <c r="I482" s="57">
        <v>739.27368000000001</v>
      </c>
      <c r="J482" s="57">
        <v>105.94000000000001</v>
      </c>
      <c r="K482" s="57">
        <v>1972.9082000000003</v>
      </c>
      <c r="L482" s="56">
        <f>G482*1000/3/F482</f>
        <v>6407.1596551365956</v>
      </c>
      <c r="M482" s="57">
        <f>I482*1000/3/H482</f>
        <v>5900.9712643678158</v>
      </c>
      <c r="N482" s="57">
        <f>M482-L482</f>
        <v>-506.18839076877975</v>
      </c>
      <c r="O482" s="58">
        <f>N482/L482</f>
        <v>-7.9003555087466953E-2</v>
      </c>
      <c r="P482" s="58">
        <f>H482/J482</f>
        <v>0.3941853879554465</v>
      </c>
      <c r="Q482" s="58">
        <f t="shared" si="7"/>
        <v>0.39814814814814814</v>
      </c>
      <c r="R482" s="59">
        <v>105.94000000000001</v>
      </c>
      <c r="S482" s="59">
        <v>108</v>
      </c>
      <c r="T482" s="60">
        <f>R482/S482</f>
        <v>0.98092592592592609</v>
      </c>
      <c r="U482" s="57">
        <v>41.760000000000005</v>
      </c>
      <c r="V482" s="1">
        <v>43</v>
      </c>
      <c r="W482" s="60">
        <f>U482/V482</f>
        <v>0.97116279069767453</v>
      </c>
    </row>
    <row r="483" spans="1:23" ht="12" hidden="1" outlineLevel="4" x14ac:dyDescent="0.25">
      <c r="A483" s="16">
        <v>480</v>
      </c>
      <c r="B483" s="53"/>
      <c r="C483" s="54"/>
      <c r="D483" s="1">
        <v>46433</v>
      </c>
      <c r="E483" s="1" t="s">
        <v>500</v>
      </c>
      <c r="F483" s="56">
        <v>744.2700000000001</v>
      </c>
      <c r="G483" s="57">
        <v>17032.583070000001</v>
      </c>
      <c r="H483" s="57">
        <v>404.31000000000012</v>
      </c>
      <c r="I483" s="57">
        <v>7807.4849999999951</v>
      </c>
      <c r="J483" s="57">
        <v>1148.5800000000002</v>
      </c>
      <c r="K483" s="57">
        <v>24840.068069999994</v>
      </c>
      <c r="L483" s="56">
        <f>G483*1000/3/F483</f>
        <v>7628.317263896166</v>
      </c>
      <c r="M483" s="57">
        <f>I483*1000/3/H483</f>
        <v>6436.8801167420988</v>
      </c>
      <c r="N483" s="57">
        <f>M483-L483</f>
        <v>-1191.4371471540671</v>
      </c>
      <c r="O483" s="58">
        <f>N483/L483</f>
        <v>-0.15618610316497772</v>
      </c>
      <c r="P483" s="58">
        <f>H483/J483</f>
        <v>0.35200856710024558</v>
      </c>
      <c r="Q483" s="58">
        <f t="shared" si="7"/>
        <v>0.37170263788968827</v>
      </c>
      <c r="R483" s="59">
        <v>1148.5800000000002</v>
      </c>
      <c r="S483" s="59">
        <v>1251</v>
      </c>
      <c r="T483" s="60">
        <f>R483/S483</f>
        <v>0.91812949640287778</v>
      </c>
      <c r="U483" s="57">
        <v>404.31000000000012</v>
      </c>
      <c r="V483" s="1">
        <v>465</v>
      </c>
      <c r="W483" s="60">
        <f>U483/V483</f>
        <v>0.86948387096774216</v>
      </c>
    </row>
    <row r="484" spans="1:23" ht="12" hidden="1" outlineLevel="4" x14ac:dyDescent="0.25">
      <c r="A484" s="16">
        <v>481</v>
      </c>
      <c r="B484" s="53"/>
      <c r="C484" s="54"/>
      <c r="D484" s="1">
        <v>46441</v>
      </c>
      <c r="E484" s="1" t="s">
        <v>501</v>
      </c>
      <c r="F484" s="56">
        <v>50.849999999999994</v>
      </c>
      <c r="G484" s="57">
        <v>826.14747999999997</v>
      </c>
      <c r="H484" s="57">
        <v>42.070000000000007</v>
      </c>
      <c r="I484" s="57">
        <v>668.75684000000001</v>
      </c>
      <c r="J484" s="57">
        <v>92.92</v>
      </c>
      <c r="K484" s="57">
        <v>1494.9043200000001</v>
      </c>
      <c r="L484" s="56">
        <f>G484*1000/3/F484</f>
        <v>5415.5849229760743</v>
      </c>
      <c r="M484" s="57">
        <f>I484*1000/3/H484</f>
        <v>5298.7626970921465</v>
      </c>
      <c r="N484" s="57">
        <f>M484-L484</f>
        <v>-116.82222588392779</v>
      </c>
      <c r="O484" s="58">
        <f>N484/L484</f>
        <v>-2.1571488130174024E-2</v>
      </c>
      <c r="P484" s="58">
        <f>H484/J484</f>
        <v>0.45275505811450717</v>
      </c>
      <c r="Q484" s="58">
        <f t="shared" si="7"/>
        <v>0.4854368932038835</v>
      </c>
      <c r="R484" s="59">
        <v>92.92</v>
      </c>
      <c r="S484" s="59">
        <v>103</v>
      </c>
      <c r="T484" s="60">
        <f>R484/S484</f>
        <v>0.9021359223300971</v>
      </c>
      <c r="U484" s="57">
        <v>42.070000000000007</v>
      </c>
      <c r="V484" s="1">
        <v>50</v>
      </c>
      <c r="W484" s="60">
        <f>U484/V484</f>
        <v>0.84140000000000015</v>
      </c>
    </row>
    <row r="485" spans="1:23" ht="12" hidden="1" outlineLevel="4" x14ac:dyDescent="0.25">
      <c r="A485" s="16">
        <v>482</v>
      </c>
      <c r="B485" s="53"/>
      <c r="C485" s="54"/>
      <c r="D485" s="1">
        <v>46442</v>
      </c>
      <c r="E485" s="1" t="s">
        <v>502</v>
      </c>
      <c r="F485" s="56">
        <v>865.42000000000019</v>
      </c>
      <c r="G485" s="57">
        <v>16938.864270000009</v>
      </c>
      <c r="H485" s="57">
        <v>597.04999999999984</v>
      </c>
      <c r="I485" s="57">
        <v>12349.393929999998</v>
      </c>
      <c r="J485" s="57">
        <v>1462.47</v>
      </c>
      <c r="K485" s="57">
        <v>29288.258200000007</v>
      </c>
      <c r="L485" s="56">
        <f>G485*1000/3/F485</f>
        <v>6524.3327979478199</v>
      </c>
      <c r="M485" s="57">
        <f>I485*1000/3/H485</f>
        <v>6894.6732155319214</v>
      </c>
      <c r="N485" s="57">
        <f>M485-L485</f>
        <v>370.34041758410149</v>
      </c>
      <c r="O485" s="58">
        <f>N485/L485</f>
        <v>5.6762956313416338E-2</v>
      </c>
      <c r="P485" s="58">
        <f>H485/J485</f>
        <v>0.40824769055091714</v>
      </c>
      <c r="Q485" s="58">
        <f t="shared" si="7"/>
        <v>0.41727493917274938</v>
      </c>
      <c r="R485" s="59">
        <v>1462.47</v>
      </c>
      <c r="S485" s="59">
        <v>1644</v>
      </c>
      <c r="T485" s="60">
        <f>R485/S485</f>
        <v>0.88958029197080291</v>
      </c>
      <c r="U485" s="57">
        <v>597.04999999999984</v>
      </c>
      <c r="V485" s="1">
        <v>686</v>
      </c>
      <c r="W485" s="60">
        <f>U485/V485</f>
        <v>0.87033527696792978</v>
      </c>
    </row>
    <row r="486" spans="1:23" ht="12" hidden="1" outlineLevel="4" x14ac:dyDescent="0.25">
      <c r="A486" s="16">
        <v>483</v>
      </c>
      <c r="B486" s="53"/>
      <c r="C486" s="54"/>
      <c r="D486" s="1">
        <v>46450</v>
      </c>
      <c r="E486" s="1" t="s">
        <v>503</v>
      </c>
      <c r="F486" s="56">
        <v>731.1899999999996</v>
      </c>
      <c r="G486" s="57">
        <v>16897.60554</v>
      </c>
      <c r="H486" s="57">
        <v>1853.1900000000003</v>
      </c>
      <c r="I486" s="57">
        <v>30944.490359999993</v>
      </c>
      <c r="J486" s="57">
        <v>2584.38</v>
      </c>
      <c r="K486" s="57">
        <v>47842.095899999993</v>
      </c>
      <c r="L486" s="56">
        <f>G486*1000/3/F486</f>
        <v>7703.2442730343728</v>
      </c>
      <c r="M486" s="57">
        <f>I486*1000/3/H486</f>
        <v>5565.9862831118207</v>
      </c>
      <c r="N486" s="57">
        <f>M486-L486</f>
        <v>-2137.257989922552</v>
      </c>
      <c r="O486" s="58">
        <f>N486/L486</f>
        <v>-0.27744907394461582</v>
      </c>
      <c r="P486" s="58">
        <f>H486/J486</f>
        <v>0.71707334060780548</v>
      </c>
      <c r="Q486" s="58">
        <f t="shared" si="7"/>
        <v>0.73815126050420166</v>
      </c>
      <c r="R486" s="59">
        <v>2584.38</v>
      </c>
      <c r="S486" s="59">
        <v>2975</v>
      </c>
      <c r="T486" s="60">
        <f>R486/S486</f>
        <v>0.86869915966386557</v>
      </c>
      <c r="U486" s="57">
        <v>1853.1900000000003</v>
      </c>
      <c r="V486" s="1">
        <v>2196</v>
      </c>
      <c r="W486" s="60">
        <f>U486/V486</f>
        <v>0.84389344262295096</v>
      </c>
    </row>
    <row r="487" spans="1:23" ht="12" hidden="1" outlineLevel="4" x14ac:dyDescent="0.25">
      <c r="A487" s="16">
        <v>484</v>
      </c>
      <c r="B487" s="53"/>
      <c r="C487" s="54"/>
      <c r="D487" s="1">
        <v>46460</v>
      </c>
      <c r="E487" s="1" t="s">
        <v>504</v>
      </c>
      <c r="F487" s="56">
        <v>9090.0299999999988</v>
      </c>
      <c r="G487" s="57">
        <v>233732.14414999989</v>
      </c>
      <c r="H487" s="57">
        <v>9232.99</v>
      </c>
      <c r="I487" s="57">
        <v>215849.65402999989</v>
      </c>
      <c r="J487" s="57">
        <v>18323.019999999997</v>
      </c>
      <c r="K487" s="57">
        <v>449581.79817999981</v>
      </c>
      <c r="L487" s="56">
        <f>G487*1000/3/F487</f>
        <v>8571.0074352523188</v>
      </c>
      <c r="M487" s="57">
        <f>I487*1000/3/H487</f>
        <v>7792.6960471815346</v>
      </c>
      <c r="N487" s="57">
        <f>M487-L487</f>
        <v>-778.31138807078423</v>
      </c>
      <c r="O487" s="58">
        <f>N487/L487</f>
        <v>-9.080745687719402E-2</v>
      </c>
      <c r="P487" s="58">
        <f>H487/J487</f>
        <v>0.50390110363902907</v>
      </c>
      <c r="Q487" s="58">
        <f t="shared" si="7"/>
        <v>0.51979276696343246</v>
      </c>
      <c r="R487" s="59">
        <v>18323.019999999997</v>
      </c>
      <c r="S487" s="59">
        <v>19881</v>
      </c>
      <c r="T487" s="60">
        <f>R487/S487</f>
        <v>0.92163472662340917</v>
      </c>
      <c r="U487" s="57">
        <v>9232.99</v>
      </c>
      <c r="V487" s="1">
        <v>10334</v>
      </c>
      <c r="W487" s="60">
        <f>U487/V487</f>
        <v>0.89345751886975033</v>
      </c>
    </row>
    <row r="488" spans="1:23" ht="12" hidden="1" outlineLevel="4" x14ac:dyDescent="0.25">
      <c r="A488" s="16">
        <v>485</v>
      </c>
      <c r="B488" s="53"/>
      <c r="C488" s="54"/>
      <c r="D488" s="1">
        <v>46471</v>
      </c>
      <c r="E488" s="1" t="s">
        <v>505</v>
      </c>
      <c r="F488" s="56">
        <v>310.47000000000014</v>
      </c>
      <c r="G488" s="57">
        <v>4628.7328699999998</v>
      </c>
      <c r="H488" s="57">
        <v>221.56</v>
      </c>
      <c r="I488" s="57">
        <v>3404.6301300000005</v>
      </c>
      <c r="J488" s="57">
        <v>532.0300000000002</v>
      </c>
      <c r="K488" s="57">
        <v>8033.3630000000003</v>
      </c>
      <c r="L488" s="56">
        <f>G488*1000/3/F488</f>
        <v>4969.5975671294036</v>
      </c>
      <c r="M488" s="57">
        <f>I488*1000/3/H488</f>
        <v>5122.2093789492701</v>
      </c>
      <c r="N488" s="57">
        <f>M488-L488</f>
        <v>152.61181181986649</v>
      </c>
      <c r="O488" s="58">
        <f>N488/L488</f>
        <v>3.0709088564694363E-2</v>
      </c>
      <c r="P488" s="58">
        <f>H488/J488</f>
        <v>0.41644268180365751</v>
      </c>
      <c r="Q488" s="58">
        <f t="shared" si="7"/>
        <v>0.4350758853288364</v>
      </c>
      <c r="R488" s="59">
        <v>532.0300000000002</v>
      </c>
      <c r="S488" s="59">
        <v>593</v>
      </c>
      <c r="T488" s="60">
        <f>R488/S488</f>
        <v>0.89718381112984857</v>
      </c>
      <c r="U488" s="57">
        <v>221.56</v>
      </c>
      <c r="V488" s="1">
        <v>258</v>
      </c>
      <c r="W488" s="60">
        <f>U488/V488</f>
        <v>0.85875968992248064</v>
      </c>
    </row>
    <row r="489" spans="1:23" ht="12" hidden="1" outlineLevel="4" x14ac:dyDescent="0.25">
      <c r="A489" s="16">
        <v>486</v>
      </c>
      <c r="B489" s="53"/>
      <c r="C489" s="54"/>
      <c r="D489" s="1">
        <v>46472</v>
      </c>
      <c r="E489" s="1" t="s">
        <v>506</v>
      </c>
      <c r="F489" s="56">
        <v>86.21</v>
      </c>
      <c r="G489" s="57">
        <v>1017.1172899999999</v>
      </c>
      <c r="H489" s="57">
        <v>45.740000000000009</v>
      </c>
      <c r="I489" s="57">
        <v>635.10403999999983</v>
      </c>
      <c r="J489" s="57">
        <v>131.94999999999999</v>
      </c>
      <c r="K489" s="57">
        <v>1652.2213299999999</v>
      </c>
      <c r="L489" s="56">
        <f>G489*1000/3/F489</f>
        <v>3932.7119437033598</v>
      </c>
      <c r="M489" s="57">
        <f>I489*1000/3/H489</f>
        <v>4628.3635038624079</v>
      </c>
      <c r="N489" s="57">
        <f>M489-L489</f>
        <v>695.65156015904813</v>
      </c>
      <c r="O489" s="58">
        <f>N489/L489</f>
        <v>0.17688851106241113</v>
      </c>
      <c r="P489" s="58">
        <f>H489/J489</f>
        <v>0.34664645699128466</v>
      </c>
      <c r="Q489" s="58">
        <f t="shared" si="7"/>
        <v>0.35810810810810811</v>
      </c>
      <c r="R489" s="59">
        <v>131.94999999999999</v>
      </c>
      <c r="S489" s="59">
        <v>148</v>
      </c>
      <c r="T489" s="60">
        <f>R489/S489</f>
        <v>0.89155405405405397</v>
      </c>
      <c r="U489" s="57">
        <v>45.740000000000009</v>
      </c>
      <c r="V489" s="1">
        <v>53</v>
      </c>
      <c r="W489" s="60">
        <f>U489/V489</f>
        <v>0.86301886792452842</v>
      </c>
    </row>
    <row r="490" spans="1:23" ht="12" hidden="1" outlineLevel="4" x14ac:dyDescent="0.25">
      <c r="A490" s="16">
        <v>487</v>
      </c>
      <c r="B490" s="53"/>
      <c r="C490" s="54"/>
      <c r="D490" s="1">
        <v>46473</v>
      </c>
      <c r="E490" s="1" t="s">
        <v>507</v>
      </c>
      <c r="F490" s="56">
        <v>548.90000000000032</v>
      </c>
      <c r="G490" s="57">
        <v>8306.6745099999989</v>
      </c>
      <c r="H490" s="57">
        <v>233.14</v>
      </c>
      <c r="I490" s="57">
        <v>3370.1894700000016</v>
      </c>
      <c r="J490" s="57">
        <v>782.0400000000003</v>
      </c>
      <c r="K490" s="57">
        <v>11676.86398</v>
      </c>
      <c r="L490" s="56">
        <f>G490*1000/3/F490</f>
        <v>5044.4370620027894</v>
      </c>
      <c r="M490" s="57">
        <f>I490*1000/3/H490</f>
        <v>4818.5488976580618</v>
      </c>
      <c r="N490" s="57">
        <f>M490-L490</f>
        <v>-225.88816434472756</v>
      </c>
      <c r="O490" s="58">
        <f>N490/L490</f>
        <v>-4.4779657584833328E-2</v>
      </c>
      <c r="P490" s="58">
        <f>H490/J490</f>
        <v>0.29811774333793656</v>
      </c>
      <c r="Q490" s="58">
        <f t="shared" si="7"/>
        <v>0.32084309133489464</v>
      </c>
      <c r="R490" s="59">
        <v>782.0400000000003</v>
      </c>
      <c r="S490" s="59">
        <v>854</v>
      </c>
      <c r="T490" s="60">
        <f>R490/S490</f>
        <v>0.91573770491803319</v>
      </c>
      <c r="U490" s="57">
        <v>233.14</v>
      </c>
      <c r="V490" s="1">
        <v>274</v>
      </c>
      <c r="W490" s="60">
        <f>U490/V490</f>
        <v>0.85087591240875904</v>
      </c>
    </row>
    <row r="491" spans="1:23" ht="12" hidden="1" outlineLevel="4" x14ac:dyDescent="0.25">
      <c r="A491" s="16">
        <v>488</v>
      </c>
      <c r="B491" s="53"/>
      <c r="C491" s="54"/>
      <c r="D491" s="1">
        <v>46480</v>
      </c>
      <c r="E491" s="1" t="s">
        <v>508</v>
      </c>
      <c r="F491" s="56">
        <v>216.19000000000008</v>
      </c>
      <c r="G491" s="57">
        <v>3458.24719</v>
      </c>
      <c r="H491" s="57">
        <v>425.86000000000007</v>
      </c>
      <c r="I491" s="57">
        <v>5434.3185199999962</v>
      </c>
      <c r="J491" s="57">
        <v>642.05000000000018</v>
      </c>
      <c r="K491" s="57">
        <v>8892.5657099999953</v>
      </c>
      <c r="L491" s="56">
        <f>G491*1000/3/F491</f>
        <v>5332.1109363676987</v>
      </c>
      <c r="M491" s="57">
        <f>I491*1000/3/H491</f>
        <v>4253.6033125127151</v>
      </c>
      <c r="N491" s="57">
        <f>M491-L491</f>
        <v>-1078.5076238549836</v>
      </c>
      <c r="O491" s="58">
        <f>N491/L491</f>
        <v>-0.20226653884843526</v>
      </c>
      <c r="P491" s="58">
        <f>H491/J491</f>
        <v>0.66328167588194054</v>
      </c>
      <c r="Q491" s="58">
        <f t="shared" si="7"/>
        <v>0.68863049095607232</v>
      </c>
      <c r="R491" s="59">
        <v>642.05000000000018</v>
      </c>
      <c r="S491" s="59">
        <v>774</v>
      </c>
      <c r="T491" s="60">
        <f>R491/S491</f>
        <v>0.82952196382428967</v>
      </c>
      <c r="U491" s="57">
        <v>425.86000000000007</v>
      </c>
      <c r="V491" s="1">
        <v>533</v>
      </c>
      <c r="W491" s="60">
        <f>U491/V491</f>
        <v>0.79898686679174502</v>
      </c>
    </row>
    <row r="492" spans="1:23" ht="12" hidden="1" outlineLevel="4" x14ac:dyDescent="0.25">
      <c r="A492" s="16">
        <v>489</v>
      </c>
      <c r="B492" s="53"/>
      <c r="C492" s="54"/>
      <c r="D492" s="1">
        <v>46491</v>
      </c>
      <c r="E492" s="1" t="s">
        <v>509</v>
      </c>
      <c r="F492" s="56">
        <v>513.14000000000021</v>
      </c>
      <c r="G492" s="57">
        <v>8164.6883999999991</v>
      </c>
      <c r="H492" s="57">
        <v>256.64000000000004</v>
      </c>
      <c r="I492" s="57">
        <v>3620.5849500000008</v>
      </c>
      <c r="J492" s="57">
        <v>769.7800000000002</v>
      </c>
      <c r="K492" s="57">
        <v>11785.273349999999</v>
      </c>
      <c r="L492" s="56">
        <f>G492*1000/3/F492</f>
        <v>5303.7432279689729</v>
      </c>
      <c r="M492" s="57">
        <f>I492*1000/3/H492</f>
        <v>4702.5469529301745</v>
      </c>
      <c r="N492" s="57">
        <f>M492-L492</f>
        <v>-601.19627503879838</v>
      </c>
      <c r="O492" s="58">
        <f>N492/L492</f>
        <v>-0.11335320154045651</v>
      </c>
      <c r="P492" s="58">
        <f>H492/J492</f>
        <v>0.33339395671490551</v>
      </c>
      <c r="Q492" s="58">
        <f t="shared" si="7"/>
        <v>0.3300760043431053</v>
      </c>
      <c r="R492" s="59">
        <v>769.7800000000002</v>
      </c>
      <c r="S492" s="59">
        <v>921</v>
      </c>
      <c r="T492" s="60">
        <f>R492/S492</f>
        <v>0.83580890336590685</v>
      </c>
      <c r="U492" s="57">
        <v>256.64000000000004</v>
      </c>
      <c r="V492" s="1">
        <v>304</v>
      </c>
      <c r="W492" s="60">
        <f>U492/V492</f>
        <v>0.84421052631578963</v>
      </c>
    </row>
    <row r="493" spans="1:23" ht="12" hidden="1" outlineLevel="4" x14ac:dyDescent="0.25">
      <c r="A493" s="16">
        <v>490</v>
      </c>
      <c r="B493" s="53"/>
      <c r="C493" s="54"/>
      <c r="D493" s="1">
        <v>46492</v>
      </c>
      <c r="E493" s="1" t="s">
        <v>510</v>
      </c>
      <c r="F493" s="56">
        <v>481.57000000000005</v>
      </c>
      <c r="G493" s="57">
        <v>8664.9716099999987</v>
      </c>
      <c r="H493" s="57">
        <v>413.96999999999991</v>
      </c>
      <c r="I493" s="57">
        <v>6684.9386500000028</v>
      </c>
      <c r="J493" s="57">
        <v>895.54</v>
      </c>
      <c r="K493" s="57">
        <v>15349.910260000001</v>
      </c>
      <c r="L493" s="56">
        <f>G493*1000/3/F493</f>
        <v>5997.723840770811</v>
      </c>
      <c r="M493" s="57">
        <f>I493*1000/3/H493</f>
        <v>5382.788326046174</v>
      </c>
      <c r="N493" s="57">
        <f>M493-L493</f>
        <v>-614.93551472463696</v>
      </c>
      <c r="O493" s="58">
        <f>N493/L493</f>
        <v>-0.10252814751897732</v>
      </c>
      <c r="P493" s="58">
        <f>H493/J493</f>
        <v>0.46225740893762413</v>
      </c>
      <c r="Q493" s="58">
        <f t="shared" si="7"/>
        <v>0.47920792079207919</v>
      </c>
      <c r="R493" s="59">
        <v>895.54</v>
      </c>
      <c r="S493" s="59">
        <v>1010</v>
      </c>
      <c r="T493" s="60">
        <f>R493/S493</f>
        <v>0.88667326732673268</v>
      </c>
      <c r="U493" s="57">
        <v>413.96999999999991</v>
      </c>
      <c r="V493" s="1">
        <v>484</v>
      </c>
      <c r="W493" s="60">
        <f>U493/V493</f>
        <v>0.85530991735537176</v>
      </c>
    </row>
    <row r="494" spans="1:23" ht="12" hidden="1" outlineLevel="4" x14ac:dyDescent="0.25">
      <c r="A494" s="16">
        <v>491</v>
      </c>
      <c r="B494" s="53"/>
      <c r="C494" s="54"/>
      <c r="D494" s="1">
        <v>46493</v>
      </c>
      <c r="E494" s="1" t="s">
        <v>511</v>
      </c>
      <c r="F494" s="56">
        <v>373.65</v>
      </c>
      <c r="G494" s="57">
        <v>6631.6457400000008</v>
      </c>
      <c r="H494" s="57">
        <v>407.03000000000009</v>
      </c>
      <c r="I494" s="57">
        <v>5487.5800900000004</v>
      </c>
      <c r="J494" s="57">
        <v>780.68000000000006</v>
      </c>
      <c r="K494" s="57">
        <v>12119.225830000001</v>
      </c>
      <c r="L494" s="56">
        <f>G494*1000/3/F494</f>
        <v>5916.0941522815483</v>
      </c>
      <c r="M494" s="57">
        <f>I494*1000/3/H494</f>
        <v>4494.0013348729408</v>
      </c>
      <c r="N494" s="57">
        <f>M494-L494</f>
        <v>-1422.0928174086075</v>
      </c>
      <c r="O494" s="58">
        <f>N494/L494</f>
        <v>-0.24037697521432716</v>
      </c>
      <c r="P494" s="58">
        <f>H494/J494</f>
        <v>0.52137879797099973</v>
      </c>
      <c r="Q494" s="58">
        <f t="shared" si="7"/>
        <v>0.54802259887005644</v>
      </c>
      <c r="R494" s="59">
        <v>780.68000000000006</v>
      </c>
      <c r="S494" s="59">
        <v>885</v>
      </c>
      <c r="T494" s="60">
        <f>R494/S494</f>
        <v>0.88212429378531076</v>
      </c>
      <c r="U494" s="57">
        <v>407.03000000000009</v>
      </c>
      <c r="V494" s="1">
        <v>485</v>
      </c>
      <c r="W494" s="60">
        <f>U494/V494</f>
        <v>0.83923711340206208</v>
      </c>
    </row>
    <row r="495" spans="1:23" ht="12" hidden="1" outlineLevel="4" x14ac:dyDescent="0.25">
      <c r="A495" s="16">
        <v>492</v>
      </c>
      <c r="B495" s="53"/>
      <c r="C495" s="54"/>
      <c r="D495" s="1">
        <v>46494</v>
      </c>
      <c r="E495" s="1" t="s">
        <v>512</v>
      </c>
      <c r="F495" s="56">
        <v>566.95999999999981</v>
      </c>
      <c r="G495" s="57">
        <v>9416.1306700000077</v>
      </c>
      <c r="H495" s="57">
        <v>466.9899999999999</v>
      </c>
      <c r="I495" s="57">
        <v>7531.9201699999958</v>
      </c>
      <c r="J495" s="57">
        <v>1033.9499999999998</v>
      </c>
      <c r="K495" s="57">
        <v>16948.050840000004</v>
      </c>
      <c r="L495" s="56">
        <f>G495*1000/3/F495</f>
        <v>5536.0346820469467</v>
      </c>
      <c r="M495" s="57">
        <f>I495*1000/3/H495</f>
        <v>5376.2180275095097</v>
      </c>
      <c r="N495" s="57">
        <f>M495-L495</f>
        <v>-159.81665453743699</v>
      </c>
      <c r="O495" s="58">
        <f>N495/L495</f>
        <v>-2.8868434487181509E-2</v>
      </c>
      <c r="P495" s="58">
        <f>H495/J495</f>
        <v>0.45165626964553407</v>
      </c>
      <c r="Q495" s="58">
        <f t="shared" si="7"/>
        <v>0.4604130808950086</v>
      </c>
      <c r="R495" s="59">
        <v>1033.9499999999998</v>
      </c>
      <c r="S495" s="59">
        <v>1162</v>
      </c>
      <c r="T495" s="60">
        <f>R495/S495</f>
        <v>0.88980206540447493</v>
      </c>
      <c r="U495" s="57">
        <v>466.9899999999999</v>
      </c>
      <c r="V495" s="1">
        <v>535</v>
      </c>
      <c r="W495" s="60">
        <f>U495/V495</f>
        <v>0.87287850467289696</v>
      </c>
    </row>
    <row r="496" spans="1:23" ht="12" hidden="1" outlineLevel="4" x14ac:dyDescent="0.25">
      <c r="A496" s="16">
        <v>493</v>
      </c>
      <c r="B496" s="53"/>
      <c r="C496" s="54"/>
      <c r="D496" s="1">
        <v>46495</v>
      </c>
      <c r="E496" s="1" t="s">
        <v>513</v>
      </c>
      <c r="F496" s="56">
        <v>390.75999999999976</v>
      </c>
      <c r="G496" s="57">
        <v>6134.498669999999</v>
      </c>
      <c r="H496" s="57">
        <v>75.339999999999989</v>
      </c>
      <c r="I496" s="57">
        <v>1139.6971500000002</v>
      </c>
      <c r="J496" s="57">
        <v>466.09999999999974</v>
      </c>
      <c r="K496" s="57">
        <v>7274.195819999999</v>
      </c>
      <c r="L496" s="56">
        <f>G496*1000/3/F496</f>
        <v>5232.9636861500685</v>
      </c>
      <c r="M496" s="57">
        <f>I496*1000/3/H496</f>
        <v>5042.4615078311663</v>
      </c>
      <c r="N496" s="57">
        <f>M496-L496</f>
        <v>-190.50217831890222</v>
      </c>
      <c r="O496" s="58">
        <f>N496/L496</f>
        <v>-3.6404261474830939E-2</v>
      </c>
      <c r="P496" s="58">
        <f>H496/J496</f>
        <v>0.16163913323321183</v>
      </c>
      <c r="Q496" s="58">
        <f t="shared" si="7"/>
        <v>0.16700201207243462</v>
      </c>
      <c r="R496" s="59">
        <v>466.09999999999974</v>
      </c>
      <c r="S496" s="59">
        <v>497</v>
      </c>
      <c r="T496" s="60">
        <f>R496/S496</f>
        <v>0.93782696177062319</v>
      </c>
      <c r="U496" s="57">
        <v>75.339999999999989</v>
      </c>
      <c r="V496" s="1">
        <v>83</v>
      </c>
      <c r="W496" s="60">
        <f>U496/V496</f>
        <v>0.90771084337349384</v>
      </c>
    </row>
    <row r="497" spans="1:23" ht="12" hidden="1" outlineLevel="4" x14ac:dyDescent="0.25">
      <c r="A497" s="16">
        <v>494</v>
      </c>
      <c r="B497" s="53"/>
      <c r="C497" s="54"/>
      <c r="D497" s="1">
        <v>46496</v>
      </c>
      <c r="E497" s="1" t="s">
        <v>514</v>
      </c>
      <c r="F497" s="56">
        <v>663.38000000000045</v>
      </c>
      <c r="G497" s="57">
        <v>9199.3530600000067</v>
      </c>
      <c r="H497" s="57">
        <v>319.2399999999999</v>
      </c>
      <c r="I497" s="57">
        <v>4054.737059999999</v>
      </c>
      <c r="J497" s="57">
        <v>982.62000000000035</v>
      </c>
      <c r="K497" s="57">
        <v>13254.090120000006</v>
      </c>
      <c r="L497" s="56">
        <f>G497*1000/3/F497</f>
        <v>4622.4652838493776</v>
      </c>
      <c r="M497" s="57">
        <f>I497*1000/3/H497</f>
        <v>4233.7395689763198</v>
      </c>
      <c r="N497" s="57">
        <f>M497-L497</f>
        <v>-388.72571487305777</v>
      </c>
      <c r="O497" s="58">
        <f>N497/L497</f>
        <v>-8.4094891146341888E-2</v>
      </c>
      <c r="P497" s="58">
        <f>H497/J497</f>
        <v>0.3248865278541041</v>
      </c>
      <c r="Q497" s="58">
        <f t="shared" si="7"/>
        <v>0.34343434343434343</v>
      </c>
      <c r="R497" s="59">
        <v>982.62000000000035</v>
      </c>
      <c r="S497" s="59">
        <v>1089</v>
      </c>
      <c r="T497" s="60">
        <f>R497/S497</f>
        <v>0.90231404958677719</v>
      </c>
      <c r="U497" s="57">
        <v>319.2399999999999</v>
      </c>
      <c r="V497" s="1">
        <v>374</v>
      </c>
      <c r="W497" s="60">
        <f>U497/V497</f>
        <v>0.85358288770053448</v>
      </c>
    </row>
    <row r="498" spans="1:23" ht="12" hidden="1" outlineLevel="4" x14ac:dyDescent="0.25">
      <c r="A498" s="16">
        <v>495</v>
      </c>
      <c r="B498" s="53"/>
      <c r="C498" s="54"/>
      <c r="D498" s="1">
        <v>46497</v>
      </c>
      <c r="E498" s="1" t="s">
        <v>515</v>
      </c>
      <c r="F498" s="56">
        <v>196.78</v>
      </c>
      <c r="G498" s="57">
        <v>3916.0473799999986</v>
      </c>
      <c r="H498" s="57">
        <v>108.80999999999997</v>
      </c>
      <c r="I498" s="57">
        <v>2027.8101199999999</v>
      </c>
      <c r="J498" s="57">
        <v>305.58999999999997</v>
      </c>
      <c r="K498" s="57">
        <v>5943.8574999999983</v>
      </c>
      <c r="L498" s="56">
        <f>G498*1000/3/F498</f>
        <v>6633.545719415928</v>
      </c>
      <c r="M498" s="57">
        <f>I498*1000/3/H498</f>
        <v>6212.0825904481835</v>
      </c>
      <c r="N498" s="57">
        <f>M498-L498</f>
        <v>-421.46312896774452</v>
      </c>
      <c r="O498" s="58">
        <f>N498/L498</f>
        <v>-6.3535120853113469E-2</v>
      </c>
      <c r="P498" s="58">
        <f>H498/J498</f>
        <v>0.35606531627343824</v>
      </c>
      <c r="Q498" s="58">
        <f t="shared" si="7"/>
        <v>0.36094674556213019</v>
      </c>
      <c r="R498" s="59">
        <v>305.58999999999997</v>
      </c>
      <c r="S498" s="59">
        <v>338</v>
      </c>
      <c r="T498" s="60">
        <f>R498/S498</f>
        <v>0.9041124260355029</v>
      </c>
      <c r="U498" s="57">
        <v>108.80999999999997</v>
      </c>
      <c r="V498" s="1">
        <v>122</v>
      </c>
      <c r="W498" s="60">
        <f>U498/V498</f>
        <v>0.89188524590163909</v>
      </c>
    </row>
    <row r="499" spans="1:23" ht="12" hidden="1" outlineLevel="4" x14ac:dyDescent="0.25">
      <c r="A499" s="16">
        <v>496</v>
      </c>
      <c r="B499" s="53"/>
      <c r="C499" s="54"/>
      <c r="D499" s="1">
        <v>46498</v>
      </c>
      <c r="E499" s="1" t="s">
        <v>516</v>
      </c>
      <c r="F499" s="56">
        <v>55.56</v>
      </c>
      <c r="G499" s="57">
        <v>894.01912999999979</v>
      </c>
      <c r="H499" s="57">
        <v>82.839999999999989</v>
      </c>
      <c r="I499" s="57">
        <v>1360.6647300000002</v>
      </c>
      <c r="J499" s="57">
        <v>138.39999999999998</v>
      </c>
      <c r="K499" s="57">
        <v>2254.6838600000001</v>
      </c>
      <c r="L499" s="56">
        <f>G499*1000/3/F499</f>
        <v>5363.6856851451867</v>
      </c>
      <c r="M499" s="57">
        <f>I499*1000/3/H499</f>
        <v>5475.0713423466941</v>
      </c>
      <c r="N499" s="57">
        <f>M499-L499</f>
        <v>111.38565720150746</v>
      </c>
      <c r="O499" s="58">
        <f>N499/L499</f>
        <v>2.0766626484096898E-2</v>
      </c>
      <c r="P499" s="58">
        <f>H499/J499</f>
        <v>0.59855491329479771</v>
      </c>
      <c r="Q499" s="58">
        <f t="shared" si="7"/>
        <v>0.60509554140127386</v>
      </c>
      <c r="R499" s="59">
        <v>138.39999999999998</v>
      </c>
      <c r="S499" s="59">
        <v>157</v>
      </c>
      <c r="T499" s="60">
        <f>R499/S499</f>
        <v>0.88152866242038197</v>
      </c>
      <c r="U499" s="57">
        <v>82.839999999999989</v>
      </c>
      <c r="V499" s="1">
        <v>95</v>
      </c>
      <c r="W499" s="60">
        <f>U499/V499</f>
        <v>0.87199999999999989</v>
      </c>
    </row>
    <row r="500" spans="1:23" ht="12" hidden="1" outlineLevel="4" x14ac:dyDescent="0.25">
      <c r="A500" s="16">
        <v>497</v>
      </c>
      <c r="B500" s="53"/>
      <c r="C500" s="54"/>
      <c r="D500" s="1">
        <v>46499</v>
      </c>
      <c r="E500" s="1" t="s">
        <v>517</v>
      </c>
      <c r="F500" s="56">
        <v>1368.6500000000003</v>
      </c>
      <c r="G500" s="57">
        <v>20735.476859999999</v>
      </c>
      <c r="H500" s="57">
        <v>1037.8499999999999</v>
      </c>
      <c r="I500" s="57">
        <v>15423.047969999996</v>
      </c>
      <c r="J500" s="57">
        <v>2406.5</v>
      </c>
      <c r="K500" s="57">
        <v>36158.524829999995</v>
      </c>
      <c r="L500" s="56">
        <f>G500*1000/3/F500</f>
        <v>5050.1045701969078</v>
      </c>
      <c r="M500" s="57">
        <f>I500*1000/3/H500</f>
        <v>4953.5250662427125</v>
      </c>
      <c r="N500" s="57">
        <f>M500-L500</f>
        <v>-96.579503954195388</v>
      </c>
      <c r="O500" s="58">
        <f>N500/L500</f>
        <v>-1.9124258242919842E-2</v>
      </c>
      <c r="P500" s="58">
        <f>H500/J500</f>
        <v>0.43126947849574065</v>
      </c>
      <c r="Q500" s="58">
        <f t="shared" si="7"/>
        <v>0.45025792188651437</v>
      </c>
      <c r="R500" s="59">
        <v>2406.5</v>
      </c>
      <c r="S500" s="59">
        <v>2714</v>
      </c>
      <c r="T500" s="60">
        <f>R500/S500</f>
        <v>0.88669859985261601</v>
      </c>
      <c r="U500" s="57">
        <v>1037.8499999999999</v>
      </c>
      <c r="V500" s="1">
        <v>1222</v>
      </c>
      <c r="W500" s="60">
        <f>U500/V500</f>
        <v>0.84930441898526998</v>
      </c>
    </row>
    <row r="501" spans="1:23" ht="12" hidden="1" outlineLevel="4" x14ac:dyDescent="0.25">
      <c r="A501" s="16">
        <v>498</v>
      </c>
      <c r="B501" s="53"/>
      <c r="C501" s="54"/>
      <c r="D501" s="1">
        <v>46510</v>
      </c>
      <c r="E501" s="1" t="s">
        <v>518</v>
      </c>
      <c r="F501" s="56">
        <v>5091.0000000000009</v>
      </c>
      <c r="G501" s="57">
        <v>140875.70566000004</v>
      </c>
      <c r="H501" s="57">
        <v>1705.1199999999994</v>
      </c>
      <c r="I501" s="57">
        <v>40477.663209999992</v>
      </c>
      <c r="J501" s="57">
        <v>6796.1200000000008</v>
      </c>
      <c r="K501" s="57">
        <v>181353.36887000003</v>
      </c>
      <c r="L501" s="56">
        <f>G501*1000/3/F501</f>
        <v>9223.8398258364432</v>
      </c>
      <c r="M501" s="57">
        <f>I501*1000/3/H501</f>
        <v>7912.9647199806086</v>
      </c>
      <c r="N501" s="57">
        <f>M501-L501</f>
        <v>-1310.8751058558346</v>
      </c>
      <c r="O501" s="58">
        <f>N501/L501</f>
        <v>-0.14211815584481496</v>
      </c>
      <c r="P501" s="58">
        <f>H501/J501</f>
        <v>0.25089609953914871</v>
      </c>
      <c r="Q501" s="58">
        <f t="shared" si="7"/>
        <v>0.26436460226478403</v>
      </c>
      <c r="R501" s="59">
        <v>6796.1200000000008</v>
      </c>
      <c r="S501" s="59">
        <v>7153</v>
      </c>
      <c r="T501" s="60">
        <f>R501/S501</f>
        <v>0.95010764714105977</v>
      </c>
      <c r="U501" s="57">
        <v>1705.1199999999994</v>
      </c>
      <c r="V501" s="1">
        <v>1891</v>
      </c>
      <c r="W501" s="60">
        <f>U501/V501</f>
        <v>0.90170280274986747</v>
      </c>
    </row>
    <row r="502" spans="1:23" ht="12" hidden="1" outlineLevel="4" x14ac:dyDescent="0.25">
      <c r="A502" s="16">
        <v>499</v>
      </c>
      <c r="B502" s="53"/>
      <c r="C502" s="54"/>
      <c r="D502" s="1">
        <v>46520</v>
      </c>
      <c r="E502" s="1" t="s">
        <v>519</v>
      </c>
      <c r="F502" s="56">
        <v>1837.4599999999991</v>
      </c>
      <c r="G502" s="57">
        <v>42501.750010000025</v>
      </c>
      <c r="H502" s="57">
        <v>579.20000000000005</v>
      </c>
      <c r="I502" s="57">
        <v>11022.91228</v>
      </c>
      <c r="J502" s="57">
        <v>2416.6599999999989</v>
      </c>
      <c r="K502" s="57">
        <v>53524.662290000022</v>
      </c>
      <c r="L502" s="56">
        <f>G502*1000/3/F502</f>
        <v>7710.2358708942511</v>
      </c>
      <c r="M502" s="57">
        <f>I502*1000/3/H502</f>
        <v>6343.7570672191532</v>
      </c>
      <c r="N502" s="57">
        <f>M502-L502</f>
        <v>-1366.4788036750979</v>
      </c>
      <c r="O502" s="58">
        <f>N502/L502</f>
        <v>-0.1772291829402374</v>
      </c>
      <c r="P502" s="58">
        <f>H502/J502</f>
        <v>0.23966962667483233</v>
      </c>
      <c r="Q502" s="58">
        <f t="shared" si="7"/>
        <v>0.25682429834678971</v>
      </c>
      <c r="R502" s="59">
        <v>2416.6599999999989</v>
      </c>
      <c r="S502" s="59">
        <v>2601</v>
      </c>
      <c r="T502" s="60">
        <f>R502/S502</f>
        <v>0.92912725874663549</v>
      </c>
      <c r="U502" s="57">
        <v>579.20000000000005</v>
      </c>
      <c r="V502" s="1">
        <v>668</v>
      </c>
      <c r="W502" s="60">
        <f>U502/V502</f>
        <v>0.86706586826347309</v>
      </c>
    </row>
    <row r="503" spans="1:23" ht="12" hidden="1" outlineLevel="3" collapsed="1" x14ac:dyDescent="0.25">
      <c r="A503" s="16">
        <v>500</v>
      </c>
      <c r="B503" s="62"/>
      <c r="C503" s="82" t="s">
        <v>520</v>
      </c>
      <c r="D503" s="75"/>
      <c r="E503" s="82"/>
      <c r="F503" s="76">
        <f>SUM(F504:F517)</f>
        <v>30004.040000000023</v>
      </c>
      <c r="G503" s="59">
        <f>SUM(G504:G517)</f>
        <v>549561.69366000011</v>
      </c>
      <c r="H503" s="59">
        <f>SUM(H504:H517)</f>
        <v>8752.68</v>
      </c>
      <c r="I503" s="59">
        <f>SUM(I504:I517)</f>
        <v>149134.83237999998</v>
      </c>
      <c r="J503" s="59">
        <f>SUM(J504:J517)</f>
        <v>38756.72000000003</v>
      </c>
      <c r="K503" s="59">
        <f>SUM(K504:K517)</f>
        <v>698696.52604000014</v>
      </c>
      <c r="L503" s="56">
        <f>G503*1000/3/F503</f>
        <v>6105.4188442623026</v>
      </c>
      <c r="M503" s="57">
        <f>I503*1000/3/H503</f>
        <v>5679.5873713346446</v>
      </c>
      <c r="N503" s="57">
        <f>M503-L503</f>
        <v>-425.83147292765807</v>
      </c>
      <c r="O503" s="58">
        <f>N503/L503</f>
        <v>-6.974647993689119E-2</v>
      </c>
      <c r="P503" s="58">
        <f>H503/J503</f>
        <v>0.22583644849202908</v>
      </c>
      <c r="Q503" s="58">
        <f t="shared" si="7"/>
        <v>0.24091895461836021</v>
      </c>
      <c r="R503" s="59">
        <f>SUM(R504:R517)</f>
        <v>38756.72000000003</v>
      </c>
      <c r="S503" s="59">
        <f>SUM(S504:S517)</f>
        <v>42396</v>
      </c>
      <c r="T503" s="60">
        <f>R503/S503</f>
        <v>0.91415982639871762</v>
      </c>
      <c r="U503" s="59">
        <f>SUM(U504:U517)</f>
        <v>8752.68</v>
      </c>
      <c r="V503" s="59">
        <f>SUM(V504:V517)</f>
        <v>10214</v>
      </c>
      <c r="W503" s="60">
        <f>U503/V503</f>
        <v>0.85692970432739379</v>
      </c>
    </row>
    <row r="504" spans="1:23" ht="12" hidden="1" outlineLevel="4" x14ac:dyDescent="0.25">
      <c r="A504" s="16">
        <v>501</v>
      </c>
      <c r="B504" s="53"/>
      <c r="C504" s="54"/>
      <c r="D504" s="1">
        <v>46610</v>
      </c>
      <c r="E504" s="1" t="s">
        <v>521</v>
      </c>
      <c r="F504" s="56">
        <v>2707.0499999999997</v>
      </c>
      <c r="G504" s="57">
        <v>41426.822619999992</v>
      </c>
      <c r="H504" s="57">
        <v>596.36999999999989</v>
      </c>
      <c r="I504" s="57">
        <v>10023.898990000005</v>
      </c>
      <c r="J504" s="57">
        <v>3303.4199999999996</v>
      </c>
      <c r="K504" s="57">
        <v>51450.721609999993</v>
      </c>
      <c r="L504" s="56">
        <f>G504*1000/3/F504</f>
        <v>5101.1029989595063</v>
      </c>
      <c r="M504" s="57">
        <f>I504*1000/3/H504</f>
        <v>5602.7292843928035</v>
      </c>
      <c r="N504" s="57">
        <f>M504-L504</f>
        <v>501.6262854332972</v>
      </c>
      <c r="O504" s="58">
        <f>N504/L504</f>
        <v>9.8336827453908704E-2</v>
      </c>
      <c r="P504" s="58">
        <f>H504/J504</f>
        <v>0.18053108596545397</v>
      </c>
      <c r="Q504" s="58">
        <f t="shared" si="7"/>
        <v>0.19317258195610945</v>
      </c>
      <c r="R504" s="59">
        <v>3303.4199999999996</v>
      </c>
      <c r="S504" s="59">
        <v>3691</v>
      </c>
      <c r="T504" s="60">
        <f>R504/S504</f>
        <v>0.89499322676781345</v>
      </c>
      <c r="U504" s="57">
        <v>596.36999999999989</v>
      </c>
      <c r="V504" s="1">
        <v>713</v>
      </c>
      <c r="W504" s="60">
        <f>U504/V504</f>
        <v>0.83642356241234206</v>
      </c>
    </row>
    <row r="505" spans="1:23" ht="12" hidden="1" outlineLevel="4" x14ac:dyDescent="0.25">
      <c r="A505" s="16">
        <v>502</v>
      </c>
      <c r="B505" s="53"/>
      <c r="C505" s="54"/>
      <c r="D505" s="1">
        <v>46620</v>
      </c>
      <c r="E505" s="1" t="s">
        <v>522</v>
      </c>
      <c r="F505" s="56">
        <v>1296.8100000000004</v>
      </c>
      <c r="G505" s="57">
        <v>23870.465299999993</v>
      </c>
      <c r="H505" s="57">
        <v>317.83999999999997</v>
      </c>
      <c r="I505" s="57">
        <v>5253.777610000001</v>
      </c>
      <c r="J505" s="57">
        <v>1614.6500000000003</v>
      </c>
      <c r="K505" s="57">
        <v>29124.242909999994</v>
      </c>
      <c r="L505" s="56">
        <f>G505*1000/3/F505</f>
        <v>6135.6881630051139</v>
      </c>
      <c r="M505" s="57">
        <f>I505*1000/3/H505</f>
        <v>5509.876677993122</v>
      </c>
      <c r="N505" s="57">
        <f>M505-L505</f>
        <v>-625.81148501199186</v>
      </c>
      <c r="O505" s="58">
        <f>N505/L505</f>
        <v>-0.10199532120704849</v>
      </c>
      <c r="P505" s="58">
        <f>H505/J505</f>
        <v>0.19684761403400111</v>
      </c>
      <c r="Q505" s="58">
        <f t="shared" si="7"/>
        <v>0.21187892632781269</v>
      </c>
      <c r="R505" s="59">
        <v>1614.6500000000003</v>
      </c>
      <c r="S505" s="59">
        <v>1751</v>
      </c>
      <c r="T505" s="60">
        <f>R505/S505</f>
        <v>0.92213021130782424</v>
      </c>
      <c r="U505" s="57">
        <v>317.83999999999997</v>
      </c>
      <c r="V505" s="1">
        <v>371</v>
      </c>
      <c r="W505" s="60">
        <f>U505/V505</f>
        <v>0.85671159029649591</v>
      </c>
    </row>
    <row r="506" spans="1:23" ht="12" hidden="1" outlineLevel="4" x14ac:dyDescent="0.25">
      <c r="A506" s="16">
        <v>503</v>
      </c>
      <c r="B506" s="53"/>
      <c r="C506" s="54"/>
      <c r="D506" s="1">
        <v>46630</v>
      </c>
      <c r="E506" s="1" t="s">
        <v>523</v>
      </c>
      <c r="F506" s="56">
        <v>2289.2200000000016</v>
      </c>
      <c r="G506" s="57">
        <v>41876.079790000018</v>
      </c>
      <c r="H506" s="57">
        <v>544.87000000000035</v>
      </c>
      <c r="I506" s="57">
        <v>9162.8496600000035</v>
      </c>
      <c r="J506" s="57">
        <v>2834.090000000002</v>
      </c>
      <c r="K506" s="57">
        <v>51038.929450000025</v>
      </c>
      <c r="L506" s="56">
        <f>G506*1000/3/F506</f>
        <v>6097.5761452954857</v>
      </c>
      <c r="M506" s="57">
        <f>I506*1000/3/H506</f>
        <v>5605.5264925578567</v>
      </c>
      <c r="N506" s="57">
        <f>M506-L506</f>
        <v>-492.049652737629</v>
      </c>
      <c r="O506" s="58">
        <f>N506/L506</f>
        <v>-8.0695942291309344E-2</v>
      </c>
      <c r="P506" s="58">
        <f>H506/J506</f>
        <v>0.19225571523840101</v>
      </c>
      <c r="Q506" s="58">
        <f t="shared" si="7"/>
        <v>0.20235371036286368</v>
      </c>
      <c r="R506" s="59">
        <v>2834.090000000002</v>
      </c>
      <c r="S506" s="59">
        <v>3059</v>
      </c>
      <c r="T506" s="60">
        <f>R506/S506</f>
        <v>0.92647597254004643</v>
      </c>
      <c r="U506" s="57">
        <v>544.87000000000035</v>
      </c>
      <c r="V506" s="1">
        <v>619</v>
      </c>
      <c r="W506" s="60">
        <f>U506/V506</f>
        <v>0.88024232633279542</v>
      </c>
    </row>
    <row r="507" spans="1:23" ht="12" hidden="1" outlineLevel="4" x14ac:dyDescent="0.25">
      <c r="A507" s="16">
        <v>504</v>
      </c>
      <c r="B507" s="53"/>
      <c r="C507" s="54"/>
      <c r="D507" s="1">
        <v>46640</v>
      </c>
      <c r="E507" s="1" t="s">
        <v>524</v>
      </c>
      <c r="F507" s="56">
        <v>95.37</v>
      </c>
      <c r="G507" s="57">
        <v>1825.8283499999998</v>
      </c>
      <c r="H507" s="57">
        <v>44.13000000000001</v>
      </c>
      <c r="I507" s="57">
        <v>747.88848000000007</v>
      </c>
      <c r="J507" s="57">
        <v>139.5</v>
      </c>
      <c r="K507" s="57">
        <v>2573.7168299999998</v>
      </c>
      <c r="L507" s="56">
        <f>G507*1000/3/F507</f>
        <v>6381.5607633427699</v>
      </c>
      <c r="M507" s="57">
        <f>I507*1000/3/H507</f>
        <v>5649.1312032630858</v>
      </c>
      <c r="N507" s="57">
        <f>M507-L507</f>
        <v>-732.42956007968405</v>
      </c>
      <c r="O507" s="58">
        <f>N507/L507</f>
        <v>-0.11477279418648441</v>
      </c>
      <c r="P507" s="58">
        <f>H507/J507</f>
        <v>0.31634408602150543</v>
      </c>
      <c r="Q507" s="58">
        <f t="shared" si="7"/>
        <v>0.35185185185185186</v>
      </c>
      <c r="R507" s="59">
        <v>139.5</v>
      </c>
      <c r="S507" s="59">
        <v>162</v>
      </c>
      <c r="T507" s="60">
        <f>R507/S507</f>
        <v>0.86111111111111116</v>
      </c>
      <c r="U507" s="57">
        <v>44.13000000000001</v>
      </c>
      <c r="V507" s="1">
        <v>57</v>
      </c>
      <c r="W507" s="60">
        <f>U507/V507</f>
        <v>0.77421052631578968</v>
      </c>
    </row>
    <row r="508" spans="1:23" ht="12" hidden="1" outlineLevel="4" x14ac:dyDescent="0.25">
      <c r="A508" s="16">
        <v>505</v>
      </c>
      <c r="B508" s="53"/>
      <c r="C508" s="54"/>
      <c r="D508" s="1">
        <v>46650</v>
      </c>
      <c r="E508" s="1" t="s">
        <v>525</v>
      </c>
      <c r="F508" s="56">
        <v>339.27000000000015</v>
      </c>
      <c r="G508" s="57">
        <v>6042.4357200000004</v>
      </c>
      <c r="H508" s="57">
        <v>298.0800000000001</v>
      </c>
      <c r="I508" s="57">
        <v>4978.1966400000019</v>
      </c>
      <c r="J508" s="57">
        <v>637.35000000000025</v>
      </c>
      <c r="K508" s="57">
        <v>11020.632360000003</v>
      </c>
      <c r="L508" s="56">
        <f>G508*1000/3/F508</f>
        <v>5936.7030388775884</v>
      </c>
      <c r="M508" s="57">
        <f>I508*1000/3/H508</f>
        <v>5566.9581320450889</v>
      </c>
      <c r="N508" s="57">
        <f>M508-L508</f>
        <v>-369.74490683249951</v>
      </c>
      <c r="O508" s="58">
        <f>N508/L508</f>
        <v>-6.2281186108039628E-2</v>
      </c>
      <c r="P508" s="58">
        <f>H508/J508</f>
        <v>0.46768651447399384</v>
      </c>
      <c r="Q508" s="58">
        <f t="shared" si="7"/>
        <v>0.48801128349788436</v>
      </c>
      <c r="R508" s="59">
        <v>637.35000000000025</v>
      </c>
      <c r="S508" s="59">
        <v>709</v>
      </c>
      <c r="T508" s="60">
        <f>R508/S508</f>
        <v>0.89894217207334304</v>
      </c>
      <c r="U508" s="57">
        <v>298.0800000000001</v>
      </c>
      <c r="V508" s="1">
        <v>346</v>
      </c>
      <c r="W508" s="60">
        <f>U508/V508</f>
        <v>0.86150289017341064</v>
      </c>
    </row>
    <row r="509" spans="1:23" ht="12" hidden="1" outlineLevel="4" x14ac:dyDescent="0.25">
      <c r="A509" s="16">
        <v>506</v>
      </c>
      <c r="B509" s="53"/>
      <c r="C509" s="54"/>
      <c r="D509" s="1">
        <v>46660</v>
      </c>
      <c r="E509" s="1" t="s">
        <v>526</v>
      </c>
      <c r="F509" s="56">
        <v>1348.9800000000002</v>
      </c>
      <c r="G509" s="57">
        <v>24503.43509000001</v>
      </c>
      <c r="H509" s="57">
        <v>502.52000000000021</v>
      </c>
      <c r="I509" s="57">
        <v>8962.9952399999984</v>
      </c>
      <c r="J509" s="57">
        <v>1851.5000000000005</v>
      </c>
      <c r="K509" s="57">
        <v>33466.43033000001</v>
      </c>
      <c r="L509" s="56">
        <f>G509*1000/3/F509</f>
        <v>6054.805628450139</v>
      </c>
      <c r="M509" s="57">
        <f>I509*1000/3/H509</f>
        <v>5945.3655177903338</v>
      </c>
      <c r="N509" s="57">
        <f>M509-L509</f>
        <v>-109.44011065980521</v>
      </c>
      <c r="O509" s="58">
        <f>N509/L509</f>
        <v>-1.807491724351502E-2</v>
      </c>
      <c r="P509" s="58">
        <f>H509/J509</f>
        <v>0.27141236834998655</v>
      </c>
      <c r="Q509" s="58">
        <f t="shared" si="7"/>
        <v>0.285007422068283</v>
      </c>
      <c r="R509" s="59">
        <v>1851.5000000000005</v>
      </c>
      <c r="S509" s="59">
        <v>2021</v>
      </c>
      <c r="T509" s="60">
        <f>R509/S509</f>
        <v>0.9161306284017815</v>
      </c>
      <c r="U509" s="57">
        <v>502.52000000000021</v>
      </c>
      <c r="V509" s="1">
        <v>576</v>
      </c>
      <c r="W509" s="60">
        <f>U509/V509</f>
        <v>0.87243055555555593</v>
      </c>
    </row>
    <row r="510" spans="1:23" ht="12" hidden="1" outlineLevel="4" x14ac:dyDescent="0.25">
      <c r="A510" s="16">
        <v>507</v>
      </c>
      <c r="B510" s="53"/>
      <c r="C510" s="54"/>
      <c r="D510" s="1">
        <v>46691</v>
      </c>
      <c r="E510" s="1" t="s">
        <v>527</v>
      </c>
      <c r="F510" s="56">
        <v>214.52000000000007</v>
      </c>
      <c r="G510" s="57">
        <v>3799.5559799999992</v>
      </c>
      <c r="H510" s="57">
        <v>41.669999999999995</v>
      </c>
      <c r="I510" s="57">
        <v>606.93205000000023</v>
      </c>
      <c r="J510" s="57">
        <v>256.19000000000005</v>
      </c>
      <c r="K510" s="57">
        <v>4406.4880299999995</v>
      </c>
      <c r="L510" s="56">
        <f>G510*1000/3/F510</f>
        <v>5903.9654111504724</v>
      </c>
      <c r="M510" s="57">
        <f>I510*1000/3/H510</f>
        <v>4855.0679945604379</v>
      </c>
      <c r="N510" s="57">
        <f>M510-L510</f>
        <v>-1048.8974165900345</v>
      </c>
      <c r="O510" s="58">
        <f>N510/L510</f>
        <v>-0.17765981735073239</v>
      </c>
      <c r="P510" s="58">
        <f>H510/J510</f>
        <v>0.16265271868535067</v>
      </c>
      <c r="Q510" s="58">
        <f t="shared" si="7"/>
        <v>0.1773049645390071</v>
      </c>
      <c r="R510" s="59">
        <v>256.19000000000005</v>
      </c>
      <c r="S510" s="59">
        <v>282</v>
      </c>
      <c r="T510" s="60">
        <f>R510/S510</f>
        <v>0.90847517730496474</v>
      </c>
      <c r="U510" s="57">
        <v>41.669999999999995</v>
      </c>
      <c r="V510" s="1">
        <v>50</v>
      </c>
      <c r="W510" s="60">
        <f>U510/V510</f>
        <v>0.83339999999999992</v>
      </c>
    </row>
    <row r="511" spans="1:23" ht="12" hidden="1" outlineLevel="4" x14ac:dyDescent="0.25">
      <c r="A511" s="16">
        <v>508</v>
      </c>
      <c r="B511" s="53"/>
      <c r="C511" s="54"/>
      <c r="D511" s="1">
        <v>46692</v>
      </c>
      <c r="E511" s="1" t="s">
        <v>528</v>
      </c>
      <c r="F511" s="56">
        <v>219.97000000000006</v>
      </c>
      <c r="G511" s="57">
        <v>3911.1249200000007</v>
      </c>
      <c r="H511" s="57">
        <v>48.469999999999992</v>
      </c>
      <c r="I511" s="57">
        <v>816.75024999999994</v>
      </c>
      <c r="J511" s="57">
        <v>268.44000000000005</v>
      </c>
      <c r="K511" s="57">
        <v>4727.8751700000003</v>
      </c>
      <c r="L511" s="56">
        <f>G511*1000/3/F511</f>
        <v>5926.7550423542598</v>
      </c>
      <c r="M511" s="57">
        <f>I511*1000/3/H511</f>
        <v>5616.8781376796651</v>
      </c>
      <c r="N511" s="57">
        <f>M511-L511</f>
        <v>-309.8769046745947</v>
      </c>
      <c r="O511" s="58">
        <f>N511/L511</f>
        <v>-5.2284412374077736E-2</v>
      </c>
      <c r="P511" s="58">
        <f>H511/J511</f>
        <v>0.18056176426762025</v>
      </c>
      <c r="Q511" s="58">
        <f t="shared" si="7"/>
        <v>0.19594594594594594</v>
      </c>
      <c r="R511" s="59">
        <v>268.44000000000005</v>
      </c>
      <c r="S511" s="59">
        <v>296</v>
      </c>
      <c r="T511" s="60">
        <f>R511/S511</f>
        <v>0.90689189189189212</v>
      </c>
      <c r="U511" s="57">
        <v>48.469999999999992</v>
      </c>
      <c r="V511" s="1">
        <v>58</v>
      </c>
      <c r="W511" s="60">
        <f>U511/V511</f>
        <v>0.83568965517241367</v>
      </c>
    </row>
    <row r="512" spans="1:23" ht="12" hidden="1" outlineLevel="4" x14ac:dyDescent="0.25">
      <c r="A512" s="16">
        <v>509</v>
      </c>
      <c r="B512" s="53"/>
      <c r="C512" s="54"/>
      <c r="D512" s="1">
        <v>46693</v>
      </c>
      <c r="E512" s="1" t="s">
        <v>529</v>
      </c>
      <c r="F512" s="56">
        <v>5929.4099999999989</v>
      </c>
      <c r="G512" s="57">
        <v>111818.11973000002</v>
      </c>
      <c r="H512" s="57">
        <v>1662.5700000000006</v>
      </c>
      <c r="I512" s="57">
        <v>27690.841169999985</v>
      </c>
      <c r="J512" s="57">
        <v>7591.98</v>
      </c>
      <c r="K512" s="57">
        <v>139508.96090000001</v>
      </c>
      <c r="L512" s="56">
        <f>G512*1000/3/F512</f>
        <v>6286.0734165231752</v>
      </c>
      <c r="M512" s="57">
        <f>I512*1000/3/H512</f>
        <v>5551.8145942727169</v>
      </c>
      <c r="N512" s="57">
        <f>M512-L512</f>
        <v>-734.25882225045825</v>
      </c>
      <c r="O512" s="58">
        <f>N512/L512</f>
        <v>-0.11680722982337939</v>
      </c>
      <c r="P512" s="58">
        <f>H512/J512</f>
        <v>0.21899030292492877</v>
      </c>
      <c r="Q512" s="58">
        <f t="shared" si="7"/>
        <v>0.23666787047068738</v>
      </c>
      <c r="R512" s="59">
        <v>7591.98</v>
      </c>
      <c r="S512" s="59">
        <v>8307</v>
      </c>
      <c r="T512" s="60">
        <f>R512/S512</f>
        <v>0.91392560491152031</v>
      </c>
      <c r="U512" s="57">
        <v>1662.5700000000006</v>
      </c>
      <c r="V512" s="1">
        <v>1966</v>
      </c>
      <c r="W512" s="60">
        <f>U512/V512</f>
        <v>0.8456612410986778</v>
      </c>
    </row>
    <row r="513" spans="1:23" ht="12" hidden="1" outlineLevel="4" x14ac:dyDescent="0.25">
      <c r="A513" s="16">
        <v>510</v>
      </c>
      <c r="B513" s="53"/>
      <c r="C513" s="54"/>
      <c r="D513" s="1">
        <v>46694</v>
      </c>
      <c r="E513" s="1" t="s">
        <v>530</v>
      </c>
      <c r="F513" s="56">
        <v>2450.36</v>
      </c>
      <c r="G513" s="57">
        <v>40890.328399999991</v>
      </c>
      <c r="H513" s="57">
        <v>729.22</v>
      </c>
      <c r="I513" s="57">
        <v>11299.086929999998</v>
      </c>
      <c r="J513" s="57">
        <v>3179.58</v>
      </c>
      <c r="K513" s="57">
        <v>52189.415329999989</v>
      </c>
      <c r="L513" s="56">
        <f>G513*1000/3/F513</f>
        <v>5562.4926405371707</v>
      </c>
      <c r="M513" s="57">
        <f>I513*1000/3/H513</f>
        <v>5164.919105345436</v>
      </c>
      <c r="N513" s="57">
        <f>M513-L513</f>
        <v>-397.57353519173466</v>
      </c>
      <c r="O513" s="58">
        <f>N513/L513</f>
        <v>-7.1473988530678031E-2</v>
      </c>
      <c r="P513" s="58">
        <f>H513/J513</f>
        <v>0.22934475622566503</v>
      </c>
      <c r="Q513" s="58">
        <f t="shared" si="7"/>
        <v>0.24175509033553197</v>
      </c>
      <c r="R513" s="59">
        <v>3179.58</v>
      </c>
      <c r="S513" s="59">
        <v>3487</v>
      </c>
      <c r="T513" s="60">
        <f>R513/S513</f>
        <v>0.91183825638084315</v>
      </c>
      <c r="U513" s="57">
        <v>729.22</v>
      </c>
      <c r="V513" s="1">
        <v>843</v>
      </c>
      <c r="W513" s="60">
        <f>U513/V513</f>
        <v>0.86502965599051007</v>
      </c>
    </row>
    <row r="514" spans="1:23" ht="12" hidden="1" outlineLevel="4" x14ac:dyDescent="0.25">
      <c r="A514" s="16">
        <v>511</v>
      </c>
      <c r="B514" s="53"/>
      <c r="C514" s="54"/>
      <c r="D514" s="1">
        <v>46695</v>
      </c>
      <c r="E514" s="1" t="s">
        <v>531</v>
      </c>
      <c r="F514" s="56">
        <v>511.53000000000009</v>
      </c>
      <c r="G514" s="57">
        <v>10010.214360000004</v>
      </c>
      <c r="H514" s="57">
        <v>125.78999999999999</v>
      </c>
      <c r="I514" s="57">
        <v>2178.3472699999998</v>
      </c>
      <c r="J514" s="57">
        <v>637.32000000000005</v>
      </c>
      <c r="K514" s="57">
        <v>12188.561630000004</v>
      </c>
      <c r="L514" s="56">
        <f>G514*1000/3/F514</f>
        <v>6523.0546009031741</v>
      </c>
      <c r="M514" s="57">
        <f>I514*1000/3/H514</f>
        <v>5772.4442059517178</v>
      </c>
      <c r="N514" s="57">
        <f>M514-L514</f>
        <v>-750.61039495145633</v>
      </c>
      <c r="O514" s="58">
        <f>N514/L514</f>
        <v>-0.11507038356654684</v>
      </c>
      <c r="P514" s="58">
        <f>H514/J514</f>
        <v>0.19737337601205043</v>
      </c>
      <c r="Q514" s="58">
        <f t="shared" si="7"/>
        <v>0.21407624633431085</v>
      </c>
      <c r="R514" s="59">
        <v>637.32000000000005</v>
      </c>
      <c r="S514" s="59">
        <v>682</v>
      </c>
      <c r="T514" s="60">
        <f>R514/S514</f>
        <v>0.93448680351906166</v>
      </c>
      <c r="U514" s="57">
        <v>125.78999999999999</v>
      </c>
      <c r="V514" s="1">
        <v>146</v>
      </c>
      <c r="W514" s="60">
        <f>U514/V514</f>
        <v>0.8615753424657534</v>
      </c>
    </row>
    <row r="515" spans="1:23" ht="12" hidden="1" outlineLevel="4" x14ac:dyDescent="0.25">
      <c r="A515" s="16">
        <v>512</v>
      </c>
      <c r="B515" s="53"/>
      <c r="C515" s="54"/>
      <c r="D515" s="1">
        <v>46696</v>
      </c>
      <c r="E515" s="1" t="s">
        <v>532</v>
      </c>
      <c r="F515" s="56">
        <v>1504.53</v>
      </c>
      <c r="G515" s="57">
        <v>33881.302620000002</v>
      </c>
      <c r="H515" s="57">
        <v>428.24999999999994</v>
      </c>
      <c r="I515" s="57">
        <v>8352.1147500000025</v>
      </c>
      <c r="J515" s="57">
        <v>1932.78</v>
      </c>
      <c r="K515" s="57">
        <v>42233.417370000003</v>
      </c>
      <c r="L515" s="56">
        <f>G515*1000/3/F515</f>
        <v>7506.5087037147823</v>
      </c>
      <c r="M515" s="57">
        <f>I515*1000/3/H515</f>
        <v>6500.9649737303007</v>
      </c>
      <c r="N515" s="57">
        <f>M515-L515</f>
        <v>-1005.5437299844816</v>
      </c>
      <c r="O515" s="58">
        <f>N515/L515</f>
        <v>-0.13395624646206875</v>
      </c>
      <c r="P515" s="58">
        <f>H515/J515</f>
        <v>0.22157203613447984</v>
      </c>
      <c r="Q515" s="58">
        <f t="shared" si="7"/>
        <v>0.2365063788027478</v>
      </c>
      <c r="R515" s="59">
        <v>1932.78</v>
      </c>
      <c r="S515" s="59">
        <v>2038</v>
      </c>
      <c r="T515" s="60">
        <f>R515/S515</f>
        <v>0.94837095191364085</v>
      </c>
      <c r="U515" s="57">
        <v>428.24999999999994</v>
      </c>
      <c r="V515" s="1">
        <v>482</v>
      </c>
      <c r="W515" s="60">
        <f>U515/V515</f>
        <v>0.88848547717842308</v>
      </c>
    </row>
    <row r="516" spans="1:23" ht="12" hidden="1" outlineLevel="4" x14ac:dyDescent="0.25">
      <c r="A516" s="16">
        <v>513</v>
      </c>
      <c r="B516" s="53"/>
      <c r="C516" s="54"/>
      <c r="D516" s="1">
        <v>46697</v>
      </c>
      <c r="E516" s="1" t="s">
        <v>533</v>
      </c>
      <c r="F516" s="56">
        <v>500.28999999999996</v>
      </c>
      <c r="G516" s="57">
        <v>9544.9601899999998</v>
      </c>
      <c r="H516" s="57">
        <v>95.61</v>
      </c>
      <c r="I516" s="57">
        <v>1703.5230599999998</v>
      </c>
      <c r="J516" s="57">
        <v>595.9</v>
      </c>
      <c r="K516" s="57">
        <v>11248.483249999999</v>
      </c>
      <c r="L516" s="56">
        <f>G516*1000/3/F516</f>
        <v>6359.6182147687678</v>
      </c>
      <c r="M516" s="57">
        <f>I516*1000/3/H516</f>
        <v>5939.1383746470028</v>
      </c>
      <c r="N516" s="57">
        <f>M516-L516</f>
        <v>-420.47984012176494</v>
      </c>
      <c r="O516" s="58">
        <f>N516/L516</f>
        <v>-6.6117151363787235E-2</v>
      </c>
      <c r="P516" s="58">
        <f>H516/J516</f>
        <v>0.160446383621413</v>
      </c>
      <c r="Q516" s="58">
        <f t="shared" si="7"/>
        <v>0.17731629392971246</v>
      </c>
      <c r="R516" s="59">
        <v>595.9</v>
      </c>
      <c r="S516" s="59">
        <v>626</v>
      </c>
      <c r="T516" s="60">
        <f>R516/S516</f>
        <v>0.95191693290734825</v>
      </c>
      <c r="U516" s="57">
        <v>95.61</v>
      </c>
      <c r="V516" s="1">
        <v>111</v>
      </c>
      <c r="W516" s="60">
        <f>U516/V516</f>
        <v>0.86135135135135132</v>
      </c>
    </row>
    <row r="517" spans="1:23" ht="12" hidden="1" outlineLevel="4" x14ac:dyDescent="0.25">
      <c r="A517" s="16">
        <v>514</v>
      </c>
      <c r="B517" s="53"/>
      <c r="C517" s="54"/>
      <c r="D517" s="1">
        <v>46699</v>
      </c>
      <c r="E517" s="1" t="s">
        <v>534</v>
      </c>
      <c r="F517" s="56">
        <v>10596.730000000023</v>
      </c>
      <c r="G517" s="57">
        <v>196161.02059000009</v>
      </c>
      <c r="H517" s="57">
        <v>3317.2899999999991</v>
      </c>
      <c r="I517" s="57">
        <v>57357.630279999998</v>
      </c>
      <c r="J517" s="57">
        <v>13914.020000000022</v>
      </c>
      <c r="K517" s="57">
        <v>253518.65087000007</v>
      </c>
      <c r="L517" s="56">
        <f>G517*1000/3/F517</f>
        <v>6170.4890908169991</v>
      </c>
      <c r="M517" s="57">
        <f>I517*1000/3/H517</f>
        <v>5763.5027668166904</v>
      </c>
      <c r="N517" s="57">
        <f>M517-L517</f>
        <v>-406.98632400030874</v>
      </c>
      <c r="O517" s="58">
        <f>N517/L517</f>
        <v>-6.5956898717476217E-2</v>
      </c>
      <c r="P517" s="58">
        <f>H517/J517</f>
        <v>0.23841348510351384</v>
      </c>
      <c r="Q517" s="58">
        <f t="shared" ref="Q517:Q580" si="8">V517/S517</f>
        <v>0.25358194308145238</v>
      </c>
      <c r="R517" s="59">
        <v>13914.020000000022</v>
      </c>
      <c r="S517" s="59">
        <v>15285</v>
      </c>
      <c r="T517" s="60">
        <f>R517/S517</f>
        <v>0.9103055282957162</v>
      </c>
      <c r="U517" s="57">
        <v>3317.2899999999991</v>
      </c>
      <c r="V517" s="1">
        <v>3876</v>
      </c>
      <c r="W517" s="60">
        <f>U517/V517</f>
        <v>0.85585397316821443</v>
      </c>
    </row>
    <row r="518" spans="1:23" ht="12" hidden="1" outlineLevel="3" collapsed="1" x14ac:dyDescent="0.25">
      <c r="A518" s="16">
        <v>515</v>
      </c>
      <c r="B518" s="62"/>
      <c r="C518" s="82" t="s">
        <v>535</v>
      </c>
      <c r="D518" s="75"/>
      <c r="E518" s="82"/>
      <c r="F518" s="76">
        <f>SUM(F519:F537)</f>
        <v>28697.719999999998</v>
      </c>
      <c r="G518" s="59">
        <f>SUM(G519:G537)</f>
        <v>505236.83564000012</v>
      </c>
      <c r="H518" s="59">
        <f>SUM(H519:H537)</f>
        <v>10801.26</v>
      </c>
      <c r="I518" s="59">
        <f>SUM(I519:I537)</f>
        <v>187798.76141000001</v>
      </c>
      <c r="J518" s="59">
        <f>SUM(J519:J537)</f>
        <v>39498.979999999989</v>
      </c>
      <c r="K518" s="59">
        <f>SUM(K519:K537)</f>
        <v>693035.59704999998</v>
      </c>
      <c r="L518" s="56">
        <f>G518*1000/3/F518</f>
        <v>5868.4898502970527</v>
      </c>
      <c r="M518" s="57">
        <f>I518*1000/3/H518</f>
        <v>5795.581916986228</v>
      </c>
      <c r="N518" s="57">
        <f>M518-L518</f>
        <v>-72.907933310824774</v>
      </c>
      <c r="O518" s="58">
        <f>N518/L518</f>
        <v>-1.2423627742516126E-2</v>
      </c>
      <c r="P518" s="58">
        <f>H518/J518</f>
        <v>0.27345668166621018</v>
      </c>
      <c r="Q518" s="58">
        <f t="shared" si="8"/>
        <v>0.28664716685939734</v>
      </c>
      <c r="R518" s="59">
        <f>SUM(R519:R537)</f>
        <v>39498.639999999992</v>
      </c>
      <c r="S518" s="59">
        <f>SUM(S519:S537)</f>
        <v>44103</v>
      </c>
      <c r="T518" s="60">
        <f>R518/S518</f>
        <v>0.89559984581547725</v>
      </c>
      <c r="U518" s="59">
        <f>SUM(U519:U537)</f>
        <v>10801.26</v>
      </c>
      <c r="V518" s="59">
        <f>SUM(V519:V537)</f>
        <v>12642</v>
      </c>
      <c r="W518" s="60">
        <f>U518/V518</f>
        <v>0.85439487422876126</v>
      </c>
    </row>
    <row r="519" spans="1:23" ht="12" hidden="1" outlineLevel="4" x14ac:dyDescent="0.25">
      <c r="A519" s="16">
        <v>516</v>
      </c>
      <c r="B519" s="53"/>
      <c r="C519" s="54"/>
      <c r="D519" s="1">
        <v>46710</v>
      </c>
      <c r="E519" s="1" t="s">
        <v>536</v>
      </c>
      <c r="F519" s="56">
        <v>2255.1299999999997</v>
      </c>
      <c r="G519" s="57">
        <v>58325.130310000059</v>
      </c>
      <c r="H519" s="57">
        <v>1083.33</v>
      </c>
      <c r="I519" s="57">
        <v>24489.950040000007</v>
      </c>
      <c r="J519" s="57">
        <v>3338.4599999999996</v>
      </c>
      <c r="K519" s="57">
        <v>82815.080350000062</v>
      </c>
      <c r="L519" s="56">
        <f>G519*1000/3/F519</f>
        <v>8621.1039289678902</v>
      </c>
      <c r="M519" s="57">
        <f>I519*1000/3/H519</f>
        <v>7535.3924288997841</v>
      </c>
      <c r="N519" s="57">
        <f>M519-L519</f>
        <v>-1085.711500068106</v>
      </c>
      <c r="O519" s="58">
        <f>N519/L519</f>
        <v>-0.12593648203450974</v>
      </c>
      <c r="P519" s="58">
        <f>H519/J519</f>
        <v>0.32449991912438669</v>
      </c>
      <c r="Q519" s="58">
        <f t="shared" si="8"/>
        <v>0.34456613310867734</v>
      </c>
      <c r="R519" s="59">
        <v>3338.4599999999996</v>
      </c>
      <c r="S519" s="59">
        <v>3561</v>
      </c>
      <c r="T519" s="60">
        <f>R519/S519</f>
        <v>0.93750631844987353</v>
      </c>
      <c r="U519" s="57">
        <v>1083.33</v>
      </c>
      <c r="V519" s="1">
        <v>1227</v>
      </c>
      <c r="W519" s="60">
        <f>U519/V519</f>
        <v>0.88290953545232265</v>
      </c>
    </row>
    <row r="520" spans="1:23" ht="12" hidden="1" outlineLevel="4" x14ac:dyDescent="0.25">
      <c r="A520" s="16">
        <v>517</v>
      </c>
      <c r="B520" s="53"/>
      <c r="C520" s="54"/>
      <c r="D520" s="1">
        <v>46720</v>
      </c>
      <c r="E520" s="1" t="s">
        <v>537</v>
      </c>
      <c r="F520" s="56">
        <v>2135.2099999999996</v>
      </c>
      <c r="G520" s="57">
        <v>35891.988669999999</v>
      </c>
      <c r="H520" s="57">
        <v>750.25999999999976</v>
      </c>
      <c r="I520" s="57">
        <v>12877.754650000003</v>
      </c>
      <c r="J520" s="57">
        <v>2885.4699999999993</v>
      </c>
      <c r="K520" s="57">
        <v>48769.743320000001</v>
      </c>
      <c r="L520" s="56">
        <f>G520*1000/3/F520</f>
        <v>5603.1941698162418</v>
      </c>
      <c r="M520" s="57">
        <f>I520*1000/3/H520</f>
        <v>5721.4630705799791</v>
      </c>
      <c r="N520" s="57">
        <f>M520-L520</f>
        <v>118.26890076373729</v>
      </c>
      <c r="O520" s="58">
        <f>N520/L520</f>
        <v>2.1107407164441698E-2</v>
      </c>
      <c r="P520" s="58">
        <f>H520/J520</f>
        <v>0.26001310011887141</v>
      </c>
      <c r="Q520" s="58">
        <f t="shared" si="8"/>
        <v>0.26299787169352384</v>
      </c>
      <c r="R520" s="59">
        <v>2885.4699999999993</v>
      </c>
      <c r="S520" s="59">
        <v>3289</v>
      </c>
      <c r="T520" s="60">
        <f>R520/S520</f>
        <v>0.87730921252660365</v>
      </c>
      <c r="U520" s="57">
        <v>750.25999999999976</v>
      </c>
      <c r="V520" s="1">
        <v>865</v>
      </c>
      <c r="W520" s="60">
        <f>U520/V520</f>
        <v>0.86735260115606905</v>
      </c>
    </row>
    <row r="521" spans="1:23" ht="12" hidden="1" outlineLevel="4" x14ac:dyDescent="0.25">
      <c r="A521" s="16">
        <v>518</v>
      </c>
      <c r="B521" s="53"/>
      <c r="C521" s="54"/>
      <c r="D521" s="1">
        <v>46731</v>
      </c>
      <c r="E521" s="1" t="s">
        <v>538</v>
      </c>
      <c r="F521" s="56">
        <v>5142.1799999999939</v>
      </c>
      <c r="G521" s="57">
        <v>78494.423879999944</v>
      </c>
      <c r="H521" s="57">
        <v>1484.3999999999999</v>
      </c>
      <c r="I521" s="57">
        <v>23633.049820000007</v>
      </c>
      <c r="J521" s="57">
        <v>6626.5799999999936</v>
      </c>
      <c r="K521" s="57">
        <v>102127.47369999994</v>
      </c>
      <c r="L521" s="56">
        <f>G521*1000/3/F521</f>
        <v>5088.2715035257443</v>
      </c>
      <c r="M521" s="57">
        <f>I521*1000/3/H521</f>
        <v>5306.9814560316199</v>
      </c>
      <c r="N521" s="57">
        <f>M521-L521</f>
        <v>218.70995250587566</v>
      </c>
      <c r="O521" s="58">
        <f>N521/L521</f>
        <v>4.2983152992981617E-2</v>
      </c>
      <c r="P521" s="58">
        <f>H521/J521</f>
        <v>0.22400695381327945</v>
      </c>
      <c r="Q521" s="58">
        <f t="shared" si="8"/>
        <v>0.23877005347593583</v>
      </c>
      <c r="R521" s="59">
        <v>6626.5799999999936</v>
      </c>
      <c r="S521" s="59">
        <v>7480</v>
      </c>
      <c r="T521" s="60">
        <f>R521/S521</f>
        <v>0.88590641711229856</v>
      </c>
      <c r="U521" s="57">
        <v>1484.3999999999999</v>
      </c>
      <c r="V521" s="1">
        <v>1786</v>
      </c>
      <c r="W521" s="60">
        <f>U521/V521</f>
        <v>0.83113101903695397</v>
      </c>
    </row>
    <row r="522" spans="1:23" ht="12" hidden="1" outlineLevel="4" x14ac:dyDescent="0.25">
      <c r="A522" s="16">
        <v>519</v>
      </c>
      <c r="B522" s="53"/>
      <c r="C522" s="54"/>
      <c r="D522" s="1">
        <v>46732</v>
      </c>
      <c r="E522" s="1" t="s">
        <v>539</v>
      </c>
      <c r="F522" s="56">
        <v>2416.6099999999997</v>
      </c>
      <c r="G522" s="57">
        <v>30083.598389999996</v>
      </c>
      <c r="H522" s="57">
        <v>559.32999999999981</v>
      </c>
      <c r="I522" s="57">
        <v>8366.9605900000024</v>
      </c>
      <c r="J522" s="57">
        <v>2975.9399999999996</v>
      </c>
      <c r="K522" s="57">
        <v>38450.558980000002</v>
      </c>
      <c r="L522" s="56">
        <f>G522*1000/3/F522</f>
        <v>4149.5591469041346</v>
      </c>
      <c r="M522" s="57">
        <f>I522*1000/3/H522</f>
        <v>4986.2994356343042</v>
      </c>
      <c r="N522" s="57">
        <f>M522-L522</f>
        <v>836.7402887301696</v>
      </c>
      <c r="O522" s="58">
        <f>N522/L522</f>
        <v>0.20164558670152641</v>
      </c>
      <c r="P522" s="58">
        <f>H522/J522</f>
        <v>0.18795069793073782</v>
      </c>
      <c r="Q522" s="58">
        <f t="shared" si="8"/>
        <v>0.19767103347889375</v>
      </c>
      <c r="R522" s="59">
        <v>2975.9399999999996</v>
      </c>
      <c r="S522" s="59">
        <v>3435</v>
      </c>
      <c r="T522" s="60">
        <f>R522/S522</f>
        <v>0.86635807860261993</v>
      </c>
      <c r="U522" s="57">
        <v>559.32999999999981</v>
      </c>
      <c r="V522" s="1">
        <v>679</v>
      </c>
      <c r="W522" s="60">
        <f>U522/V522</f>
        <v>0.82375552282768749</v>
      </c>
    </row>
    <row r="523" spans="1:23" ht="12" hidden="1" outlineLevel="4" x14ac:dyDescent="0.25">
      <c r="A523" s="16">
        <v>520</v>
      </c>
      <c r="B523" s="53"/>
      <c r="C523" s="54"/>
      <c r="D523" s="1">
        <v>46733</v>
      </c>
      <c r="E523" s="1" t="s">
        <v>540</v>
      </c>
      <c r="F523" s="56">
        <v>649.03</v>
      </c>
      <c r="G523" s="57">
        <v>9658.5598699999991</v>
      </c>
      <c r="H523" s="57">
        <v>391.69000000000005</v>
      </c>
      <c r="I523" s="57">
        <v>5541.9564700000019</v>
      </c>
      <c r="J523" s="57">
        <v>1040.72</v>
      </c>
      <c r="K523" s="57">
        <v>15200.516340000002</v>
      </c>
      <c r="L523" s="56">
        <f>G523*1000/3/F523</f>
        <v>4960.5102332198303</v>
      </c>
      <c r="M523" s="57">
        <f>I523*1000/3/H523</f>
        <v>4716.2777281353465</v>
      </c>
      <c r="N523" s="57">
        <f>M523-L523</f>
        <v>-244.23250508448382</v>
      </c>
      <c r="O523" s="58">
        <f>N523/L523</f>
        <v>-4.9235359590409374E-2</v>
      </c>
      <c r="P523" s="58">
        <f>H523/J523</f>
        <v>0.37636444000307484</v>
      </c>
      <c r="Q523" s="58">
        <f t="shared" si="8"/>
        <v>0.39417309340188517</v>
      </c>
      <c r="R523" s="59">
        <v>1040.72</v>
      </c>
      <c r="S523" s="59">
        <v>1167</v>
      </c>
      <c r="T523" s="60">
        <f>R523/S523</f>
        <v>0.89179091688089118</v>
      </c>
      <c r="U523" s="57">
        <v>391.69000000000005</v>
      </c>
      <c r="V523" s="1">
        <v>460</v>
      </c>
      <c r="W523" s="60">
        <f>U523/V523</f>
        <v>0.85150000000000015</v>
      </c>
    </row>
    <row r="524" spans="1:23" ht="12" hidden="1" outlineLevel="4" x14ac:dyDescent="0.25">
      <c r="A524" s="16">
        <v>521</v>
      </c>
      <c r="B524" s="53"/>
      <c r="C524" s="54"/>
      <c r="D524" s="1">
        <v>46734</v>
      </c>
      <c r="E524" s="1" t="s">
        <v>541</v>
      </c>
      <c r="F524" s="56">
        <v>25.710000000000004</v>
      </c>
      <c r="G524" s="57">
        <v>370.57240999999999</v>
      </c>
      <c r="H524" s="57">
        <v>12.65</v>
      </c>
      <c r="I524" s="57">
        <v>180.08506999999997</v>
      </c>
      <c r="J524" s="57">
        <v>38.360000000000007</v>
      </c>
      <c r="K524" s="57">
        <v>550.65747999999996</v>
      </c>
      <c r="L524" s="56">
        <f>G524*1000/3/F524</f>
        <v>4804.5171787890558</v>
      </c>
      <c r="M524" s="57">
        <f>I524*1000/3/H524</f>
        <v>4745.3246376811585</v>
      </c>
      <c r="N524" s="57">
        <f>M524-L524</f>
        <v>-59.192541107897341</v>
      </c>
      <c r="O524" s="58">
        <f>N524/L524</f>
        <v>-1.232018513103046E-2</v>
      </c>
      <c r="P524" s="58">
        <f>H524/J524</f>
        <v>0.32977059436913447</v>
      </c>
      <c r="Q524" s="58">
        <f t="shared" si="8"/>
        <v>0.34146341463414637</v>
      </c>
      <c r="R524" s="59">
        <v>38.360000000000007</v>
      </c>
      <c r="S524" s="59">
        <v>41</v>
      </c>
      <c r="T524" s="60">
        <f>R524/S524</f>
        <v>0.93560975609756114</v>
      </c>
      <c r="U524" s="57">
        <v>12.65</v>
      </c>
      <c r="V524" s="1">
        <v>14</v>
      </c>
      <c r="W524" s="60">
        <f>U524/V524</f>
        <v>0.90357142857142858</v>
      </c>
    </row>
    <row r="525" spans="1:23" ht="12" hidden="1" outlineLevel="4" x14ac:dyDescent="0.25">
      <c r="A525" s="16">
        <v>522</v>
      </c>
      <c r="B525" s="53"/>
      <c r="C525" s="54"/>
      <c r="D525" s="1">
        <v>46735</v>
      </c>
      <c r="E525" s="1" t="s">
        <v>542</v>
      </c>
      <c r="F525" s="56">
        <v>283.04999999999995</v>
      </c>
      <c r="G525" s="57">
        <v>3831.8671199999985</v>
      </c>
      <c r="H525" s="57">
        <v>145.3299999999999</v>
      </c>
      <c r="I525" s="57">
        <v>2296.6510000000003</v>
      </c>
      <c r="J525" s="57">
        <v>428.37999999999988</v>
      </c>
      <c r="K525" s="57">
        <v>6128.5181199999988</v>
      </c>
      <c r="L525" s="56">
        <f>G525*1000/3/F525</f>
        <v>4512.591556262144</v>
      </c>
      <c r="M525" s="57">
        <f>I525*1000/3/H525</f>
        <v>5267.6689832335651</v>
      </c>
      <c r="N525" s="57">
        <f>M525-L525</f>
        <v>755.07742697142112</v>
      </c>
      <c r="O525" s="58">
        <f>N525/L525</f>
        <v>0.16732678274939303</v>
      </c>
      <c r="P525" s="58">
        <f>H525/J525</f>
        <v>0.33925486717400427</v>
      </c>
      <c r="Q525" s="58">
        <f t="shared" si="8"/>
        <v>0.36438923395445133</v>
      </c>
      <c r="R525" s="59">
        <v>428.37999999999988</v>
      </c>
      <c r="S525" s="59">
        <v>483</v>
      </c>
      <c r="T525" s="60">
        <f>R525/S525</f>
        <v>0.88691511387163535</v>
      </c>
      <c r="U525" s="57">
        <v>145.3299999999999</v>
      </c>
      <c r="V525" s="1">
        <v>176</v>
      </c>
      <c r="W525" s="60">
        <f>U525/V525</f>
        <v>0.82573863636363576</v>
      </c>
    </row>
    <row r="526" spans="1:23" ht="12" hidden="1" outlineLevel="4" x14ac:dyDescent="0.25">
      <c r="A526" s="16">
        <v>523</v>
      </c>
      <c r="B526" s="53"/>
      <c r="C526" s="54"/>
      <c r="D526" s="1">
        <v>46736</v>
      </c>
      <c r="E526" s="1" t="s">
        <v>543</v>
      </c>
      <c r="F526" s="56">
        <v>1889.5600000000004</v>
      </c>
      <c r="G526" s="57">
        <v>27919.533530000004</v>
      </c>
      <c r="H526" s="57">
        <v>721.79000000000008</v>
      </c>
      <c r="I526" s="57">
        <v>10617.353539999996</v>
      </c>
      <c r="J526" s="57">
        <v>2611.3500000000004</v>
      </c>
      <c r="K526" s="57">
        <v>38536.887069999997</v>
      </c>
      <c r="L526" s="56">
        <f>G526*1000/3/F526</f>
        <v>4925.2266012546124</v>
      </c>
      <c r="M526" s="57">
        <f>I526*1000/3/H526</f>
        <v>4903.2514258533165</v>
      </c>
      <c r="N526" s="57">
        <f>M526-L526</f>
        <v>-21.975175401295928</v>
      </c>
      <c r="O526" s="58">
        <f>N526/L526</f>
        <v>-4.4617592611268181E-3</v>
      </c>
      <c r="P526" s="58">
        <f>H526/J526</f>
        <v>0.27640492465582933</v>
      </c>
      <c r="Q526" s="58">
        <f t="shared" si="8"/>
        <v>0.28770949720670391</v>
      </c>
      <c r="R526" s="59">
        <v>2611.3500000000004</v>
      </c>
      <c r="S526" s="59">
        <v>2864</v>
      </c>
      <c r="T526" s="60">
        <f>R526/S526</f>
        <v>0.91178421787709507</v>
      </c>
      <c r="U526" s="57">
        <v>721.79000000000008</v>
      </c>
      <c r="V526" s="1">
        <v>824</v>
      </c>
      <c r="W526" s="60">
        <f>U526/V526</f>
        <v>0.87595873786407774</v>
      </c>
    </row>
    <row r="527" spans="1:23" ht="12" hidden="1" outlineLevel="4" x14ac:dyDescent="0.25">
      <c r="A527" s="16">
        <v>524</v>
      </c>
      <c r="B527" s="53"/>
      <c r="C527" s="54"/>
      <c r="D527" s="1">
        <v>46739</v>
      </c>
      <c r="E527" s="1" t="s">
        <v>544</v>
      </c>
      <c r="F527" s="56">
        <v>1482.5300000000004</v>
      </c>
      <c r="G527" s="57">
        <v>23034.288490000014</v>
      </c>
      <c r="H527" s="57">
        <v>370.96000000000032</v>
      </c>
      <c r="I527" s="57">
        <v>5673.298649999997</v>
      </c>
      <c r="J527" s="57">
        <v>1853.4900000000007</v>
      </c>
      <c r="K527" s="57">
        <v>28707.587140000011</v>
      </c>
      <c r="L527" s="56">
        <f>G527*1000/3/F527</f>
        <v>5179.04943801025</v>
      </c>
      <c r="M527" s="57">
        <f>I527*1000/3/H527</f>
        <v>5097.853003019186</v>
      </c>
      <c r="N527" s="57">
        <f>M527-L527</f>
        <v>-81.196434991064052</v>
      </c>
      <c r="O527" s="58">
        <f>N527/L527</f>
        <v>-1.5677864434956831E-2</v>
      </c>
      <c r="P527" s="58">
        <f>H527/J527</f>
        <v>0.20014135495740479</v>
      </c>
      <c r="Q527" s="58">
        <f t="shared" si="8"/>
        <v>0.20788704965920154</v>
      </c>
      <c r="R527" s="59">
        <v>1853.4900000000007</v>
      </c>
      <c r="S527" s="59">
        <v>2054</v>
      </c>
      <c r="T527" s="60">
        <f>R527/S527</f>
        <v>0.90238072054527785</v>
      </c>
      <c r="U527" s="57">
        <v>370.96000000000032</v>
      </c>
      <c r="V527" s="1">
        <v>427</v>
      </c>
      <c r="W527" s="60">
        <f>U527/V527</f>
        <v>0.8687587822014059</v>
      </c>
    </row>
    <row r="528" spans="1:23" ht="12" hidden="1" outlineLevel="4" x14ac:dyDescent="0.25">
      <c r="A528" s="16">
        <v>525</v>
      </c>
      <c r="B528" s="53"/>
      <c r="C528" s="54"/>
      <c r="D528" s="1">
        <v>46741</v>
      </c>
      <c r="E528" s="1" t="s">
        <v>545</v>
      </c>
      <c r="F528" s="56">
        <v>2486.3400000000011</v>
      </c>
      <c r="G528" s="57">
        <v>39448.798909999998</v>
      </c>
      <c r="H528" s="57">
        <v>702.7900000000003</v>
      </c>
      <c r="I528" s="57">
        <v>10629.831159999998</v>
      </c>
      <c r="J528" s="57">
        <v>3189.1300000000015</v>
      </c>
      <c r="K528" s="57">
        <v>50078.630069999999</v>
      </c>
      <c r="L528" s="56">
        <f>G528*1000/3/F528</f>
        <v>5288.7375164565829</v>
      </c>
      <c r="M528" s="57">
        <f>I528*1000/3/H528</f>
        <v>5041.7294687365093</v>
      </c>
      <c r="N528" s="57">
        <f>M528-L528</f>
        <v>-247.00804772007359</v>
      </c>
      <c r="O528" s="58">
        <f>N528/L528</f>
        <v>-4.6704539023061077E-2</v>
      </c>
      <c r="P528" s="58">
        <f>H528/J528</f>
        <v>0.22037044585827481</v>
      </c>
      <c r="Q528" s="58">
        <f t="shared" si="8"/>
        <v>0.23340896199659672</v>
      </c>
      <c r="R528" s="59">
        <v>3189.1300000000015</v>
      </c>
      <c r="S528" s="59">
        <v>3526</v>
      </c>
      <c r="T528" s="60">
        <f>R528/S528</f>
        <v>0.90446114577424885</v>
      </c>
      <c r="U528" s="57">
        <v>702.7900000000003</v>
      </c>
      <c r="V528" s="1">
        <v>823</v>
      </c>
      <c r="W528" s="60">
        <f>U528/V528</f>
        <v>0.85393681652490927</v>
      </c>
    </row>
    <row r="529" spans="1:23" ht="12" hidden="1" outlineLevel="4" x14ac:dyDescent="0.25">
      <c r="A529" s="16">
        <v>526</v>
      </c>
      <c r="B529" s="53"/>
      <c r="C529" s="54"/>
      <c r="D529" s="1">
        <v>46742</v>
      </c>
      <c r="E529" s="1" t="s">
        <v>546</v>
      </c>
      <c r="F529" s="56">
        <v>2769.2300000000005</v>
      </c>
      <c r="G529" s="57">
        <v>46706.460839999978</v>
      </c>
      <c r="H529" s="57">
        <v>780.86999999999978</v>
      </c>
      <c r="I529" s="57">
        <v>12483.464709999998</v>
      </c>
      <c r="J529" s="57">
        <v>3550.1000000000004</v>
      </c>
      <c r="K529" s="57">
        <v>59189.925549999978</v>
      </c>
      <c r="L529" s="56">
        <f>G529*1000/3/F529</f>
        <v>5622.0755516876497</v>
      </c>
      <c r="M529" s="57">
        <f>I529*1000/3/H529</f>
        <v>5328.8702387507956</v>
      </c>
      <c r="N529" s="57">
        <f>M529-L529</f>
        <v>-293.20531293685417</v>
      </c>
      <c r="O529" s="58">
        <f>N529/L529</f>
        <v>-5.2152503153188506E-2</v>
      </c>
      <c r="P529" s="58">
        <f>H529/J529</f>
        <v>0.2199571843046674</v>
      </c>
      <c r="Q529" s="58">
        <f t="shared" si="8"/>
        <v>0.23447401774397972</v>
      </c>
      <c r="R529" s="59">
        <v>3550.1000000000004</v>
      </c>
      <c r="S529" s="59">
        <v>3945</v>
      </c>
      <c r="T529" s="60">
        <f>R529/S529</f>
        <v>0.8998986058301649</v>
      </c>
      <c r="U529" s="57">
        <v>780.86999999999978</v>
      </c>
      <c r="V529" s="1">
        <v>925</v>
      </c>
      <c r="W529" s="60">
        <f>U529/V529</f>
        <v>0.84418378378378356</v>
      </c>
    </row>
    <row r="530" spans="1:23" ht="12" hidden="1" outlineLevel="4" x14ac:dyDescent="0.25">
      <c r="A530" s="16">
        <v>527</v>
      </c>
      <c r="B530" s="53"/>
      <c r="C530" s="54"/>
      <c r="D530" s="1">
        <v>46751</v>
      </c>
      <c r="E530" s="1" t="s">
        <v>547</v>
      </c>
      <c r="F530" s="56">
        <v>3389.34</v>
      </c>
      <c r="G530" s="57">
        <v>89162.231050000031</v>
      </c>
      <c r="H530" s="57">
        <v>1931.9100000000005</v>
      </c>
      <c r="I530" s="57">
        <v>42161.520549999994</v>
      </c>
      <c r="J530" s="57">
        <v>5321.2500000000009</v>
      </c>
      <c r="K530" s="57">
        <v>131323.75160000002</v>
      </c>
      <c r="L530" s="56">
        <f>G530*1000/3/F530</f>
        <v>8768.8882447123451</v>
      </c>
      <c r="M530" s="57">
        <f>I530*1000/3/H530</f>
        <v>7274.5832794143244</v>
      </c>
      <c r="N530" s="57">
        <f>M530-L530</f>
        <v>-1494.3049652980208</v>
      </c>
      <c r="O530" s="58">
        <f>N530/L530</f>
        <v>-0.17040985397425829</v>
      </c>
      <c r="P530" s="58">
        <f>H530/J530</f>
        <v>0.36305567300916142</v>
      </c>
      <c r="Q530" s="58">
        <f t="shared" si="8"/>
        <v>0.37463279764990498</v>
      </c>
      <c r="R530" s="59">
        <v>5321.2500000000009</v>
      </c>
      <c r="S530" s="59">
        <v>5787</v>
      </c>
      <c r="T530" s="60">
        <f>R530/S530</f>
        <v>0.91951788491446362</v>
      </c>
      <c r="U530" s="57">
        <v>1931.9100000000005</v>
      </c>
      <c r="V530" s="1">
        <v>2168</v>
      </c>
      <c r="W530" s="60">
        <f>U530/V530</f>
        <v>0.89110239852398554</v>
      </c>
    </row>
    <row r="531" spans="1:23" ht="12" hidden="1" outlineLevel="4" x14ac:dyDescent="0.25">
      <c r="A531" s="16">
        <v>528</v>
      </c>
      <c r="B531" s="53"/>
      <c r="C531" s="54"/>
      <c r="D531" s="1">
        <v>46752</v>
      </c>
      <c r="E531" s="1" t="s">
        <v>548</v>
      </c>
      <c r="F531" s="56">
        <v>899.46999999999991</v>
      </c>
      <c r="G531" s="57">
        <v>18085.210869999992</v>
      </c>
      <c r="H531" s="57">
        <v>378.16000000000008</v>
      </c>
      <c r="I531" s="57">
        <v>6765.1186600000001</v>
      </c>
      <c r="J531" s="57">
        <v>1277.6300000000001</v>
      </c>
      <c r="K531" s="57">
        <v>24850.329529999992</v>
      </c>
      <c r="L531" s="56">
        <f>G531*1000/3/F531</f>
        <v>6702.1730834083746</v>
      </c>
      <c r="M531" s="57">
        <f>I531*1000/3/H531</f>
        <v>5963.1890028911912</v>
      </c>
      <c r="N531" s="57">
        <f>M531-L531</f>
        <v>-738.98408051718343</v>
      </c>
      <c r="O531" s="58">
        <f>N531/L531</f>
        <v>-0.11026036948323256</v>
      </c>
      <c r="P531" s="58">
        <f>H531/J531</f>
        <v>0.2959855357184788</v>
      </c>
      <c r="Q531" s="58">
        <f t="shared" si="8"/>
        <v>0.30693763139453401</v>
      </c>
      <c r="R531" s="59">
        <v>1277.6300000000001</v>
      </c>
      <c r="S531" s="59">
        <v>1427</v>
      </c>
      <c r="T531" s="60">
        <f>R531/S531</f>
        <v>0.8953258584442888</v>
      </c>
      <c r="U531" s="57">
        <v>378.16000000000008</v>
      </c>
      <c r="V531" s="1">
        <v>438</v>
      </c>
      <c r="W531" s="60">
        <f>U531/V531</f>
        <v>0.86337899543379015</v>
      </c>
    </row>
    <row r="532" spans="1:23" ht="12" hidden="1" outlineLevel="4" x14ac:dyDescent="0.25">
      <c r="A532" s="16">
        <v>529</v>
      </c>
      <c r="B532" s="53"/>
      <c r="C532" s="54"/>
      <c r="D532" s="1">
        <v>46761</v>
      </c>
      <c r="E532" s="1" t="s">
        <v>549</v>
      </c>
      <c r="F532" s="56">
        <v>350.41999999999996</v>
      </c>
      <c r="G532" s="57">
        <v>5202.3350300000011</v>
      </c>
      <c r="H532" s="57">
        <v>417.54</v>
      </c>
      <c r="I532" s="57">
        <v>5787.12075</v>
      </c>
      <c r="J532" s="57">
        <v>767.96</v>
      </c>
      <c r="K532" s="57">
        <v>10989.45578</v>
      </c>
      <c r="L532" s="56">
        <f>G532*1000/3/F532</f>
        <v>4948.6663908072233</v>
      </c>
      <c r="M532" s="57">
        <f>I532*1000/3/H532</f>
        <v>4620.0130526416624</v>
      </c>
      <c r="N532" s="57">
        <f>M532-L532</f>
        <v>-328.65333816556085</v>
      </c>
      <c r="O532" s="58">
        <f>N532/L532</f>
        <v>-6.6412506362537635E-2</v>
      </c>
      <c r="P532" s="58">
        <f>H532/J532</f>
        <v>0.54370019271837078</v>
      </c>
      <c r="Q532" s="58">
        <f t="shared" si="8"/>
        <v>0.57064622124863085</v>
      </c>
      <c r="R532" s="59">
        <v>767.96</v>
      </c>
      <c r="S532" s="59">
        <v>913</v>
      </c>
      <c r="T532" s="60">
        <f>R532/S532</f>
        <v>0.84113910186199348</v>
      </c>
      <c r="U532" s="57">
        <v>417.54</v>
      </c>
      <c r="V532" s="1">
        <v>521</v>
      </c>
      <c r="W532" s="60">
        <f>U532/V532</f>
        <v>0.80142034548944341</v>
      </c>
    </row>
    <row r="533" spans="1:23" ht="12" hidden="1" outlineLevel="4" x14ac:dyDescent="0.25">
      <c r="A533" s="16">
        <v>530</v>
      </c>
      <c r="B533" s="53"/>
      <c r="C533" s="54"/>
      <c r="D533" s="1">
        <v>46769</v>
      </c>
      <c r="E533" s="1" t="s">
        <v>550</v>
      </c>
      <c r="F533" s="56">
        <v>1105.9299999999998</v>
      </c>
      <c r="G533" s="57">
        <v>19361.503520000006</v>
      </c>
      <c r="H533" s="57">
        <v>508.21000000000009</v>
      </c>
      <c r="I533" s="57">
        <v>8432.070929999998</v>
      </c>
      <c r="J533" s="57">
        <v>1614.1399999999999</v>
      </c>
      <c r="K533" s="57">
        <v>27793.574450000004</v>
      </c>
      <c r="L533" s="56">
        <f>G533*1000/3/F533</f>
        <v>5835.6627514098263</v>
      </c>
      <c r="M533" s="57">
        <f>I533*1000/3/H533</f>
        <v>5530.5686822376547</v>
      </c>
      <c r="N533" s="57">
        <f>M533-L533</f>
        <v>-305.09406917217166</v>
      </c>
      <c r="O533" s="58">
        <f>N533/L533</f>
        <v>-5.2280963134558212E-2</v>
      </c>
      <c r="P533" s="58">
        <f>H533/J533</f>
        <v>0.31484877396012745</v>
      </c>
      <c r="Q533" s="58">
        <f t="shared" si="8"/>
        <v>0.3325892857142857</v>
      </c>
      <c r="R533" s="59">
        <v>1614.1399999999999</v>
      </c>
      <c r="S533" s="59">
        <v>1792</v>
      </c>
      <c r="T533" s="60">
        <f>R533/S533</f>
        <v>0.90074776785714283</v>
      </c>
      <c r="U533" s="57">
        <v>508.21000000000009</v>
      </c>
      <c r="V533" s="1">
        <v>596</v>
      </c>
      <c r="W533" s="60">
        <f>U533/V533</f>
        <v>0.85270134228187933</v>
      </c>
    </row>
    <row r="534" spans="1:23" ht="12" hidden="1" outlineLevel="4" x14ac:dyDescent="0.25">
      <c r="A534" s="16">
        <v>531</v>
      </c>
      <c r="B534" s="53"/>
      <c r="C534" s="54"/>
      <c r="D534" s="1">
        <v>46771</v>
      </c>
      <c r="E534" s="1" t="s">
        <v>551</v>
      </c>
      <c r="F534" s="56">
        <v>0.34</v>
      </c>
      <c r="G534" s="57">
        <v>3.4588299999999998</v>
      </c>
      <c r="J534" s="57">
        <v>0.34</v>
      </c>
      <c r="K534" s="57">
        <v>3.4588299999999998</v>
      </c>
      <c r="L534" s="56"/>
      <c r="O534" s="58"/>
      <c r="P534" s="58"/>
      <c r="Q534" s="58"/>
      <c r="R534" s="59"/>
      <c r="S534" s="59"/>
      <c r="T534" s="60"/>
      <c r="W534" s="60"/>
    </row>
    <row r="535" spans="1:23" ht="12" hidden="1" outlineLevel="4" x14ac:dyDescent="0.25">
      <c r="A535" s="16">
        <v>532</v>
      </c>
      <c r="B535" s="53"/>
      <c r="C535" s="54"/>
      <c r="D535" s="1">
        <v>46772</v>
      </c>
      <c r="E535" s="1" t="s">
        <v>552</v>
      </c>
      <c r="F535" s="56">
        <v>747.90000000000009</v>
      </c>
      <c r="G535" s="57">
        <v>9890.9828199999974</v>
      </c>
      <c r="H535" s="57">
        <v>222.87999999999994</v>
      </c>
      <c r="I535" s="57">
        <v>2724.1694700000003</v>
      </c>
      <c r="J535" s="57">
        <v>970.78</v>
      </c>
      <c r="K535" s="57">
        <v>12615.152289999998</v>
      </c>
      <c r="L535" s="56">
        <f>G535*1000/3/F535</f>
        <v>4408.3357044168097</v>
      </c>
      <c r="M535" s="57">
        <f>I535*1000/3/H535</f>
        <v>4074.1945890165125</v>
      </c>
      <c r="N535" s="57">
        <f>M535-L535</f>
        <v>-334.14111540029717</v>
      </c>
      <c r="O535" s="58">
        <f>N535/L535</f>
        <v>-7.5797565749249479E-2</v>
      </c>
      <c r="P535" s="58">
        <f>H535/J535</f>
        <v>0.22958857825665954</v>
      </c>
      <c r="Q535" s="58">
        <f t="shared" si="8"/>
        <v>0.24871355060034306</v>
      </c>
      <c r="R535" s="59">
        <v>970.78</v>
      </c>
      <c r="S535" s="59">
        <v>1166</v>
      </c>
      <c r="T535" s="60">
        <f>R535/S535</f>
        <v>0.83257289879931384</v>
      </c>
      <c r="U535" s="57">
        <v>222.87999999999994</v>
      </c>
      <c r="V535" s="1">
        <v>290</v>
      </c>
      <c r="W535" s="60">
        <f>U535/V535</f>
        <v>0.76855172413793083</v>
      </c>
    </row>
    <row r="536" spans="1:23" ht="12" hidden="1" outlineLevel="4" x14ac:dyDescent="0.25">
      <c r="A536" s="16">
        <v>533</v>
      </c>
      <c r="B536" s="53"/>
      <c r="C536" s="54"/>
      <c r="D536" s="1">
        <v>46779</v>
      </c>
      <c r="E536" s="1" t="s">
        <v>553</v>
      </c>
      <c r="F536" s="56">
        <v>103.75</v>
      </c>
      <c r="G536" s="57">
        <v>1071.9355500000001</v>
      </c>
      <c r="H536" s="57">
        <v>58.6</v>
      </c>
      <c r="I536" s="57">
        <v>619.37528999999995</v>
      </c>
      <c r="J536" s="57">
        <v>162.35</v>
      </c>
      <c r="K536" s="57">
        <v>1691.3108400000001</v>
      </c>
      <c r="L536" s="56">
        <f>G536*1000/3/F536</f>
        <v>3443.969638554217</v>
      </c>
      <c r="M536" s="57">
        <f>I536*1000/3/H536</f>
        <v>3523.1813993174055</v>
      </c>
      <c r="N536" s="57">
        <f>M536-L536</f>
        <v>79.211760763188522</v>
      </c>
      <c r="O536" s="58">
        <f>N536/L536</f>
        <v>2.3000133298632017E-2</v>
      </c>
      <c r="P536" s="58">
        <f>H536/J536</f>
        <v>0.36094856790883895</v>
      </c>
      <c r="Q536" s="58">
        <f t="shared" si="8"/>
        <v>0.40930232558139534</v>
      </c>
      <c r="R536" s="59">
        <v>162.35</v>
      </c>
      <c r="S536" s="59">
        <v>215</v>
      </c>
      <c r="T536" s="60">
        <f>R536/S536</f>
        <v>0.75511627906976742</v>
      </c>
      <c r="U536" s="57">
        <v>58.6</v>
      </c>
      <c r="V536" s="1">
        <v>88</v>
      </c>
      <c r="W536" s="60">
        <f>U536/V536</f>
        <v>0.66590909090909089</v>
      </c>
    </row>
    <row r="537" spans="1:23" ht="12" hidden="1" outlineLevel="4" x14ac:dyDescent="0.25">
      <c r="A537" s="16">
        <v>534</v>
      </c>
      <c r="B537" s="53"/>
      <c r="C537" s="54"/>
      <c r="D537" s="1">
        <v>46900</v>
      </c>
      <c r="E537" s="1" t="s">
        <v>554</v>
      </c>
      <c r="F537" s="56">
        <v>565.99000000000035</v>
      </c>
      <c r="G537" s="57">
        <v>8693.9555500000006</v>
      </c>
      <c r="H537" s="57">
        <v>280.55999999999989</v>
      </c>
      <c r="I537" s="57">
        <v>4519.030060000001</v>
      </c>
      <c r="J537" s="57">
        <v>846.55000000000018</v>
      </c>
      <c r="K537" s="57">
        <v>13212.985610000002</v>
      </c>
      <c r="L537" s="56">
        <f>G537*1000/3/F537</f>
        <v>5120.2056278968385</v>
      </c>
      <c r="M537" s="57">
        <f>I537*1000/3/H537</f>
        <v>5369.059571333526</v>
      </c>
      <c r="N537" s="57">
        <f>M537-L537</f>
        <v>248.85394343668759</v>
      </c>
      <c r="O537" s="58">
        <f>N537/L537</f>
        <v>4.860233387519363E-2</v>
      </c>
      <c r="P537" s="58">
        <f>H537/J537</f>
        <v>0.3314157462642488</v>
      </c>
      <c r="Q537" s="58">
        <f t="shared" si="8"/>
        <v>0.34968684759916491</v>
      </c>
      <c r="R537" s="59">
        <v>846.55000000000018</v>
      </c>
      <c r="S537" s="59">
        <v>958</v>
      </c>
      <c r="T537" s="60">
        <f>R537/S537</f>
        <v>0.88366388308977051</v>
      </c>
      <c r="U537" s="57">
        <v>280.55999999999989</v>
      </c>
      <c r="V537" s="1">
        <v>335</v>
      </c>
      <c r="W537" s="60">
        <f>U537/V537</f>
        <v>0.83749253731343254</v>
      </c>
    </row>
    <row r="538" spans="1:23" ht="12" hidden="1" outlineLevel="2" collapsed="1" x14ac:dyDescent="0.25">
      <c r="A538" s="16">
        <v>535</v>
      </c>
      <c r="B538" s="46"/>
      <c r="C538" s="81" t="s">
        <v>555</v>
      </c>
      <c r="D538" s="48"/>
      <c r="E538" s="81"/>
      <c r="F538" s="71">
        <f>F539+F558</f>
        <v>82489.950000000012</v>
      </c>
      <c r="G538" s="72">
        <f>G539+G558</f>
        <v>994423.18565000035</v>
      </c>
      <c r="H538" s="72">
        <f>H539+H558</f>
        <v>112465.29000000001</v>
      </c>
      <c r="I538" s="72">
        <f>I539+I558</f>
        <v>1292630.3496499998</v>
      </c>
      <c r="J538" s="72">
        <f>J539+J558</f>
        <v>194955.24</v>
      </c>
      <c r="K538" s="72">
        <f>K539+K558</f>
        <v>2287053.5353000006</v>
      </c>
      <c r="L538" s="9">
        <f>G538*1000/3/F538</f>
        <v>4018.3609665985578</v>
      </c>
      <c r="M538" s="10">
        <f>I538*1000/3/H538</f>
        <v>3831.1979030745097</v>
      </c>
      <c r="N538" s="10">
        <f>M538-L538</f>
        <v>-187.16306352404808</v>
      </c>
      <c r="O538" s="51">
        <f>N538/L538</f>
        <v>-4.6576966350157671E-2</v>
      </c>
      <c r="P538" s="51">
        <f>H538/J538</f>
        <v>0.57687749249520048</v>
      </c>
      <c r="Q538" s="51">
        <f t="shared" si="8"/>
        <v>0.61024923958421229</v>
      </c>
      <c r="R538" s="72">
        <f>R539+R558</f>
        <v>194955.24</v>
      </c>
      <c r="S538" s="72">
        <f>S539+S558</f>
        <v>248877</v>
      </c>
      <c r="T538" s="52">
        <f>R538/S538</f>
        <v>0.78333972203136482</v>
      </c>
      <c r="U538" s="72">
        <f>U539+U558</f>
        <v>112465.29000000001</v>
      </c>
      <c r="V538" s="72">
        <f>V539+V558</f>
        <v>151877</v>
      </c>
      <c r="W538" s="52">
        <f>U538/V538</f>
        <v>0.7405024460583236</v>
      </c>
    </row>
    <row r="539" spans="1:23" ht="12" hidden="1" outlineLevel="3" x14ac:dyDescent="0.25">
      <c r="A539" s="16">
        <v>536</v>
      </c>
      <c r="B539" s="62"/>
      <c r="C539" s="84" t="s">
        <v>556</v>
      </c>
      <c r="D539" s="75"/>
      <c r="E539" s="84"/>
      <c r="F539" s="76">
        <f>SUM(F540:F557)</f>
        <v>42332.070000000007</v>
      </c>
      <c r="G539" s="59">
        <f>SUM(G540:G557)</f>
        <v>523300.55059000041</v>
      </c>
      <c r="H539" s="59">
        <f>SUM(H540:H557)</f>
        <v>50608.510000000009</v>
      </c>
      <c r="I539" s="59">
        <f>SUM(I540:I557)</f>
        <v>584665.28191999998</v>
      </c>
      <c r="J539" s="59">
        <f>SUM(J540:J557)</f>
        <v>92940.58</v>
      </c>
      <c r="K539" s="59">
        <f>SUM(K540:K557)</f>
        <v>1107965.8325100003</v>
      </c>
      <c r="L539" s="56">
        <f>G539*1000/3/F539</f>
        <v>4120.5997453782302</v>
      </c>
      <c r="M539" s="57">
        <f>I539*1000/3/H539</f>
        <v>3850.9022950224498</v>
      </c>
      <c r="N539" s="57">
        <f>M539-L539</f>
        <v>-269.69745035578035</v>
      </c>
      <c r="O539" s="58">
        <f>N539/L539</f>
        <v>-6.5451018546093906E-2</v>
      </c>
      <c r="P539" s="58">
        <f>H539/J539</f>
        <v>0.54452543765059358</v>
      </c>
      <c r="Q539" s="58">
        <f t="shared" si="8"/>
        <v>0.58116270603031706</v>
      </c>
      <c r="R539" s="59">
        <f>SUM(R540:R557)</f>
        <v>92940.58</v>
      </c>
      <c r="S539" s="59">
        <f>SUM(S540:S557)</f>
        <v>120856</v>
      </c>
      <c r="T539" s="60">
        <f>R539/S539</f>
        <v>0.76901916330178066</v>
      </c>
      <c r="U539" s="59">
        <f>SUM(U540:U557)</f>
        <v>50608.510000000009</v>
      </c>
      <c r="V539" s="59">
        <f>SUM(V540:V557)</f>
        <v>70237</v>
      </c>
      <c r="W539" s="60">
        <f>U539/V539</f>
        <v>0.72053917450916194</v>
      </c>
    </row>
    <row r="540" spans="1:23" ht="12" hidden="1" outlineLevel="4" x14ac:dyDescent="0.25">
      <c r="A540" s="16">
        <v>537</v>
      </c>
      <c r="B540" s="53"/>
      <c r="C540" s="54"/>
      <c r="D540" s="1">
        <v>47111</v>
      </c>
      <c r="E540" s="1" t="s">
        <v>557</v>
      </c>
      <c r="F540" s="56">
        <v>397.7200000000002</v>
      </c>
      <c r="G540" s="57">
        <v>5270.9523800000006</v>
      </c>
      <c r="H540" s="57">
        <v>94.409999999999982</v>
      </c>
      <c r="I540" s="57">
        <v>1135.8819899999994</v>
      </c>
      <c r="J540" s="57">
        <v>492.13000000000017</v>
      </c>
      <c r="K540" s="57">
        <v>6406.8343700000005</v>
      </c>
      <c r="L540" s="56">
        <f>G540*1000/3/F540</f>
        <v>4417.6408696235194</v>
      </c>
      <c r="M540" s="57">
        <f>I540*1000/3/H540</f>
        <v>4010.4578964092771</v>
      </c>
      <c r="N540" s="57">
        <f>M540-L540</f>
        <v>-407.18297321424234</v>
      </c>
      <c r="O540" s="58">
        <f>N540/L540</f>
        <v>-9.2172040514679351E-2</v>
      </c>
      <c r="P540" s="58">
        <f>H540/J540</f>
        <v>0.19183955458923446</v>
      </c>
      <c r="Q540" s="58">
        <f t="shared" si="8"/>
        <v>0.20683111954459202</v>
      </c>
      <c r="R540" s="59">
        <v>492.13000000000017</v>
      </c>
      <c r="S540" s="59">
        <v>527</v>
      </c>
      <c r="T540" s="60">
        <f>R540/S540</f>
        <v>0.9338330170777992</v>
      </c>
      <c r="U540" s="57">
        <v>94.409999999999982</v>
      </c>
      <c r="V540" s="1">
        <v>109</v>
      </c>
      <c r="W540" s="60">
        <f>U540/V540</f>
        <v>0.86614678899082553</v>
      </c>
    </row>
    <row r="541" spans="1:23" ht="12" hidden="1" outlineLevel="4" x14ac:dyDescent="0.25">
      <c r="A541" s="16">
        <v>538</v>
      </c>
      <c r="B541" s="53"/>
      <c r="C541" s="54"/>
      <c r="D541" s="1">
        <v>47112</v>
      </c>
      <c r="E541" s="1" t="s">
        <v>558</v>
      </c>
      <c r="F541" s="56">
        <v>2555.64</v>
      </c>
      <c r="G541" s="57">
        <v>23341.434420000012</v>
      </c>
      <c r="H541" s="57">
        <v>2637.0799999999972</v>
      </c>
      <c r="I541" s="57">
        <v>23953.383509999989</v>
      </c>
      <c r="J541" s="57">
        <v>5192.7199999999975</v>
      </c>
      <c r="K541" s="57">
        <v>47294.817930000005</v>
      </c>
      <c r="L541" s="56">
        <f>G541*1000/3/F541</f>
        <v>3044.4343256483717</v>
      </c>
      <c r="M541" s="57">
        <f>I541*1000/3/H541</f>
        <v>3027.7660025482751</v>
      </c>
      <c r="N541" s="57">
        <f>M541-L541</f>
        <v>-16.668323100096586</v>
      </c>
      <c r="O541" s="58">
        <f>N541/L541</f>
        <v>-5.4750148359816375E-3</v>
      </c>
      <c r="P541" s="58">
        <f>H541/J541</f>
        <v>0.50784174767751744</v>
      </c>
      <c r="Q541" s="58">
        <f t="shared" si="8"/>
        <v>0.51085424302227234</v>
      </c>
      <c r="R541" s="59">
        <v>5192.7199999999975</v>
      </c>
      <c r="S541" s="59">
        <v>7094</v>
      </c>
      <c r="T541" s="60">
        <f>R541/S541</f>
        <v>0.73198759515083134</v>
      </c>
      <c r="U541" s="57">
        <v>2637.0799999999972</v>
      </c>
      <c r="V541" s="1">
        <v>3624</v>
      </c>
      <c r="W541" s="60">
        <f>U541/V541</f>
        <v>0.72767108167770345</v>
      </c>
    </row>
    <row r="542" spans="1:23" ht="12" hidden="1" outlineLevel="4" x14ac:dyDescent="0.25">
      <c r="A542" s="16">
        <v>539</v>
      </c>
      <c r="B542" s="53"/>
      <c r="C542" s="54"/>
      <c r="D542" s="1">
        <v>47113</v>
      </c>
      <c r="E542" s="1" t="s">
        <v>559</v>
      </c>
      <c r="F542" s="56">
        <v>3124.6900000000028</v>
      </c>
      <c r="G542" s="57">
        <v>31244.80773</v>
      </c>
      <c r="H542" s="57">
        <v>3383.9800000000005</v>
      </c>
      <c r="I542" s="57">
        <v>33016.844460000008</v>
      </c>
      <c r="J542" s="57">
        <v>6508.6700000000037</v>
      </c>
      <c r="K542" s="57">
        <v>64261.652190000008</v>
      </c>
      <c r="L542" s="56">
        <f>G542*1000/3/F542</f>
        <v>3333.1101357254611</v>
      </c>
      <c r="M542" s="57">
        <f>I542*1000/3/H542</f>
        <v>3252.2694637675168</v>
      </c>
      <c r="N542" s="57">
        <f>M542-L542</f>
        <v>-80.840671957944323</v>
      </c>
      <c r="O542" s="58">
        <f>N542/L542</f>
        <v>-2.4253825606140408E-2</v>
      </c>
      <c r="P542" s="58">
        <f>H542/J542</f>
        <v>0.51991881597930123</v>
      </c>
      <c r="Q542" s="58">
        <f t="shared" si="8"/>
        <v>0.54688847812692543</v>
      </c>
      <c r="R542" s="59">
        <v>6508.6700000000037</v>
      </c>
      <c r="S542" s="59">
        <v>8115</v>
      </c>
      <c r="T542" s="60">
        <f>R542/S542</f>
        <v>0.80205422057917486</v>
      </c>
      <c r="U542" s="57">
        <v>3383.9800000000005</v>
      </c>
      <c r="V542" s="1">
        <v>4438</v>
      </c>
      <c r="W542" s="60">
        <f>U542/V542</f>
        <v>0.76250112663361891</v>
      </c>
    </row>
    <row r="543" spans="1:23" ht="12" hidden="1" outlineLevel="4" x14ac:dyDescent="0.25">
      <c r="A543" s="16">
        <v>540</v>
      </c>
      <c r="B543" s="53"/>
      <c r="C543" s="54"/>
      <c r="D543" s="1">
        <v>47114</v>
      </c>
      <c r="E543" s="1" t="s">
        <v>560</v>
      </c>
      <c r="F543" s="56">
        <v>23476.529999999995</v>
      </c>
      <c r="G543" s="57">
        <v>310637.86750000046</v>
      </c>
      <c r="H543" s="57">
        <v>26358.700000000015</v>
      </c>
      <c r="I543" s="57">
        <v>325754.40445999993</v>
      </c>
      <c r="J543" s="57">
        <v>49835.23000000001</v>
      </c>
      <c r="K543" s="57">
        <v>636392.27196000039</v>
      </c>
      <c r="L543" s="56">
        <f>G543*1000/3/F543</f>
        <v>4410.6158718232</v>
      </c>
      <c r="M543" s="57">
        <f>I543*1000/3/H543</f>
        <v>4119.5051913283496</v>
      </c>
      <c r="N543" s="57">
        <f>M543-L543</f>
        <v>-291.11068049485039</v>
      </c>
      <c r="O543" s="58">
        <f>N543/L543</f>
        <v>-6.6002274728702459E-2</v>
      </c>
      <c r="P543" s="58">
        <f>H543/J543</f>
        <v>0.52891699305892659</v>
      </c>
      <c r="Q543" s="58">
        <f t="shared" si="8"/>
        <v>0.569547724533087</v>
      </c>
      <c r="R543" s="59">
        <v>49835.23000000001</v>
      </c>
      <c r="S543" s="59">
        <v>63877</v>
      </c>
      <c r="T543" s="60">
        <f>R543/S543</f>
        <v>0.78017486732313679</v>
      </c>
      <c r="U543" s="57">
        <v>26358.700000000015</v>
      </c>
      <c r="V543" s="1">
        <v>36381</v>
      </c>
      <c r="W543" s="60">
        <f>U543/V543</f>
        <v>0.7245182925153244</v>
      </c>
    </row>
    <row r="544" spans="1:23" ht="12" hidden="1" outlineLevel="4" x14ac:dyDescent="0.25">
      <c r="A544" s="16">
        <v>541</v>
      </c>
      <c r="B544" s="53"/>
      <c r="C544" s="54"/>
      <c r="D544" s="1">
        <v>47115</v>
      </c>
      <c r="E544" s="1" t="s">
        <v>561</v>
      </c>
      <c r="F544" s="56">
        <v>2792.88</v>
      </c>
      <c r="G544" s="57">
        <v>48895.226709999988</v>
      </c>
      <c r="H544" s="57">
        <v>3813.7399999999993</v>
      </c>
      <c r="I544" s="57">
        <v>57680.468179999974</v>
      </c>
      <c r="J544" s="57">
        <v>6606.619999999999</v>
      </c>
      <c r="K544" s="57">
        <v>106575.69488999996</v>
      </c>
      <c r="L544" s="56">
        <f>G544*1000/3/F544</f>
        <v>5835.6996732166535</v>
      </c>
      <c r="M544" s="57">
        <f>I544*1000/3/H544</f>
        <v>5041.4613284247644</v>
      </c>
      <c r="N544" s="57">
        <f>M544-L544</f>
        <v>-794.23834479188918</v>
      </c>
      <c r="O544" s="58">
        <f>N544/L544</f>
        <v>-0.13609993475796928</v>
      </c>
      <c r="P544" s="58">
        <f>H544/J544</f>
        <v>0.57726038428122095</v>
      </c>
      <c r="Q544" s="58">
        <f t="shared" si="8"/>
        <v>0.64382437423061145</v>
      </c>
      <c r="R544" s="59">
        <v>6606.619999999999</v>
      </c>
      <c r="S544" s="59">
        <v>9748</v>
      </c>
      <c r="T544" s="60">
        <f>R544/S544</f>
        <v>0.67774107509232651</v>
      </c>
      <c r="U544" s="57">
        <v>3813.7399999999993</v>
      </c>
      <c r="V544" s="1">
        <v>6276</v>
      </c>
      <c r="W544" s="60">
        <f>U544/V544</f>
        <v>0.60767049075844481</v>
      </c>
    </row>
    <row r="545" spans="1:23" ht="12" hidden="1" outlineLevel="4" x14ac:dyDescent="0.25">
      <c r="A545" s="16">
        <v>542</v>
      </c>
      <c r="B545" s="53"/>
      <c r="C545" s="54"/>
      <c r="D545" s="1">
        <v>47191</v>
      </c>
      <c r="E545" s="1" t="s">
        <v>562</v>
      </c>
      <c r="F545" s="56">
        <v>994.61</v>
      </c>
      <c r="G545" s="57">
        <v>10805.223200000002</v>
      </c>
      <c r="H545" s="57">
        <v>2138.7800000000007</v>
      </c>
      <c r="I545" s="57">
        <v>23733.87129000001</v>
      </c>
      <c r="J545" s="57">
        <v>3133.3900000000008</v>
      </c>
      <c r="K545" s="57">
        <v>34539.09449000001</v>
      </c>
      <c r="L545" s="56">
        <f>G545*1000/3/F545</f>
        <v>3621.2596562136596</v>
      </c>
      <c r="M545" s="57">
        <f>I545*1000/3/H545</f>
        <v>3698.9734474794045</v>
      </c>
      <c r="N545" s="57">
        <f>M545-L545</f>
        <v>77.713791265744931</v>
      </c>
      <c r="O545" s="58">
        <f>N545/L545</f>
        <v>2.1460430525161906E-2</v>
      </c>
      <c r="P545" s="58">
        <f>H545/J545</f>
        <v>0.68257701722415665</v>
      </c>
      <c r="Q545" s="58">
        <f t="shared" si="8"/>
        <v>0.71961492178098674</v>
      </c>
      <c r="R545" s="59">
        <v>3133.3900000000008</v>
      </c>
      <c r="S545" s="59">
        <v>4155</v>
      </c>
      <c r="T545" s="60">
        <f>R545/S545</f>
        <v>0.75412515042117945</v>
      </c>
      <c r="U545" s="57">
        <v>2138.7800000000007</v>
      </c>
      <c r="V545" s="1">
        <v>2990</v>
      </c>
      <c r="W545" s="60">
        <f>U545/V545</f>
        <v>0.71531103678929786</v>
      </c>
    </row>
    <row r="546" spans="1:23" ht="12" hidden="1" outlineLevel="4" x14ac:dyDescent="0.25">
      <c r="A546" s="16">
        <v>543</v>
      </c>
      <c r="B546" s="53"/>
      <c r="C546" s="54"/>
      <c r="D546" s="1">
        <v>47192</v>
      </c>
      <c r="E546" s="1" t="s">
        <v>563</v>
      </c>
      <c r="F546" s="56">
        <v>1114.8699999999994</v>
      </c>
      <c r="G546" s="57">
        <v>11771.970780000001</v>
      </c>
      <c r="H546" s="57">
        <v>2931.69</v>
      </c>
      <c r="I546" s="57">
        <v>30906.208149999991</v>
      </c>
      <c r="J546" s="57">
        <v>4046.5599999999995</v>
      </c>
      <c r="K546" s="57">
        <v>42678.178929999995</v>
      </c>
      <c r="L546" s="56">
        <f>G546*1000/3/F546</f>
        <v>3519.6841425457696</v>
      </c>
      <c r="M546" s="57">
        <f>I546*1000/3/H546</f>
        <v>3514.0377677494316</v>
      </c>
      <c r="N546" s="57">
        <f>M546-L546</f>
        <v>-5.6463747963380229</v>
      </c>
      <c r="O546" s="58">
        <f>N546/L546</f>
        <v>-1.6042276998907148E-3</v>
      </c>
      <c r="P546" s="58">
        <f>H546/J546</f>
        <v>0.72448944288482076</v>
      </c>
      <c r="Q546" s="58">
        <f t="shared" si="8"/>
        <v>0.74580645161290327</v>
      </c>
      <c r="R546" s="59">
        <v>4046.5599999999995</v>
      </c>
      <c r="S546" s="59">
        <v>5425</v>
      </c>
      <c r="T546" s="60">
        <f>R546/S546</f>
        <v>0.74590967741935477</v>
      </c>
      <c r="U546" s="57">
        <v>2931.69</v>
      </c>
      <c r="V546" s="1">
        <v>4046</v>
      </c>
      <c r="W546" s="60">
        <f>U546/V546</f>
        <v>0.72458971824023732</v>
      </c>
    </row>
    <row r="547" spans="1:23" ht="12" hidden="1" outlineLevel="4" x14ac:dyDescent="0.25">
      <c r="A547" s="16">
        <v>544</v>
      </c>
      <c r="B547" s="53"/>
      <c r="C547" s="54"/>
      <c r="D547" s="1">
        <v>47210</v>
      </c>
      <c r="E547" s="1" t="s">
        <v>564</v>
      </c>
      <c r="F547" s="56">
        <v>429.85000000000019</v>
      </c>
      <c r="G547" s="57">
        <v>4173.6802999999982</v>
      </c>
      <c r="H547" s="57">
        <v>418.76999999999992</v>
      </c>
      <c r="I547" s="57">
        <v>3947.3134500000001</v>
      </c>
      <c r="J547" s="57">
        <v>848.62000000000012</v>
      </c>
      <c r="K547" s="57">
        <v>8120.9937499999978</v>
      </c>
      <c r="L547" s="56">
        <f>G547*1000/3/F547</f>
        <v>3236.5401108913929</v>
      </c>
      <c r="M547" s="57">
        <f>I547*1000/3/H547</f>
        <v>3141.9899945077259</v>
      </c>
      <c r="N547" s="57">
        <f>M547-L547</f>
        <v>-94.550116383667046</v>
      </c>
      <c r="O547" s="58">
        <f>N547/L547</f>
        <v>-2.9213330638323678E-2</v>
      </c>
      <c r="P547" s="58">
        <f>H547/J547</f>
        <v>0.49347175414201866</v>
      </c>
      <c r="Q547" s="58">
        <f t="shared" si="8"/>
        <v>0.53020739404869255</v>
      </c>
      <c r="R547" s="59">
        <v>848.62000000000012</v>
      </c>
      <c r="S547" s="59">
        <v>1109</v>
      </c>
      <c r="T547" s="60">
        <f>R547/S547</f>
        <v>0.76521190261496852</v>
      </c>
      <c r="U547" s="57">
        <v>418.76999999999992</v>
      </c>
      <c r="V547" s="1">
        <v>588</v>
      </c>
      <c r="W547" s="60">
        <f>U547/V547</f>
        <v>0.71219387755102026</v>
      </c>
    </row>
    <row r="548" spans="1:23" ht="12" hidden="1" outlineLevel="4" x14ac:dyDescent="0.25">
      <c r="A548" s="16">
        <v>545</v>
      </c>
      <c r="B548" s="53"/>
      <c r="C548" s="54"/>
      <c r="D548" s="1">
        <v>47221</v>
      </c>
      <c r="E548" s="1" t="s">
        <v>565</v>
      </c>
      <c r="F548" s="56">
        <v>4257.5099999999984</v>
      </c>
      <c r="G548" s="57">
        <v>44411.123929999987</v>
      </c>
      <c r="H548" s="57">
        <v>4583.4199999999964</v>
      </c>
      <c r="I548" s="57">
        <v>43777.379469999963</v>
      </c>
      <c r="J548" s="57">
        <v>8840.9299999999948</v>
      </c>
      <c r="K548" s="57">
        <v>88188.503399999958</v>
      </c>
      <c r="L548" s="56">
        <f>G548*1000/3/F548</f>
        <v>3477.0811992612271</v>
      </c>
      <c r="M548" s="57">
        <f>I548*1000/3/H548</f>
        <v>3183.7492141966768</v>
      </c>
      <c r="N548" s="57">
        <f>M548-L548</f>
        <v>-293.33198506455028</v>
      </c>
      <c r="O548" s="58">
        <f>N548/L548</f>
        <v>-8.4361557367965495E-2</v>
      </c>
      <c r="P548" s="58">
        <f>H548/J548</f>
        <v>0.51843188442844801</v>
      </c>
      <c r="Q548" s="58">
        <f t="shared" si="8"/>
        <v>0.54425410421127762</v>
      </c>
      <c r="R548" s="59">
        <v>8840.9299999999948</v>
      </c>
      <c r="S548" s="59">
        <v>11208</v>
      </c>
      <c r="T548" s="60">
        <f>R548/S548</f>
        <v>0.78880531763026362</v>
      </c>
      <c r="U548" s="57">
        <v>4583.4199999999964</v>
      </c>
      <c r="V548" s="1">
        <v>6100</v>
      </c>
      <c r="W548" s="60">
        <f>U548/V548</f>
        <v>0.75138032786885189</v>
      </c>
    </row>
    <row r="549" spans="1:23" ht="12" hidden="1" outlineLevel="4" x14ac:dyDescent="0.25">
      <c r="A549" s="16">
        <v>546</v>
      </c>
      <c r="B549" s="53"/>
      <c r="C549" s="54"/>
      <c r="D549" s="1">
        <v>47222</v>
      </c>
      <c r="E549" s="1" t="s">
        <v>566</v>
      </c>
      <c r="F549" s="56">
        <v>126.94999999999996</v>
      </c>
      <c r="G549" s="57">
        <v>1164.7874099999999</v>
      </c>
      <c r="H549" s="57">
        <v>73.400000000000006</v>
      </c>
      <c r="I549" s="57">
        <v>669.83548000000019</v>
      </c>
      <c r="J549" s="57">
        <v>200.34999999999997</v>
      </c>
      <c r="K549" s="57">
        <v>1834.6228900000001</v>
      </c>
      <c r="L549" s="56">
        <f>G549*1000/3/F549</f>
        <v>3058.3888932650657</v>
      </c>
      <c r="M549" s="57">
        <f>I549*1000/3/H549</f>
        <v>3041.9413260672122</v>
      </c>
      <c r="N549" s="57">
        <f>M549-L549</f>
        <v>-16.447567197853459</v>
      </c>
      <c r="O549" s="58">
        <f>N549/L549</f>
        <v>-5.3778534293244884E-3</v>
      </c>
      <c r="P549" s="58">
        <f>H549/J549</f>
        <v>0.36635887197404549</v>
      </c>
      <c r="Q549" s="58">
        <f t="shared" si="8"/>
        <v>0.38043478260869568</v>
      </c>
      <c r="R549" s="59">
        <v>200.34999999999997</v>
      </c>
      <c r="S549" s="59">
        <v>276</v>
      </c>
      <c r="T549" s="60">
        <f>R549/S549</f>
        <v>0.7259057971014492</v>
      </c>
      <c r="U549" s="57">
        <v>73.400000000000006</v>
      </c>
      <c r="V549" s="1">
        <v>105</v>
      </c>
      <c r="W549" s="60">
        <f>U549/V549</f>
        <v>0.69904761904761914</v>
      </c>
    </row>
    <row r="550" spans="1:23" ht="12" hidden="1" outlineLevel="4" x14ac:dyDescent="0.25">
      <c r="A550" s="16">
        <v>547</v>
      </c>
      <c r="B550" s="53"/>
      <c r="C550" s="54"/>
      <c r="D550" s="1">
        <v>47230</v>
      </c>
      <c r="E550" s="1" t="s">
        <v>567</v>
      </c>
      <c r="F550" s="56">
        <v>367.43999999999971</v>
      </c>
      <c r="G550" s="57">
        <v>4044.8244100000011</v>
      </c>
      <c r="H550" s="57">
        <v>260.79000000000002</v>
      </c>
      <c r="I550" s="57">
        <v>2635.033280000001</v>
      </c>
      <c r="J550" s="57">
        <v>628.22999999999979</v>
      </c>
      <c r="K550" s="57">
        <v>6679.8576900000025</v>
      </c>
      <c r="L550" s="56">
        <f>G550*1000/3/F550</f>
        <v>3669.3740565353114</v>
      </c>
      <c r="M550" s="57">
        <f>I550*1000/3/H550</f>
        <v>3368.0142132239234</v>
      </c>
      <c r="N550" s="57">
        <f>M550-L550</f>
        <v>-301.35984331138798</v>
      </c>
      <c r="O550" s="58">
        <f>N550/L550</f>
        <v>-8.2128406280807836E-2</v>
      </c>
      <c r="P550" s="58">
        <f>H550/J550</f>
        <v>0.41511866673033776</v>
      </c>
      <c r="Q550" s="58">
        <f t="shared" si="8"/>
        <v>0.43649815043156598</v>
      </c>
      <c r="R550" s="59">
        <v>628.22999999999979</v>
      </c>
      <c r="S550" s="59">
        <v>811</v>
      </c>
      <c r="T550" s="60">
        <f>R550/S550</f>
        <v>0.77463625154130678</v>
      </c>
      <c r="U550" s="57">
        <v>260.79000000000002</v>
      </c>
      <c r="V550" s="1">
        <v>354</v>
      </c>
      <c r="W550" s="60">
        <f>U550/V550</f>
        <v>0.73669491525423736</v>
      </c>
    </row>
    <row r="551" spans="1:23" ht="12" hidden="1" outlineLevel="4" x14ac:dyDescent="0.25">
      <c r="A551" s="16">
        <v>548</v>
      </c>
      <c r="B551" s="53"/>
      <c r="C551" s="54"/>
      <c r="D551" s="1">
        <v>47241</v>
      </c>
      <c r="E551" s="1" t="s">
        <v>568</v>
      </c>
      <c r="F551" s="56">
        <v>729.33000000000027</v>
      </c>
      <c r="G551" s="57">
        <v>7188.4041599999991</v>
      </c>
      <c r="H551" s="57">
        <v>1717.2400000000002</v>
      </c>
      <c r="I551" s="57">
        <v>15663.374510000001</v>
      </c>
      <c r="J551" s="57">
        <v>2446.5700000000006</v>
      </c>
      <c r="K551" s="57">
        <v>22851.77867</v>
      </c>
      <c r="L551" s="56">
        <f>G551*1000/3/F551</f>
        <v>3285.3916882618278</v>
      </c>
      <c r="M551" s="57">
        <f>I551*1000/3/H551</f>
        <v>3040.4165036143268</v>
      </c>
      <c r="N551" s="57">
        <f>M551-L551</f>
        <v>-244.97518464750101</v>
      </c>
      <c r="O551" s="58">
        <f>N551/L551</f>
        <v>-7.4564985819729701E-2</v>
      </c>
      <c r="P551" s="58">
        <f>H551/J551</f>
        <v>0.70189694143229087</v>
      </c>
      <c r="Q551" s="58">
        <f t="shared" si="8"/>
        <v>0.71402270635164156</v>
      </c>
      <c r="R551" s="59">
        <v>2446.5700000000006</v>
      </c>
      <c r="S551" s="59">
        <v>3259</v>
      </c>
      <c r="T551" s="60">
        <f>R551/S551</f>
        <v>0.75071187480822354</v>
      </c>
      <c r="U551" s="57">
        <v>1717.2400000000002</v>
      </c>
      <c r="V551" s="1">
        <v>2327</v>
      </c>
      <c r="W551" s="60">
        <f>U551/V551</f>
        <v>0.73796304254404821</v>
      </c>
    </row>
    <row r="552" spans="1:23" ht="12" hidden="1" outlineLevel="4" x14ac:dyDescent="0.25">
      <c r="A552" s="16">
        <v>549</v>
      </c>
      <c r="B552" s="53"/>
      <c r="C552" s="54"/>
      <c r="D552" s="1">
        <v>47242</v>
      </c>
      <c r="E552" s="1" t="s">
        <v>569</v>
      </c>
      <c r="F552" s="56">
        <v>117.14999999999999</v>
      </c>
      <c r="G552" s="57">
        <v>1057.9579700000002</v>
      </c>
      <c r="H552" s="57">
        <v>525.99999999999989</v>
      </c>
      <c r="I552" s="57">
        <v>4668.2937600000014</v>
      </c>
      <c r="J552" s="57">
        <v>643.14999999999986</v>
      </c>
      <c r="K552" s="57">
        <v>5726.2517300000018</v>
      </c>
      <c r="L552" s="56">
        <f>G552*1000/3/F552</f>
        <v>3010.2659553279282</v>
      </c>
      <c r="M552" s="57">
        <f>I552*1000/3/H552</f>
        <v>2958.3610646387851</v>
      </c>
      <c r="N552" s="57">
        <f>M552-L552</f>
        <v>-51.904890689143031</v>
      </c>
      <c r="O552" s="58">
        <f>N552/L552</f>
        <v>-1.724262621954567E-2</v>
      </c>
      <c r="P552" s="58">
        <f>H552/J552</f>
        <v>0.81784964627225376</v>
      </c>
      <c r="Q552" s="58">
        <f t="shared" si="8"/>
        <v>0.8290909090909091</v>
      </c>
      <c r="R552" s="59">
        <v>643.14999999999986</v>
      </c>
      <c r="S552" s="59">
        <v>825</v>
      </c>
      <c r="T552" s="60">
        <f>R552/S552</f>
        <v>0.77957575757575737</v>
      </c>
      <c r="U552" s="57">
        <v>525.99999999999989</v>
      </c>
      <c r="V552" s="1">
        <v>684</v>
      </c>
      <c r="W552" s="60">
        <f>U552/V552</f>
        <v>0.76900584795321625</v>
      </c>
    </row>
    <row r="553" spans="1:23" ht="12" hidden="1" outlineLevel="4" x14ac:dyDescent="0.25">
      <c r="A553" s="16">
        <v>550</v>
      </c>
      <c r="B553" s="53"/>
      <c r="C553" s="54"/>
      <c r="D553" s="1">
        <v>47251</v>
      </c>
      <c r="E553" s="1" t="s">
        <v>570</v>
      </c>
      <c r="F553" s="56">
        <v>198.46999999999997</v>
      </c>
      <c r="G553" s="57">
        <v>2226.5984200000007</v>
      </c>
      <c r="H553" s="57">
        <v>85.169999999999973</v>
      </c>
      <c r="I553" s="57">
        <v>897.28352999999981</v>
      </c>
      <c r="J553" s="57">
        <v>283.63999999999993</v>
      </c>
      <c r="K553" s="57">
        <v>3123.8819500000004</v>
      </c>
      <c r="L553" s="56">
        <f>G553*1000/3/F553</f>
        <v>3739.6053475756221</v>
      </c>
      <c r="M553" s="57">
        <f>I553*1000/3/H553</f>
        <v>3511.7354702359989</v>
      </c>
      <c r="N553" s="57">
        <f>M553-L553</f>
        <v>-227.86987733962314</v>
      </c>
      <c r="O553" s="58">
        <f>N553/L553</f>
        <v>-6.0934204591227968E-2</v>
      </c>
      <c r="P553" s="58">
        <f>H553/J553</f>
        <v>0.30027499647440414</v>
      </c>
      <c r="Q553" s="58">
        <f t="shared" si="8"/>
        <v>0.34036144578313254</v>
      </c>
      <c r="R553" s="59">
        <v>283.63999999999993</v>
      </c>
      <c r="S553" s="59">
        <v>332</v>
      </c>
      <c r="T553" s="60">
        <f>R553/S553</f>
        <v>0.8543373493975901</v>
      </c>
      <c r="U553" s="57">
        <v>85.169999999999973</v>
      </c>
      <c r="V553" s="1">
        <v>113</v>
      </c>
      <c r="W553" s="60">
        <f>U553/V553</f>
        <v>0.75371681415929181</v>
      </c>
    </row>
    <row r="554" spans="1:23" ht="12" hidden="1" outlineLevel="4" x14ac:dyDescent="0.25">
      <c r="A554" s="16">
        <v>551</v>
      </c>
      <c r="B554" s="53"/>
      <c r="C554" s="54"/>
      <c r="D554" s="1">
        <v>47252</v>
      </c>
      <c r="E554" s="1" t="s">
        <v>571</v>
      </c>
      <c r="F554" s="56">
        <v>908.78999999999985</v>
      </c>
      <c r="G554" s="57">
        <v>9804.1651999999995</v>
      </c>
      <c r="H554" s="57">
        <v>315.90999999999997</v>
      </c>
      <c r="I554" s="57">
        <v>3369.4191300000002</v>
      </c>
      <c r="J554" s="57">
        <v>1224.6999999999998</v>
      </c>
      <c r="K554" s="57">
        <v>13173.58433</v>
      </c>
      <c r="L554" s="56">
        <f>G554*1000/3/F554</f>
        <v>3596.050866170036</v>
      </c>
      <c r="M554" s="57">
        <f>I554*1000/3/H554</f>
        <v>3555.2521604254384</v>
      </c>
      <c r="N554" s="57">
        <f>M554-L554</f>
        <v>-40.798705744597555</v>
      </c>
      <c r="O554" s="58">
        <f>N554/L554</f>
        <v>-1.1345419534638036E-2</v>
      </c>
      <c r="P554" s="58">
        <f>H554/J554</f>
        <v>0.2579488854413326</v>
      </c>
      <c r="Q554" s="58">
        <f t="shared" si="8"/>
        <v>0.27424749163879597</v>
      </c>
      <c r="R554" s="59">
        <v>1224.6999999999998</v>
      </c>
      <c r="S554" s="59">
        <v>1495</v>
      </c>
      <c r="T554" s="60">
        <f>R554/S554</f>
        <v>0.8191973244147156</v>
      </c>
      <c r="U554" s="57">
        <v>315.90999999999997</v>
      </c>
      <c r="V554" s="1">
        <v>410</v>
      </c>
      <c r="W554" s="60">
        <f>U554/V554</f>
        <v>0.77051219512195113</v>
      </c>
    </row>
    <row r="555" spans="1:23" ht="12" hidden="1" outlineLevel="4" x14ac:dyDescent="0.25">
      <c r="A555" s="16">
        <v>552</v>
      </c>
      <c r="B555" s="53"/>
      <c r="C555" s="54"/>
      <c r="D555" s="1">
        <v>47260</v>
      </c>
      <c r="E555" s="1" t="s">
        <v>572</v>
      </c>
      <c r="F555" s="56">
        <v>136.55999999999997</v>
      </c>
      <c r="G555" s="57">
        <v>1282.2471099999998</v>
      </c>
      <c r="H555" s="57">
        <v>144.04</v>
      </c>
      <c r="I555" s="57">
        <v>1485.9426899999999</v>
      </c>
      <c r="J555" s="57">
        <v>280.59999999999997</v>
      </c>
      <c r="K555" s="57">
        <v>2768.1897999999997</v>
      </c>
      <c r="L555" s="56">
        <f>G555*1000/3/F555</f>
        <v>3129.8748047256399</v>
      </c>
      <c r="M555" s="57">
        <f>I555*1000/3/H555</f>
        <v>3438.7269508469872</v>
      </c>
      <c r="N555" s="57">
        <f>M555-L555</f>
        <v>308.85214612134723</v>
      </c>
      <c r="O555" s="58">
        <f>N555/L555</f>
        <v>9.8678754068701718E-2</v>
      </c>
      <c r="P555" s="58">
        <f>H555/J555</f>
        <v>0.51332858161083394</v>
      </c>
      <c r="Q555" s="58">
        <f t="shared" si="8"/>
        <v>0.49704142011834318</v>
      </c>
      <c r="R555" s="59">
        <v>280.59999999999997</v>
      </c>
      <c r="S555" s="59">
        <v>338</v>
      </c>
      <c r="T555" s="60">
        <f>R555/S555</f>
        <v>0.83017751479289936</v>
      </c>
      <c r="U555" s="57">
        <v>144.04</v>
      </c>
      <c r="V555" s="1">
        <v>168</v>
      </c>
      <c r="W555" s="60">
        <f>U555/V555</f>
        <v>0.85738095238095235</v>
      </c>
    </row>
    <row r="556" spans="1:23" ht="12" hidden="1" outlineLevel="4" x14ac:dyDescent="0.25">
      <c r="A556" s="16">
        <v>553</v>
      </c>
      <c r="B556" s="53"/>
      <c r="C556" s="54"/>
      <c r="D556" s="1">
        <v>47291</v>
      </c>
      <c r="E556" s="1" t="s">
        <v>573</v>
      </c>
      <c r="F556" s="56">
        <v>104.35</v>
      </c>
      <c r="G556" s="57">
        <v>1011.8357800000001</v>
      </c>
      <c r="H556" s="57">
        <v>140.03999999999996</v>
      </c>
      <c r="I556" s="57">
        <v>1334.3512600000001</v>
      </c>
      <c r="J556" s="57">
        <v>244.38999999999996</v>
      </c>
      <c r="K556" s="57">
        <v>2346.1870400000003</v>
      </c>
      <c r="L556" s="56">
        <f>G556*1000/3/F556</f>
        <v>3232.1858489059264</v>
      </c>
      <c r="M556" s="57">
        <f>I556*1000/3/H556</f>
        <v>3176.1193468532815</v>
      </c>
      <c r="N556" s="57">
        <f>M556-L556</f>
        <v>-56.066502052644864</v>
      </c>
      <c r="O556" s="58">
        <f>N556/L556</f>
        <v>-1.7346311342716574E-2</v>
      </c>
      <c r="P556" s="58">
        <f>H556/J556</f>
        <v>0.57301853594664265</v>
      </c>
      <c r="Q556" s="58">
        <f t="shared" si="8"/>
        <v>0.60371517027863775</v>
      </c>
      <c r="R556" s="59">
        <v>244.38999999999996</v>
      </c>
      <c r="S556" s="59">
        <v>323</v>
      </c>
      <c r="T556" s="60">
        <f>R556/S556</f>
        <v>0.75662538699690385</v>
      </c>
      <c r="U556" s="57">
        <v>140.03999999999996</v>
      </c>
      <c r="V556" s="1">
        <v>195</v>
      </c>
      <c r="W556" s="60">
        <f>U556/V556</f>
        <v>0.71815384615384592</v>
      </c>
    </row>
    <row r="557" spans="1:23" ht="12" hidden="1" outlineLevel="4" x14ac:dyDescent="0.25">
      <c r="A557" s="16">
        <v>554</v>
      </c>
      <c r="B557" s="53"/>
      <c r="C557" s="54"/>
      <c r="D557" s="1">
        <v>47299</v>
      </c>
      <c r="E557" s="1" t="s">
        <v>574</v>
      </c>
      <c r="F557" s="56">
        <v>498.73</v>
      </c>
      <c r="G557" s="57">
        <v>4967.4431799999993</v>
      </c>
      <c r="H557" s="57">
        <v>985.34999999999957</v>
      </c>
      <c r="I557" s="57">
        <v>10035.993319999996</v>
      </c>
      <c r="J557" s="57">
        <v>1484.0799999999995</v>
      </c>
      <c r="K557" s="57">
        <v>15003.436499999996</v>
      </c>
      <c r="L557" s="56">
        <f>G557*1000/3/F557</f>
        <v>3320.0617434951441</v>
      </c>
      <c r="M557" s="57">
        <f>I557*1000/3/H557</f>
        <v>3395.0688655469294</v>
      </c>
      <c r="N557" s="57">
        <f>M557-L557</f>
        <v>75.007122051785245</v>
      </c>
      <c r="O557" s="58">
        <f>N557/L557</f>
        <v>2.2592086487169556E-2</v>
      </c>
      <c r="P557" s="58">
        <f>H557/J557</f>
        <v>0.66394668751010721</v>
      </c>
      <c r="Q557" s="58">
        <f t="shared" si="8"/>
        <v>0.68540484785972156</v>
      </c>
      <c r="R557" s="59">
        <v>1484.0799999999995</v>
      </c>
      <c r="S557" s="59">
        <v>1939</v>
      </c>
      <c r="T557" s="60">
        <f>R557/S557</f>
        <v>0.76538421866941697</v>
      </c>
      <c r="U557" s="57">
        <v>985.34999999999957</v>
      </c>
      <c r="V557" s="1">
        <v>1329</v>
      </c>
      <c r="W557" s="60">
        <f>U557/V557</f>
        <v>0.74142212189616219</v>
      </c>
    </row>
    <row r="558" spans="1:23" ht="12" hidden="1" outlineLevel="3" collapsed="1" x14ac:dyDescent="0.25">
      <c r="A558" s="16">
        <v>555</v>
      </c>
      <c r="B558" s="62"/>
      <c r="C558" s="82" t="s">
        <v>575</v>
      </c>
      <c r="D558" s="75"/>
      <c r="E558" s="82"/>
      <c r="F558" s="76">
        <f>SUM(F559:F617)</f>
        <v>40157.880000000012</v>
      </c>
      <c r="G558" s="59">
        <f>SUM(G559:G617)</f>
        <v>471122.63505999994</v>
      </c>
      <c r="H558" s="59">
        <f>SUM(H559:H617)</f>
        <v>61856.780000000006</v>
      </c>
      <c r="I558" s="59">
        <f>SUM(I559:I617)</f>
        <v>707965.06772999978</v>
      </c>
      <c r="J558" s="59">
        <f>SUM(J559:J617)</f>
        <v>102014.65999999997</v>
      </c>
      <c r="K558" s="59">
        <f>SUM(K559:K617)</f>
        <v>1179087.7027900002</v>
      </c>
      <c r="L558" s="56">
        <f>G558*1000/3/F558</f>
        <v>3910.5868724477805</v>
      </c>
      <c r="M558" s="57">
        <f>I558*1000/3/H558</f>
        <v>3815.0766320199646</v>
      </c>
      <c r="N558" s="57">
        <f>M558-L558</f>
        <v>-95.510240427815916</v>
      </c>
      <c r="O558" s="58">
        <f>N558/L558</f>
        <v>-2.4423505612607074E-2</v>
      </c>
      <c r="P558" s="58">
        <f>H558/J558</f>
        <v>0.60635187138789681</v>
      </c>
      <c r="Q558" s="58">
        <f t="shared" si="8"/>
        <v>0.6377078760515853</v>
      </c>
      <c r="R558" s="59">
        <f>SUM(R559:R617)</f>
        <v>102014.65999999997</v>
      </c>
      <c r="S558" s="59">
        <f>SUM(S559:S617)</f>
        <v>128021</v>
      </c>
      <c r="T558" s="60">
        <f>R558/S558</f>
        <v>0.79685879660368197</v>
      </c>
      <c r="U558" s="59">
        <f>SUM(U559:U617)</f>
        <v>61856.780000000006</v>
      </c>
      <c r="V558" s="59">
        <f>SUM(V559:V617)</f>
        <v>81640</v>
      </c>
      <c r="W558" s="60">
        <f>U558/V558</f>
        <v>0.75767736403723673</v>
      </c>
    </row>
    <row r="559" spans="1:23" ht="12" hidden="1" outlineLevel="4" x14ac:dyDescent="0.25">
      <c r="A559" s="16">
        <v>556</v>
      </c>
      <c r="B559" s="53"/>
      <c r="C559" s="54"/>
      <c r="D559" s="1">
        <v>47300</v>
      </c>
      <c r="E559" s="1" t="s">
        <v>576</v>
      </c>
      <c r="F559" s="56">
        <v>1601.7699999999993</v>
      </c>
      <c r="G559" s="57">
        <v>16187.437869999992</v>
      </c>
      <c r="H559" s="57">
        <v>2259.5699999999979</v>
      </c>
      <c r="I559" s="57">
        <v>22786.324889999996</v>
      </c>
      <c r="J559" s="57">
        <v>3861.3399999999974</v>
      </c>
      <c r="K559" s="57">
        <v>38973.762759999991</v>
      </c>
      <c r="L559" s="56">
        <f>G559*1000/3/F559</f>
        <v>3368.6563135364831</v>
      </c>
      <c r="M559" s="57">
        <f>I559*1000/3/H559</f>
        <v>3361.454449297878</v>
      </c>
      <c r="N559" s="57">
        <f>M559-L559</f>
        <v>-7.2018642386051397</v>
      </c>
      <c r="O559" s="58">
        <f>N559/L559</f>
        <v>-2.1379041280244105E-3</v>
      </c>
      <c r="P559" s="58">
        <f>H559/J559</f>
        <v>0.58517768443079332</v>
      </c>
      <c r="Q559" s="58">
        <f t="shared" si="8"/>
        <v>0.61095352389264679</v>
      </c>
      <c r="R559" s="59">
        <v>3861.3399999999974</v>
      </c>
      <c r="S559" s="59">
        <v>4583</v>
      </c>
      <c r="T559" s="60">
        <f>R559/S559</f>
        <v>0.8425354571241539</v>
      </c>
      <c r="U559" s="57">
        <v>2259.5699999999979</v>
      </c>
      <c r="V559" s="1">
        <v>2800</v>
      </c>
      <c r="W559" s="60">
        <f>U559/V559</f>
        <v>0.80698928571428497</v>
      </c>
    </row>
    <row r="560" spans="1:23" ht="12" hidden="1" outlineLevel="4" x14ac:dyDescent="0.25">
      <c r="A560" s="16">
        <v>557</v>
      </c>
      <c r="B560" s="53"/>
      <c r="C560" s="54"/>
      <c r="D560" s="1">
        <v>47410</v>
      </c>
      <c r="E560" s="1" t="s">
        <v>577</v>
      </c>
      <c r="F560" s="56">
        <v>1024.1300000000008</v>
      </c>
      <c r="G560" s="57">
        <v>12456.305689999999</v>
      </c>
      <c r="H560" s="57">
        <v>295.11000000000013</v>
      </c>
      <c r="I560" s="57">
        <v>3749.663770000001</v>
      </c>
      <c r="J560" s="57">
        <v>1319.2400000000009</v>
      </c>
      <c r="K560" s="57">
        <v>16205.96946</v>
      </c>
      <c r="L560" s="56">
        <f>G560*1000/3/F560</f>
        <v>4054.2723059247</v>
      </c>
      <c r="M560" s="57">
        <f>I560*1000/3/H560</f>
        <v>4235.3289394914882</v>
      </c>
      <c r="N560" s="57">
        <f>M560-L560</f>
        <v>181.05663356678815</v>
      </c>
      <c r="O560" s="58">
        <f>N560/L560</f>
        <v>4.4658232083277072E-2</v>
      </c>
      <c r="P560" s="58">
        <f>H560/J560</f>
        <v>0.22369697704739086</v>
      </c>
      <c r="Q560" s="58">
        <f t="shared" si="8"/>
        <v>0.24783477681545638</v>
      </c>
      <c r="R560" s="59">
        <v>1319.2400000000009</v>
      </c>
      <c r="S560" s="59">
        <v>1501</v>
      </c>
      <c r="T560" s="60">
        <f>R560/S560</f>
        <v>0.87890739506995397</v>
      </c>
      <c r="U560" s="57">
        <v>295.11000000000013</v>
      </c>
      <c r="V560" s="1">
        <v>372</v>
      </c>
      <c r="W560" s="60">
        <f>U560/V560</f>
        <v>0.79330645161290358</v>
      </c>
    </row>
    <row r="561" spans="1:23" ht="12" hidden="1" outlineLevel="4" x14ac:dyDescent="0.25">
      <c r="A561" s="16">
        <v>558</v>
      </c>
      <c r="B561" s="53"/>
      <c r="C561" s="54"/>
      <c r="D561" s="1">
        <v>47420</v>
      </c>
      <c r="E561" s="1" t="s">
        <v>578</v>
      </c>
      <c r="F561" s="56">
        <v>597.3900000000001</v>
      </c>
      <c r="G561" s="57">
        <v>7290.9335299999984</v>
      </c>
      <c r="H561" s="57">
        <v>165.66000000000008</v>
      </c>
      <c r="I561" s="57">
        <v>2122.96994</v>
      </c>
      <c r="J561" s="57">
        <v>763.05000000000018</v>
      </c>
      <c r="K561" s="57">
        <v>9413.9034699999975</v>
      </c>
      <c r="L561" s="56">
        <f>G561*1000/3/F561</f>
        <v>4068.2153646138468</v>
      </c>
      <c r="M561" s="57">
        <f>I561*1000/3/H561</f>
        <v>4271.7411968288434</v>
      </c>
      <c r="N561" s="57">
        <f>M561-L561</f>
        <v>203.52583221499663</v>
      </c>
      <c r="O561" s="58">
        <f>N561/L561</f>
        <v>5.0028283651181581E-2</v>
      </c>
      <c r="P561" s="58">
        <f>H561/J561</f>
        <v>0.21710241792805196</v>
      </c>
      <c r="Q561" s="58">
        <f t="shared" si="8"/>
        <v>0.23960612691466082</v>
      </c>
      <c r="R561" s="59">
        <v>763.05000000000018</v>
      </c>
      <c r="S561" s="59">
        <v>914</v>
      </c>
      <c r="T561" s="60">
        <f>R561/S561</f>
        <v>0.83484682713347946</v>
      </c>
      <c r="U561" s="57">
        <v>165.66000000000008</v>
      </c>
      <c r="V561" s="1">
        <v>219</v>
      </c>
      <c r="W561" s="60">
        <f>U561/V561</f>
        <v>0.75643835616438393</v>
      </c>
    </row>
    <row r="562" spans="1:23" ht="12" hidden="1" outlineLevel="4" x14ac:dyDescent="0.25">
      <c r="A562" s="16">
        <v>559</v>
      </c>
      <c r="B562" s="53"/>
      <c r="C562" s="54"/>
      <c r="D562" s="1">
        <v>47430</v>
      </c>
      <c r="E562" s="1" t="s">
        <v>579</v>
      </c>
      <c r="F562" s="56">
        <v>713.45999999999958</v>
      </c>
      <c r="G562" s="57">
        <v>8303.8507199999985</v>
      </c>
      <c r="H562" s="57">
        <v>243.41999999999996</v>
      </c>
      <c r="I562" s="57">
        <v>2655.8604400000013</v>
      </c>
      <c r="J562" s="57">
        <v>956.87999999999954</v>
      </c>
      <c r="K562" s="57">
        <v>10959.711159999999</v>
      </c>
      <c r="L562" s="56">
        <f>G562*1000/3/F562</f>
        <v>3879.6151711378375</v>
      </c>
      <c r="M562" s="57">
        <f>I562*1000/3/H562</f>
        <v>3636.8696628598059</v>
      </c>
      <c r="N562" s="57">
        <f>M562-L562</f>
        <v>-242.74550827803159</v>
      </c>
      <c r="O562" s="58">
        <f>N562/L562</f>
        <v>-6.2569481139243432E-2</v>
      </c>
      <c r="P562" s="58">
        <f>H562/J562</f>
        <v>0.25438926511161281</v>
      </c>
      <c r="Q562" s="58">
        <f t="shared" si="8"/>
        <v>0.27917414721723521</v>
      </c>
      <c r="R562" s="59">
        <v>956.87999999999954</v>
      </c>
      <c r="S562" s="59">
        <v>1114</v>
      </c>
      <c r="T562" s="60">
        <f>R562/S562</f>
        <v>0.85895870736086133</v>
      </c>
      <c r="U562" s="57">
        <v>243.41999999999996</v>
      </c>
      <c r="V562" s="1">
        <v>311</v>
      </c>
      <c r="W562" s="60">
        <f>U562/V562</f>
        <v>0.78270096463022498</v>
      </c>
    </row>
    <row r="563" spans="1:23" ht="12" hidden="1" outlineLevel="4" x14ac:dyDescent="0.25">
      <c r="A563" s="16">
        <v>560</v>
      </c>
      <c r="B563" s="53"/>
      <c r="C563" s="54"/>
      <c r="D563" s="1">
        <v>47511</v>
      </c>
      <c r="E563" s="1" t="s">
        <v>580</v>
      </c>
      <c r="F563" s="56">
        <v>28.87</v>
      </c>
      <c r="G563" s="57">
        <v>264.98388</v>
      </c>
      <c r="H563" s="57">
        <v>51.050000000000004</v>
      </c>
      <c r="I563" s="57">
        <v>481.79576000000003</v>
      </c>
      <c r="J563" s="57">
        <v>79.92</v>
      </c>
      <c r="K563" s="57">
        <v>746.77963999999997</v>
      </c>
      <c r="L563" s="56">
        <f>G563*1000/3/F563</f>
        <v>3059.5067544163494</v>
      </c>
      <c r="M563" s="57">
        <f>I563*1000/3/H563</f>
        <v>3145.9076722167806</v>
      </c>
      <c r="N563" s="57">
        <f>M563-L563</f>
        <v>86.400917800431216</v>
      </c>
      <c r="O563" s="58">
        <f>N563/L563</f>
        <v>2.8240146120191715E-2</v>
      </c>
      <c r="P563" s="58">
        <f>H563/J563</f>
        <v>0.63876376376376376</v>
      </c>
      <c r="Q563" s="58">
        <f t="shared" si="8"/>
        <v>0.68695652173913047</v>
      </c>
      <c r="R563" s="59">
        <v>79.92</v>
      </c>
      <c r="S563" s="59">
        <v>115</v>
      </c>
      <c r="T563" s="60">
        <f>R563/S563</f>
        <v>0.69495652173913047</v>
      </c>
      <c r="U563" s="57">
        <v>51.050000000000004</v>
      </c>
      <c r="V563" s="1">
        <v>79</v>
      </c>
      <c r="W563" s="60">
        <f>U563/V563</f>
        <v>0.64620253164556962</v>
      </c>
    </row>
    <row r="564" spans="1:23" ht="12" hidden="1" outlineLevel="4" x14ac:dyDescent="0.25">
      <c r="A564" s="16">
        <v>561</v>
      </c>
      <c r="B564" s="53"/>
      <c r="C564" s="54"/>
      <c r="D564" s="1">
        <v>47512</v>
      </c>
      <c r="E564" s="1" t="s">
        <v>581</v>
      </c>
      <c r="F564" s="56">
        <v>100.81000000000003</v>
      </c>
      <c r="G564" s="57">
        <v>1071.4360399999991</v>
      </c>
      <c r="H564" s="57">
        <v>424.62</v>
      </c>
      <c r="I564" s="57">
        <v>4302.0366800000002</v>
      </c>
      <c r="J564" s="57">
        <v>525.43000000000006</v>
      </c>
      <c r="K564" s="57">
        <v>5373.4727199999998</v>
      </c>
      <c r="L564" s="56">
        <f>G564*1000/3/F564</f>
        <v>3542.7571338822167</v>
      </c>
      <c r="M564" s="57">
        <f>I564*1000/3/H564</f>
        <v>3377.165999403388</v>
      </c>
      <c r="N564" s="57">
        <f>M564-L564</f>
        <v>-165.59113447882874</v>
      </c>
      <c r="O564" s="58">
        <f>N564/L564</f>
        <v>-4.6740752532864423E-2</v>
      </c>
      <c r="P564" s="58">
        <f>H564/J564</f>
        <v>0.80813809641626844</v>
      </c>
      <c r="Q564" s="58">
        <f t="shared" si="8"/>
        <v>0.82030178326474623</v>
      </c>
      <c r="R564" s="59">
        <v>525.43000000000006</v>
      </c>
      <c r="S564" s="59">
        <v>729</v>
      </c>
      <c r="T564" s="60">
        <f>R564/S564</f>
        <v>0.72075445816186567</v>
      </c>
      <c r="U564" s="57">
        <v>424.62</v>
      </c>
      <c r="V564" s="1">
        <v>598</v>
      </c>
      <c r="W564" s="60">
        <f>U564/V564</f>
        <v>0.71006688963210707</v>
      </c>
    </row>
    <row r="565" spans="1:23" ht="12" hidden="1" outlineLevel="4" x14ac:dyDescent="0.25">
      <c r="A565" s="16">
        <v>562</v>
      </c>
      <c r="B565" s="53"/>
      <c r="C565" s="54"/>
      <c r="D565" s="1">
        <v>47513</v>
      </c>
      <c r="E565" s="1" t="s">
        <v>582</v>
      </c>
      <c r="F565" s="56">
        <v>9.02</v>
      </c>
      <c r="G565" s="57">
        <v>99.967230000000029</v>
      </c>
      <c r="H565" s="57">
        <v>245.23000000000002</v>
      </c>
      <c r="I565" s="57">
        <v>2411.1966699999989</v>
      </c>
      <c r="J565" s="57">
        <v>254.25000000000003</v>
      </c>
      <c r="K565" s="57">
        <v>2511.1638999999991</v>
      </c>
      <c r="L565" s="56">
        <f>G565*1000/3/F565</f>
        <v>3694.2804878048796</v>
      </c>
      <c r="M565" s="57">
        <f>I565*1000/3/H565</f>
        <v>3277.4628851826164</v>
      </c>
      <c r="N565" s="57">
        <f>M565-L565</f>
        <v>-416.81760262226317</v>
      </c>
      <c r="O565" s="58">
        <f>N565/L565</f>
        <v>-0.11282781694519731</v>
      </c>
      <c r="P565" s="58">
        <f>H565/J565</f>
        <v>0.9645231071779744</v>
      </c>
      <c r="Q565" s="58">
        <f t="shared" si="8"/>
        <v>0.97707736389684818</v>
      </c>
      <c r="R565" s="59">
        <v>254.25000000000003</v>
      </c>
      <c r="S565" s="59">
        <v>349</v>
      </c>
      <c r="T565" s="60">
        <f>R565/S565</f>
        <v>0.72851002865329517</v>
      </c>
      <c r="U565" s="57">
        <v>245.23000000000002</v>
      </c>
      <c r="V565" s="1">
        <v>341</v>
      </c>
      <c r="W565" s="60">
        <f>U565/V565</f>
        <v>0.71914956011730213</v>
      </c>
    </row>
    <row r="566" spans="1:23" ht="12" hidden="1" outlineLevel="4" x14ac:dyDescent="0.25">
      <c r="A566" s="16">
        <v>563</v>
      </c>
      <c r="B566" s="53"/>
      <c r="C566" s="54"/>
      <c r="D566" s="1">
        <v>47519</v>
      </c>
      <c r="E566" s="1" t="s">
        <v>583</v>
      </c>
      <c r="F566" s="56">
        <v>49.489999999999988</v>
      </c>
      <c r="G566" s="57">
        <v>476.73332999999997</v>
      </c>
      <c r="H566" s="57">
        <v>70.010000000000005</v>
      </c>
      <c r="I566" s="57">
        <v>707.14328999999987</v>
      </c>
      <c r="J566" s="57">
        <v>119.5</v>
      </c>
      <c r="K566" s="57">
        <v>1183.8766199999998</v>
      </c>
      <c r="L566" s="56">
        <f>G566*1000/3/F566</f>
        <v>3210.9741361891297</v>
      </c>
      <c r="M566" s="57">
        <f>I566*1000/3/H566</f>
        <v>3366.8680188544486</v>
      </c>
      <c r="N566" s="57">
        <f>M566-L566</f>
        <v>155.89388266531887</v>
      </c>
      <c r="O566" s="58">
        <f>N566/L566</f>
        <v>4.8550338948023394E-2</v>
      </c>
      <c r="P566" s="58">
        <f>H566/J566</f>
        <v>0.58585774058577411</v>
      </c>
      <c r="Q566" s="58">
        <f t="shared" si="8"/>
        <v>0.61486486486486491</v>
      </c>
      <c r="R566" s="59">
        <v>119.5</v>
      </c>
      <c r="S566" s="59">
        <v>148</v>
      </c>
      <c r="T566" s="60">
        <f>R566/S566</f>
        <v>0.80743243243243246</v>
      </c>
      <c r="U566" s="57">
        <v>70.010000000000005</v>
      </c>
      <c r="V566" s="1">
        <v>91</v>
      </c>
      <c r="W566" s="60">
        <f>U566/V566</f>
        <v>0.76934065934065943</v>
      </c>
    </row>
    <row r="567" spans="1:23" ht="12" hidden="1" outlineLevel="4" x14ac:dyDescent="0.25">
      <c r="A567" s="16">
        <v>564</v>
      </c>
      <c r="B567" s="53"/>
      <c r="C567" s="54"/>
      <c r="D567" s="1">
        <v>47521</v>
      </c>
      <c r="E567" s="1" t="s">
        <v>584</v>
      </c>
      <c r="F567" s="56">
        <v>5704.8499999999995</v>
      </c>
      <c r="G567" s="57">
        <v>67940.847699999969</v>
      </c>
      <c r="H567" s="57">
        <v>2344.7599999999998</v>
      </c>
      <c r="I567" s="57">
        <v>28294.490229999999</v>
      </c>
      <c r="J567" s="57">
        <v>8049.6099999999988</v>
      </c>
      <c r="K567" s="57">
        <v>96235.337929999965</v>
      </c>
      <c r="L567" s="56">
        <f>G567*1000/3/F567</f>
        <v>3969.7712005282042</v>
      </c>
      <c r="M567" s="57">
        <f>I567*1000/3/H567</f>
        <v>4022.3719030234802</v>
      </c>
      <c r="N567" s="57">
        <f>M567-L567</f>
        <v>52.600702495275982</v>
      </c>
      <c r="O567" s="58">
        <f>N567/L567</f>
        <v>1.325031087138652E-2</v>
      </c>
      <c r="P567" s="58">
        <f>H567/J567</f>
        <v>0.29128864628224227</v>
      </c>
      <c r="Q567" s="58">
        <f t="shared" si="8"/>
        <v>0.33244243421052633</v>
      </c>
      <c r="R567" s="59">
        <v>8049.6099999999988</v>
      </c>
      <c r="S567" s="59">
        <v>9728</v>
      </c>
      <c r="T567" s="60">
        <f>R567/S567</f>
        <v>0.82746813322368407</v>
      </c>
      <c r="U567" s="57">
        <v>2344.7599999999998</v>
      </c>
      <c r="V567" s="1">
        <v>3234</v>
      </c>
      <c r="W567" s="60">
        <f>U567/V567</f>
        <v>0.72503401360544206</v>
      </c>
    </row>
    <row r="568" spans="1:23" ht="12" hidden="1" outlineLevel="4" x14ac:dyDescent="0.25">
      <c r="A568" s="16">
        <v>565</v>
      </c>
      <c r="B568" s="53"/>
      <c r="C568" s="54"/>
      <c r="D568" s="1">
        <v>47522</v>
      </c>
      <c r="E568" s="1" t="s">
        <v>585</v>
      </c>
      <c r="F568" s="56">
        <v>90.189999999999984</v>
      </c>
      <c r="G568" s="57">
        <v>1051.8941300000001</v>
      </c>
      <c r="H568" s="57">
        <v>27.240000000000006</v>
      </c>
      <c r="I568" s="57">
        <v>273.26596999999992</v>
      </c>
      <c r="J568" s="57">
        <v>117.42999999999999</v>
      </c>
      <c r="K568" s="57">
        <v>1325.1601000000001</v>
      </c>
      <c r="L568" s="56">
        <f>G568*1000/3/F568</f>
        <v>3887.6968252208312</v>
      </c>
      <c r="M568" s="57">
        <f>I568*1000/3/H568</f>
        <v>3343.9301272638259</v>
      </c>
      <c r="N568" s="57">
        <f>M568-L568</f>
        <v>-543.76669795700536</v>
      </c>
      <c r="O568" s="58">
        <f>N568/L568</f>
        <v>-0.13986859634460258</v>
      </c>
      <c r="P568" s="58">
        <f>H568/J568</f>
        <v>0.23196798092480633</v>
      </c>
      <c r="Q568" s="58">
        <f t="shared" si="8"/>
        <v>0.24647887323943662</v>
      </c>
      <c r="R568" s="59">
        <v>117.42999999999999</v>
      </c>
      <c r="S568" s="59">
        <v>142</v>
      </c>
      <c r="T568" s="60">
        <f>R568/S568</f>
        <v>0.82697183098591542</v>
      </c>
      <c r="U568" s="57">
        <v>27.240000000000006</v>
      </c>
      <c r="V568" s="1">
        <v>35</v>
      </c>
      <c r="W568" s="60">
        <f>U568/V568</f>
        <v>0.77828571428571447</v>
      </c>
    </row>
    <row r="569" spans="1:23" ht="12" hidden="1" outlineLevel="4" x14ac:dyDescent="0.25">
      <c r="A569" s="16">
        <v>566</v>
      </c>
      <c r="B569" s="53"/>
      <c r="C569" s="54"/>
      <c r="D569" s="1">
        <v>47523</v>
      </c>
      <c r="E569" s="1" t="s">
        <v>586</v>
      </c>
      <c r="F569" s="56">
        <v>281.38999999999987</v>
      </c>
      <c r="G569" s="57">
        <v>3303.497600000002</v>
      </c>
      <c r="H569" s="57">
        <v>134.65</v>
      </c>
      <c r="I569" s="57">
        <v>1778.2325900000003</v>
      </c>
      <c r="J569" s="57">
        <v>416.03999999999985</v>
      </c>
      <c r="K569" s="57">
        <v>5081.730190000002</v>
      </c>
      <c r="L569" s="56">
        <f>G569*1000/3/F569</f>
        <v>3913.3084568274207</v>
      </c>
      <c r="M569" s="57">
        <f>I569*1000/3/H569</f>
        <v>4402.1106325040237</v>
      </c>
      <c r="N569" s="57">
        <f>M569-L569</f>
        <v>488.80217567660293</v>
      </c>
      <c r="O569" s="58">
        <f>N569/L569</f>
        <v>0.12490765322212355</v>
      </c>
      <c r="P569" s="58">
        <f>H569/J569</f>
        <v>0.32364676473416032</v>
      </c>
      <c r="Q569" s="58">
        <f t="shared" si="8"/>
        <v>0.34171907756813419</v>
      </c>
      <c r="R569" s="59">
        <v>416.03999999999985</v>
      </c>
      <c r="S569" s="59">
        <v>477</v>
      </c>
      <c r="T569" s="60">
        <f>R569/S569</f>
        <v>0.87220125786163494</v>
      </c>
      <c r="U569" s="57">
        <v>134.65</v>
      </c>
      <c r="V569" s="1">
        <v>163</v>
      </c>
      <c r="W569" s="60">
        <f>U569/V569</f>
        <v>0.82607361963190185</v>
      </c>
    </row>
    <row r="570" spans="1:23" ht="12" hidden="1" outlineLevel="4" x14ac:dyDescent="0.25">
      <c r="A570" s="16">
        <v>567</v>
      </c>
      <c r="B570" s="53"/>
      <c r="C570" s="54"/>
      <c r="D570" s="1">
        <v>47524</v>
      </c>
      <c r="E570" s="1" t="s">
        <v>587</v>
      </c>
      <c r="F570" s="56">
        <v>130.24000000000004</v>
      </c>
      <c r="G570" s="57">
        <v>1699.5992200000001</v>
      </c>
      <c r="H570" s="57">
        <v>37.24</v>
      </c>
      <c r="I570" s="57">
        <v>563.18984</v>
      </c>
      <c r="J570" s="57">
        <v>167.48000000000005</v>
      </c>
      <c r="K570" s="57">
        <v>2262.7890600000001</v>
      </c>
      <c r="L570" s="56">
        <f>G570*1000/3/F570</f>
        <v>4349.916103603603</v>
      </c>
      <c r="M570" s="57">
        <f>I570*1000/3/H570</f>
        <v>5041.0834228428212</v>
      </c>
      <c r="N570" s="57">
        <f>M570-L570</f>
        <v>691.16731923921816</v>
      </c>
      <c r="O570" s="58">
        <f>N570/L570</f>
        <v>0.15889210338255355</v>
      </c>
      <c r="P570" s="58">
        <f>H570/J570</f>
        <v>0.22235490804872218</v>
      </c>
      <c r="Q570" s="58">
        <f t="shared" si="8"/>
        <v>0.2275132275132275</v>
      </c>
      <c r="R570" s="59">
        <v>167.48000000000005</v>
      </c>
      <c r="S570" s="59">
        <v>189</v>
      </c>
      <c r="T570" s="60">
        <f>R570/S570</f>
        <v>0.88613756613756633</v>
      </c>
      <c r="U570" s="57">
        <v>37.24</v>
      </c>
      <c r="V570" s="1">
        <v>43</v>
      </c>
      <c r="W570" s="60">
        <f>U570/V570</f>
        <v>0.86604651162790702</v>
      </c>
    </row>
    <row r="571" spans="1:23" ht="12" hidden="1" outlineLevel="4" x14ac:dyDescent="0.25">
      <c r="A571" s="16">
        <v>568</v>
      </c>
      <c r="B571" s="53"/>
      <c r="C571" s="54"/>
      <c r="D571" s="1">
        <v>47525</v>
      </c>
      <c r="E571" s="1" t="s">
        <v>588</v>
      </c>
      <c r="F571" s="56">
        <v>377.21000000000015</v>
      </c>
      <c r="G571" s="57">
        <v>4265.9181099999996</v>
      </c>
      <c r="H571" s="57">
        <v>116.69000000000001</v>
      </c>
      <c r="I571" s="57">
        <v>1297.8585</v>
      </c>
      <c r="J571" s="57">
        <v>493.90000000000015</v>
      </c>
      <c r="K571" s="57">
        <v>5563.7766099999999</v>
      </c>
      <c r="L571" s="56">
        <f>G571*1000/3/F571</f>
        <v>3769.7110451295898</v>
      </c>
      <c r="M571" s="57">
        <f>I571*1000/3/H571</f>
        <v>3707.4256577255974</v>
      </c>
      <c r="N571" s="57">
        <f>M571-L571</f>
        <v>-62.285387403992445</v>
      </c>
      <c r="O571" s="58">
        <f>N571/L571</f>
        <v>-1.6522589306802237E-2</v>
      </c>
      <c r="P571" s="58">
        <f>H571/J571</f>
        <v>0.23626240129580883</v>
      </c>
      <c r="Q571" s="58">
        <f t="shared" si="8"/>
        <v>0.25734024179620035</v>
      </c>
      <c r="R571" s="59">
        <v>493.90000000000015</v>
      </c>
      <c r="S571" s="59">
        <v>579</v>
      </c>
      <c r="T571" s="60">
        <f>R571/S571</f>
        <v>0.85302245250431807</v>
      </c>
      <c r="U571" s="57">
        <v>116.69000000000001</v>
      </c>
      <c r="V571" s="1">
        <v>149</v>
      </c>
      <c r="W571" s="60">
        <f>U571/V571</f>
        <v>0.78315436241610747</v>
      </c>
    </row>
    <row r="572" spans="1:23" ht="12" hidden="1" outlineLevel="4" x14ac:dyDescent="0.25">
      <c r="A572" s="16">
        <v>569</v>
      </c>
      <c r="B572" s="53"/>
      <c r="C572" s="54"/>
      <c r="D572" s="1">
        <v>47526</v>
      </c>
      <c r="E572" s="1" t="s">
        <v>589</v>
      </c>
      <c r="F572" s="56">
        <v>153.51000000000002</v>
      </c>
      <c r="G572" s="57">
        <v>2013.4658900000002</v>
      </c>
      <c r="H572" s="57">
        <v>123.79</v>
      </c>
      <c r="I572" s="57">
        <v>1582.8701500000002</v>
      </c>
      <c r="J572" s="57">
        <v>277.3</v>
      </c>
      <c r="K572" s="57">
        <v>3596.3360400000001</v>
      </c>
      <c r="L572" s="56">
        <f>G572*1000/3/F572</f>
        <v>4372.0623846437802</v>
      </c>
      <c r="M572" s="57">
        <f>I572*1000/3/H572</f>
        <v>4262.2456041144951</v>
      </c>
      <c r="N572" s="57">
        <f>M572-L572</f>
        <v>-109.8167805292851</v>
      </c>
      <c r="O572" s="58">
        <f>N572/L572</f>
        <v>-2.5117843907031204E-2</v>
      </c>
      <c r="P572" s="58">
        <f>H572/J572</f>
        <v>0.44641182834475296</v>
      </c>
      <c r="Q572" s="58">
        <f t="shared" si="8"/>
        <v>0.48773006134969327</v>
      </c>
      <c r="R572" s="59">
        <v>277.3</v>
      </c>
      <c r="S572" s="59">
        <v>326</v>
      </c>
      <c r="T572" s="60">
        <f>R572/S572</f>
        <v>0.85061349693251542</v>
      </c>
      <c r="U572" s="57">
        <v>123.79</v>
      </c>
      <c r="V572" s="1">
        <v>159</v>
      </c>
      <c r="W572" s="60">
        <f>U572/V572</f>
        <v>0.77855345911949692</v>
      </c>
    </row>
    <row r="573" spans="1:23" ht="12" hidden="1" outlineLevel="4" x14ac:dyDescent="0.25">
      <c r="A573" s="16">
        <v>570</v>
      </c>
      <c r="B573" s="53"/>
      <c r="C573" s="54"/>
      <c r="D573" s="1">
        <v>47527</v>
      </c>
      <c r="E573" s="1" t="s">
        <v>590</v>
      </c>
      <c r="F573" s="56">
        <v>226.45999999999992</v>
      </c>
      <c r="G573" s="57">
        <v>2895.8008599999989</v>
      </c>
      <c r="H573" s="57">
        <v>86.23</v>
      </c>
      <c r="I573" s="57">
        <v>1161.1160400000001</v>
      </c>
      <c r="J573" s="57">
        <v>312.68999999999994</v>
      </c>
      <c r="K573" s="57">
        <v>4056.9168999999993</v>
      </c>
      <c r="L573" s="56">
        <f>G573*1000/3/F573</f>
        <v>4262.4169978509817</v>
      </c>
      <c r="M573" s="57">
        <f>I573*1000/3/H573</f>
        <v>4488.4457845297457</v>
      </c>
      <c r="N573" s="57">
        <f>M573-L573</f>
        <v>226.02878667876394</v>
      </c>
      <c r="O573" s="58">
        <f>N573/L573</f>
        <v>5.3028313933789852E-2</v>
      </c>
      <c r="P573" s="58">
        <f>H573/J573</f>
        <v>0.27576833285362506</v>
      </c>
      <c r="Q573" s="58">
        <f t="shared" si="8"/>
        <v>0.29096045197740111</v>
      </c>
      <c r="R573" s="59">
        <v>312.68999999999994</v>
      </c>
      <c r="S573" s="59">
        <v>354</v>
      </c>
      <c r="T573" s="60">
        <f>R573/S573</f>
        <v>0.88330508474576253</v>
      </c>
      <c r="U573" s="57">
        <v>86.23</v>
      </c>
      <c r="V573" s="1">
        <v>103</v>
      </c>
      <c r="W573" s="60">
        <f>U573/V573</f>
        <v>0.83718446601941754</v>
      </c>
    </row>
    <row r="574" spans="1:23" ht="12" hidden="1" outlineLevel="4" x14ac:dyDescent="0.25">
      <c r="A574" s="16">
        <v>571</v>
      </c>
      <c r="B574" s="53"/>
      <c r="C574" s="54"/>
      <c r="D574" s="1">
        <v>47529</v>
      </c>
      <c r="E574" s="1" t="s">
        <v>591</v>
      </c>
      <c r="F574" s="56">
        <v>440.36999999999995</v>
      </c>
      <c r="G574" s="57">
        <v>5324.8174900000004</v>
      </c>
      <c r="H574" s="57">
        <v>135.04000000000002</v>
      </c>
      <c r="I574" s="57">
        <v>1705.3251000000009</v>
      </c>
      <c r="J574" s="57">
        <v>575.41</v>
      </c>
      <c r="K574" s="57">
        <v>7030.1425900000013</v>
      </c>
      <c r="L574" s="56">
        <f>G574*1000/3/F574</f>
        <v>4030.5633066133787</v>
      </c>
      <c r="M574" s="57">
        <f>I574*1000/3/H574</f>
        <v>4209.4320201421815</v>
      </c>
      <c r="N574" s="57">
        <f>M574-L574</f>
        <v>178.8687135288028</v>
      </c>
      <c r="O574" s="58">
        <f>N574/L574</f>
        <v>4.4378093065878324E-2</v>
      </c>
      <c r="P574" s="58">
        <f>H574/J574</f>
        <v>0.23468483342312443</v>
      </c>
      <c r="Q574" s="58">
        <f t="shared" si="8"/>
        <v>0.26395173453996984</v>
      </c>
      <c r="R574" s="59">
        <v>575.41</v>
      </c>
      <c r="S574" s="59">
        <v>663</v>
      </c>
      <c r="T574" s="60">
        <f>R574/S574</f>
        <v>0.86788838612368024</v>
      </c>
      <c r="U574" s="57">
        <v>135.04000000000002</v>
      </c>
      <c r="V574" s="1">
        <v>175</v>
      </c>
      <c r="W574" s="60">
        <f>U574/V574</f>
        <v>0.77165714285714293</v>
      </c>
    </row>
    <row r="575" spans="1:23" ht="12" hidden="1" outlineLevel="4" x14ac:dyDescent="0.25">
      <c r="A575" s="16">
        <v>572</v>
      </c>
      <c r="B575" s="53"/>
      <c r="C575" s="54"/>
      <c r="D575" s="1">
        <v>47530</v>
      </c>
      <c r="E575" s="1" t="s">
        <v>592</v>
      </c>
      <c r="F575" s="56">
        <v>406.06000000000006</v>
      </c>
      <c r="G575" s="57">
        <v>4189.6978100000006</v>
      </c>
      <c r="H575" s="57">
        <v>330.68999999999994</v>
      </c>
      <c r="I575" s="57">
        <v>3690.1390999999994</v>
      </c>
      <c r="J575" s="57">
        <v>736.75</v>
      </c>
      <c r="K575" s="57">
        <v>7879.83691</v>
      </c>
      <c r="L575" s="56">
        <f>G575*1000/3/F575</f>
        <v>3439.3093056855305</v>
      </c>
      <c r="M575" s="57">
        <f>I575*1000/3/H575</f>
        <v>3719.6358119890733</v>
      </c>
      <c r="N575" s="57">
        <f>M575-L575</f>
        <v>280.32650630354283</v>
      </c>
      <c r="O575" s="58">
        <f>N575/L575</f>
        <v>8.1506628624571337E-2</v>
      </c>
      <c r="P575" s="58">
        <f>H575/J575</f>
        <v>0.44884967763827616</v>
      </c>
      <c r="Q575" s="58">
        <f t="shared" si="8"/>
        <v>0.4826086956521739</v>
      </c>
      <c r="R575" s="59">
        <v>736.75</v>
      </c>
      <c r="S575" s="59">
        <v>920</v>
      </c>
      <c r="T575" s="60">
        <f>R575/S575</f>
        <v>0.80081521739130435</v>
      </c>
      <c r="U575" s="57">
        <v>330.68999999999994</v>
      </c>
      <c r="V575" s="1">
        <v>444</v>
      </c>
      <c r="W575" s="60">
        <f>U575/V575</f>
        <v>0.74479729729729716</v>
      </c>
    </row>
    <row r="576" spans="1:23" ht="12" hidden="1" outlineLevel="4" x14ac:dyDescent="0.25">
      <c r="A576" s="16">
        <v>573</v>
      </c>
      <c r="B576" s="53"/>
      <c r="C576" s="54"/>
      <c r="D576" s="1">
        <v>47540</v>
      </c>
      <c r="E576" s="1" t="s">
        <v>593</v>
      </c>
      <c r="F576" s="56">
        <v>3240.37</v>
      </c>
      <c r="G576" s="57">
        <v>39187.841389999987</v>
      </c>
      <c r="H576" s="57">
        <v>1307.6400000000001</v>
      </c>
      <c r="I576" s="57">
        <v>16213.980899999995</v>
      </c>
      <c r="J576" s="57">
        <v>4548.01</v>
      </c>
      <c r="K576" s="57">
        <v>55401.822289999982</v>
      </c>
      <c r="L576" s="56">
        <f>G576*1000/3/F576</f>
        <v>4031.2105706035613</v>
      </c>
      <c r="M576" s="57">
        <f>I576*1000/3/H576</f>
        <v>4133.1408491633765</v>
      </c>
      <c r="N576" s="57">
        <f>M576-L576</f>
        <v>101.93027855981518</v>
      </c>
      <c r="O576" s="58">
        <f>N576/L576</f>
        <v>2.5285277654090384E-2</v>
      </c>
      <c r="P576" s="58">
        <f>H576/J576</f>
        <v>0.28751915673008638</v>
      </c>
      <c r="Q576" s="58">
        <f t="shared" si="8"/>
        <v>0.31636633847297047</v>
      </c>
      <c r="R576" s="59">
        <v>4548.01</v>
      </c>
      <c r="S576" s="59">
        <v>5383</v>
      </c>
      <c r="T576" s="60">
        <f>R576/S576</f>
        <v>0.84488389373955053</v>
      </c>
      <c r="U576" s="57">
        <v>1307.6400000000001</v>
      </c>
      <c r="V576" s="1">
        <v>1703</v>
      </c>
      <c r="W576" s="60">
        <f>U576/V576</f>
        <v>0.76784497944803298</v>
      </c>
    </row>
    <row r="577" spans="1:23" ht="12" hidden="1" outlineLevel="4" x14ac:dyDescent="0.25">
      <c r="A577" s="16">
        <v>574</v>
      </c>
      <c r="B577" s="53"/>
      <c r="C577" s="54"/>
      <c r="D577" s="1">
        <v>47591</v>
      </c>
      <c r="E577" s="1" t="s">
        <v>594</v>
      </c>
      <c r="F577" s="56">
        <v>4870.8499999999995</v>
      </c>
      <c r="G577" s="57">
        <v>62922.657789999976</v>
      </c>
      <c r="H577" s="57">
        <v>4054.6499999999978</v>
      </c>
      <c r="I577" s="57">
        <v>53879.14777000001</v>
      </c>
      <c r="J577" s="57">
        <v>8925.4999999999964</v>
      </c>
      <c r="K577" s="57">
        <v>116801.80555999998</v>
      </c>
      <c r="L577" s="56">
        <f>G577*1000/3/F577</f>
        <v>4306.0696312416367</v>
      </c>
      <c r="M577" s="57">
        <f>I577*1000/3/H577</f>
        <v>4429.4121375046789</v>
      </c>
      <c r="N577" s="57">
        <f>M577-L577</f>
        <v>123.3425062630422</v>
      </c>
      <c r="O577" s="58">
        <f>N577/L577</f>
        <v>2.8643871749811187E-2</v>
      </c>
      <c r="P577" s="58">
        <f>H577/J577</f>
        <v>0.45427707131253148</v>
      </c>
      <c r="Q577" s="58">
        <f t="shared" si="8"/>
        <v>0.47925311203319504</v>
      </c>
      <c r="R577" s="59">
        <v>8925.4999999999964</v>
      </c>
      <c r="S577" s="59">
        <v>11086</v>
      </c>
      <c r="T577" s="60">
        <f>R577/S577</f>
        <v>0.80511455890312078</v>
      </c>
      <c r="U577" s="57">
        <v>4054.6499999999978</v>
      </c>
      <c r="V577" s="1">
        <v>5313</v>
      </c>
      <c r="W577" s="60">
        <f>U577/V577</f>
        <v>0.76315640880858227</v>
      </c>
    </row>
    <row r="578" spans="1:23" ht="12" hidden="1" outlineLevel="4" x14ac:dyDescent="0.25">
      <c r="A578" s="16">
        <v>575</v>
      </c>
      <c r="B578" s="53"/>
      <c r="C578" s="54"/>
      <c r="D578" s="1">
        <v>47592</v>
      </c>
      <c r="E578" s="1" t="s">
        <v>595</v>
      </c>
      <c r="F578" s="56">
        <v>342.73999999999995</v>
      </c>
      <c r="G578" s="57">
        <v>4311.4738799999996</v>
      </c>
      <c r="H578" s="57">
        <v>298.85000000000002</v>
      </c>
      <c r="I578" s="57">
        <v>3611.5028200000015</v>
      </c>
      <c r="J578" s="57">
        <v>641.58999999999992</v>
      </c>
      <c r="K578" s="57">
        <v>7922.9767000000011</v>
      </c>
      <c r="L578" s="56">
        <f>G578*1000/3/F578</f>
        <v>4193.1433739861122</v>
      </c>
      <c r="M578" s="57">
        <f>I578*1000/3/H578</f>
        <v>4028.2224304277524</v>
      </c>
      <c r="N578" s="57">
        <f>M578-L578</f>
        <v>-164.9209435583598</v>
      </c>
      <c r="O578" s="58">
        <f>N578/L578</f>
        <v>-3.9331100525089278E-2</v>
      </c>
      <c r="P578" s="58">
        <f>H578/J578</f>
        <v>0.46579591327795017</v>
      </c>
      <c r="Q578" s="58">
        <f t="shared" si="8"/>
        <v>0.49744245524296676</v>
      </c>
      <c r="R578" s="59">
        <v>641.58999999999992</v>
      </c>
      <c r="S578" s="59">
        <v>782</v>
      </c>
      <c r="T578" s="60">
        <f>R578/S578</f>
        <v>0.82044757033248072</v>
      </c>
      <c r="U578" s="57">
        <v>298.85000000000002</v>
      </c>
      <c r="V578" s="1">
        <v>389</v>
      </c>
      <c r="W578" s="60">
        <f>U578/V578</f>
        <v>0.76825192802056563</v>
      </c>
    </row>
    <row r="579" spans="1:23" ht="12" hidden="1" outlineLevel="4" x14ac:dyDescent="0.25">
      <c r="A579" s="16">
        <v>576</v>
      </c>
      <c r="B579" s="53"/>
      <c r="C579" s="54"/>
      <c r="D579" s="1">
        <v>47593</v>
      </c>
      <c r="E579" s="1" t="s">
        <v>596</v>
      </c>
      <c r="F579" s="56">
        <v>111.41999999999999</v>
      </c>
      <c r="G579" s="57">
        <v>1196.94262</v>
      </c>
      <c r="H579" s="57">
        <v>456.81999999999982</v>
      </c>
      <c r="I579" s="57">
        <v>5544.5901200000017</v>
      </c>
      <c r="J579" s="57">
        <v>568.23999999999978</v>
      </c>
      <c r="K579" s="57">
        <v>6741.5327400000015</v>
      </c>
      <c r="L579" s="56">
        <f>G579*1000/3/F579</f>
        <v>3580.8730329683485</v>
      </c>
      <c r="M579" s="57">
        <f>I579*1000/3/H579</f>
        <v>4045.7876333493891</v>
      </c>
      <c r="N579" s="57">
        <f>M579-L579</f>
        <v>464.9146003810406</v>
      </c>
      <c r="O579" s="58">
        <f>N579/L579</f>
        <v>0.12983275198552677</v>
      </c>
      <c r="P579" s="58">
        <f>H579/J579</f>
        <v>0.80392087850204141</v>
      </c>
      <c r="Q579" s="58">
        <f t="shared" si="8"/>
        <v>0.8152031454783748</v>
      </c>
      <c r="R579" s="59">
        <v>568.23999999999978</v>
      </c>
      <c r="S579" s="59">
        <v>763</v>
      </c>
      <c r="T579" s="60">
        <f>R579/S579</f>
        <v>0.74474442988204426</v>
      </c>
      <c r="U579" s="57">
        <v>456.81999999999982</v>
      </c>
      <c r="V579" s="1">
        <v>622</v>
      </c>
      <c r="W579" s="60">
        <f>U579/V579</f>
        <v>0.73443729903536947</v>
      </c>
    </row>
    <row r="580" spans="1:23" ht="12" hidden="1" outlineLevel="4" x14ac:dyDescent="0.25">
      <c r="A580" s="16">
        <v>577</v>
      </c>
      <c r="B580" s="53"/>
      <c r="C580" s="54"/>
      <c r="D580" s="1">
        <v>47594</v>
      </c>
      <c r="E580" s="1" t="s">
        <v>597</v>
      </c>
      <c r="F580" s="56">
        <v>56.11</v>
      </c>
      <c r="G580" s="57">
        <v>568.19892000000004</v>
      </c>
      <c r="H580" s="57">
        <v>13.31</v>
      </c>
      <c r="I580" s="57">
        <v>116.09917</v>
      </c>
      <c r="J580" s="57">
        <v>69.42</v>
      </c>
      <c r="K580" s="57">
        <v>684.29809</v>
      </c>
      <c r="L580" s="56">
        <f>G580*1000/3/F580</f>
        <v>3375.5059704152559</v>
      </c>
      <c r="M580" s="57">
        <f>I580*1000/3/H580</f>
        <v>2907.5674931129479</v>
      </c>
      <c r="N580" s="57">
        <f>M580-L580</f>
        <v>-467.938477302308</v>
      </c>
      <c r="O580" s="58">
        <f>N580/L580</f>
        <v>-0.13862765505484859</v>
      </c>
      <c r="P580" s="58">
        <f>H580/J580</f>
        <v>0.19173148948429847</v>
      </c>
      <c r="Q580" s="58">
        <f t="shared" si="8"/>
        <v>0.22222222222222221</v>
      </c>
      <c r="R580" s="59">
        <v>69.42</v>
      </c>
      <c r="S580" s="59">
        <v>90</v>
      </c>
      <c r="T580" s="60">
        <f>R580/S580</f>
        <v>0.77133333333333332</v>
      </c>
      <c r="U580" s="57">
        <v>13.31</v>
      </c>
      <c r="V580" s="1">
        <v>20</v>
      </c>
      <c r="W580" s="60">
        <f>U580/V580</f>
        <v>0.66549999999999998</v>
      </c>
    </row>
    <row r="581" spans="1:23" ht="12" hidden="1" outlineLevel="4" x14ac:dyDescent="0.25">
      <c r="A581" s="16">
        <v>578</v>
      </c>
      <c r="B581" s="53"/>
      <c r="C581" s="54"/>
      <c r="D581" s="1">
        <v>47599</v>
      </c>
      <c r="E581" s="1" t="s">
        <v>598</v>
      </c>
      <c r="F581" s="56">
        <v>327.35999999999996</v>
      </c>
      <c r="G581" s="57">
        <v>3324.8330200000009</v>
      </c>
      <c r="H581" s="57">
        <v>447.84000000000003</v>
      </c>
      <c r="I581" s="57">
        <v>4632.0868599999985</v>
      </c>
      <c r="J581" s="57">
        <v>775.2</v>
      </c>
      <c r="K581" s="57">
        <v>7956.9198799999995</v>
      </c>
      <c r="L581" s="56">
        <f>G581*1000/3/F581</f>
        <v>3385.5012015314446</v>
      </c>
      <c r="M581" s="57">
        <f>I581*1000/3/H581</f>
        <v>3447.7245295939015</v>
      </c>
      <c r="N581" s="57">
        <f>M581-L581</f>
        <v>62.223328062456858</v>
      </c>
      <c r="O581" s="58">
        <f>N581/L581</f>
        <v>1.8379354889701383E-2</v>
      </c>
      <c r="P581" s="58">
        <f>H581/J581</f>
        <v>0.57770897832817336</v>
      </c>
      <c r="Q581" s="58">
        <f t="shared" ref="Q581:Q644" si="9">V581/S581</f>
        <v>0.60531914893617023</v>
      </c>
      <c r="R581" s="59">
        <v>775.2</v>
      </c>
      <c r="S581" s="59">
        <v>940</v>
      </c>
      <c r="T581" s="60">
        <f>R581/S581</f>
        <v>0.82468085106382982</v>
      </c>
      <c r="U581" s="57">
        <v>447.84000000000003</v>
      </c>
      <c r="V581" s="1">
        <v>569</v>
      </c>
      <c r="W581" s="60">
        <f>U581/V581</f>
        <v>0.78706502636203868</v>
      </c>
    </row>
    <row r="582" spans="1:23" ht="12" hidden="1" outlineLevel="4" x14ac:dyDescent="0.25">
      <c r="A582" s="16">
        <v>579</v>
      </c>
      <c r="B582" s="53"/>
      <c r="C582" s="54"/>
      <c r="D582" s="1">
        <v>47610</v>
      </c>
      <c r="E582" s="1" t="s">
        <v>599</v>
      </c>
      <c r="F582" s="56">
        <v>273.30999999999989</v>
      </c>
      <c r="G582" s="57">
        <v>3128.1053300000012</v>
      </c>
      <c r="H582" s="57">
        <v>547.77000000000032</v>
      </c>
      <c r="I582" s="57">
        <v>6055.8472700000002</v>
      </c>
      <c r="J582" s="57">
        <v>821.08000000000015</v>
      </c>
      <c r="K582" s="57">
        <v>9183.9526000000005</v>
      </c>
      <c r="L582" s="56">
        <f>G582*1000/3/F582</f>
        <v>3815.088275828427</v>
      </c>
      <c r="M582" s="57">
        <f>I582*1000/3/H582</f>
        <v>3685.1520832952983</v>
      </c>
      <c r="N582" s="57">
        <f>M582-L582</f>
        <v>-129.93619253312863</v>
      </c>
      <c r="O582" s="58">
        <f>N582/L582</f>
        <v>-3.4058502225591009E-2</v>
      </c>
      <c r="P582" s="58">
        <f>H582/J582</f>
        <v>0.66713353144638798</v>
      </c>
      <c r="Q582" s="58">
        <f t="shared" si="9"/>
        <v>0.69532710280373833</v>
      </c>
      <c r="R582" s="59">
        <v>821.08000000000015</v>
      </c>
      <c r="S582" s="59">
        <v>1070</v>
      </c>
      <c r="T582" s="60">
        <f>R582/S582</f>
        <v>0.76736448598130858</v>
      </c>
      <c r="U582" s="57">
        <v>547.77000000000032</v>
      </c>
      <c r="V582" s="1">
        <v>744</v>
      </c>
      <c r="W582" s="60">
        <f>U582/V582</f>
        <v>0.7362500000000004</v>
      </c>
    </row>
    <row r="583" spans="1:23" ht="12" hidden="1" outlineLevel="4" x14ac:dyDescent="0.25">
      <c r="A583" s="16">
        <v>580</v>
      </c>
      <c r="B583" s="53"/>
      <c r="C583" s="54"/>
      <c r="D583" s="1">
        <v>47620</v>
      </c>
      <c r="E583" s="1" t="s">
        <v>600</v>
      </c>
      <c r="F583" s="56">
        <v>992.42</v>
      </c>
      <c r="G583" s="57">
        <v>9045.6885100000036</v>
      </c>
      <c r="H583" s="57">
        <v>1293.9599999999994</v>
      </c>
      <c r="I583" s="57">
        <v>11997.002470000005</v>
      </c>
      <c r="J583" s="57">
        <v>2286.3799999999992</v>
      </c>
      <c r="K583" s="57">
        <v>21042.690980000007</v>
      </c>
      <c r="L583" s="56">
        <f>G583*1000/3/F583</f>
        <v>3038.2595104223356</v>
      </c>
      <c r="M583" s="57">
        <f>I583*1000/3/H583</f>
        <v>3090.5134805815765</v>
      </c>
      <c r="N583" s="57">
        <f>M583-L583</f>
        <v>52.253970159240907</v>
      </c>
      <c r="O583" s="58">
        <f>N583/L583</f>
        <v>1.7198652708891645E-2</v>
      </c>
      <c r="P583" s="58">
        <f>H583/J583</f>
        <v>0.56594266919759617</v>
      </c>
      <c r="Q583" s="58">
        <f t="shared" si="9"/>
        <v>0.58709899965505352</v>
      </c>
      <c r="R583" s="59">
        <v>2286.3799999999992</v>
      </c>
      <c r="S583" s="59">
        <v>2899</v>
      </c>
      <c r="T583" s="60">
        <f>R583/S583</f>
        <v>0.78867885477750921</v>
      </c>
      <c r="U583" s="57">
        <v>1293.9599999999994</v>
      </c>
      <c r="V583" s="1">
        <v>1702</v>
      </c>
      <c r="W583" s="60">
        <f>U583/V583</f>
        <v>0.76025851938895384</v>
      </c>
    </row>
    <row r="584" spans="1:23" ht="12" hidden="1" outlineLevel="4" x14ac:dyDescent="0.25">
      <c r="A584" s="16">
        <v>581</v>
      </c>
      <c r="B584" s="53"/>
      <c r="C584" s="54"/>
      <c r="D584" s="1">
        <v>47630</v>
      </c>
      <c r="E584" s="1" t="s">
        <v>601</v>
      </c>
      <c r="F584" s="56">
        <v>32.970000000000006</v>
      </c>
      <c r="G584" s="57">
        <v>330.28219999999999</v>
      </c>
      <c r="H584" s="57">
        <v>16.440000000000001</v>
      </c>
      <c r="I584" s="57">
        <v>157.87250999999998</v>
      </c>
      <c r="J584" s="57">
        <v>49.410000000000011</v>
      </c>
      <c r="K584" s="57">
        <v>488.15470999999997</v>
      </c>
      <c r="L584" s="56">
        <f>G584*1000/3/F584</f>
        <v>3339.2194924678993</v>
      </c>
      <c r="M584" s="57">
        <f>I584*1000/3/H584</f>
        <v>3200.9835766423348</v>
      </c>
      <c r="N584" s="57">
        <f>M584-L584</f>
        <v>-138.23591582556446</v>
      </c>
      <c r="O584" s="58">
        <f>N584/L584</f>
        <v>-4.1397672760768167E-2</v>
      </c>
      <c r="P584" s="58">
        <f>H584/J584</f>
        <v>0.33272616879174249</v>
      </c>
      <c r="Q584" s="58">
        <f t="shared" si="9"/>
        <v>0.375</v>
      </c>
      <c r="R584" s="59">
        <v>49.410000000000011</v>
      </c>
      <c r="S584" s="59">
        <v>64</v>
      </c>
      <c r="T584" s="60">
        <f>R584/S584</f>
        <v>0.77203125000000017</v>
      </c>
      <c r="U584" s="57">
        <v>16.440000000000001</v>
      </c>
      <c r="V584" s="1">
        <v>24</v>
      </c>
      <c r="W584" s="60">
        <f>U584/V584</f>
        <v>0.68500000000000005</v>
      </c>
    </row>
    <row r="585" spans="1:23" ht="12" hidden="1" outlineLevel="4" x14ac:dyDescent="0.25">
      <c r="A585" s="16">
        <v>582</v>
      </c>
      <c r="B585" s="53"/>
      <c r="C585" s="54"/>
      <c r="D585" s="1">
        <v>47640</v>
      </c>
      <c r="E585" s="1" t="s">
        <v>602</v>
      </c>
      <c r="F585" s="56">
        <v>2250.34</v>
      </c>
      <c r="G585" s="57">
        <v>25978.901100000006</v>
      </c>
      <c r="H585" s="57">
        <v>1707.73</v>
      </c>
      <c r="I585" s="57">
        <v>18080.856880000003</v>
      </c>
      <c r="J585" s="57">
        <v>3958.07</v>
      </c>
      <c r="K585" s="57">
        <v>44059.757980000009</v>
      </c>
      <c r="L585" s="56">
        <f>G585*1000/3/F585</f>
        <v>3848.1445914839537</v>
      </c>
      <c r="M585" s="57">
        <f>I585*1000/3/H585</f>
        <v>3529.2184908231006</v>
      </c>
      <c r="N585" s="57">
        <f>M585-L585</f>
        <v>-318.92610066085308</v>
      </c>
      <c r="O585" s="58">
        <f>N585/L585</f>
        <v>-8.2877889091445528E-2</v>
      </c>
      <c r="P585" s="58">
        <f>H585/J585</f>
        <v>0.43145522944263237</v>
      </c>
      <c r="Q585" s="58">
        <f t="shared" si="9"/>
        <v>0.45685817256730971</v>
      </c>
      <c r="R585" s="59">
        <v>3958.07</v>
      </c>
      <c r="S585" s="59">
        <v>4717</v>
      </c>
      <c r="T585" s="60">
        <f>R585/S585</f>
        <v>0.8391074835700657</v>
      </c>
      <c r="U585" s="57">
        <v>1707.73</v>
      </c>
      <c r="V585" s="1">
        <v>2155</v>
      </c>
      <c r="W585" s="60">
        <f>U585/V585</f>
        <v>0.79245011600928073</v>
      </c>
    </row>
    <row r="586" spans="1:23" ht="12" hidden="1" outlineLevel="4" x14ac:dyDescent="0.25">
      <c r="A586" s="16">
        <v>583</v>
      </c>
      <c r="B586" s="53"/>
      <c r="C586" s="54"/>
      <c r="D586" s="1">
        <v>47650</v>
      </c>
      <c r="E586" s="1" t="s">
        <v>603</v>
      </c>
      <c r="F586" s="56">
        <v>523.55000000000007</v>
      </c>
      <c r="G586" s="57">
        <v>5503.1658800000014</v>
      </c>
      <c r="H586" s="57">
        <v>624.90000000000032</v>
      </c>
      <c r="I586" s="57">
        <v>6231.783809999999</v>
      </c>
      <c r="J586" s="57">
        <v>1148.4500000000003</v>
      </c>
      <c r="K586" s="57">
        <v>11734.949690000001</v>
      </c>
      <c r="L586" s="56">
        <f>G586*1000/3/F586</f>
        <v>3503.750600070035</v>
      </c>
      <c r="M586" s="57">
        <f>I586*1000/3/H586</f>
        <v>3324.1498959833548</v>
      </c>
      <c r="N586" s="57">
        <f>M586-L586</f>
        <v>-179.60070408668025</v>
      </c>
      <c r="O586" s="58">
        <f>N586/L586</f>
        <v>-5.1259557139452301E-2</v>
      </c>
      <c r="P586" s="58">
        <f>H586/J586</f>
        <v>0.54412468979929485</v>
      </c>
      <c r="Q586" s="58">
        <f t="shared" si="9"/>
        <v>0.56556776556776556</v>
      </c>
      <c r="R586" s="59">
        <v>1148.4500000000003</v>
      </c>
      <c r="S586" s="59">
        <v>1365</v>
      </c>
      <c r="T586" s="60">
        <f>R586/S586</f>
        <v>0.84135531135531161</v>
      </c>
      <c r="U586" s="57">
        <v>624.90000000000032</v>
      </c>
      <c r="V586" s="1">
        <v>772</v>
      </c>
      <c r="W586" s="60">
        <f>U586/V586</f>
        <v>0.80945595854922325</v>
      </c>
    </row>
    <row r="587" spans="1:23" ht="12" hidden="1" outlineLevel="4" x14ac:dyDescent="0.25">
      <c r="A587" s="16">
        <v>584</v>
      </c>
      <c r="B587" s="53"/>
      <c r="C587" s="54"/>
      <c r="D587" s="1">
        <v>47711</v>
      </c>
      <c r="E587" s="1" t="s">
        <v>604</v>
      </c>
      <c r="F587" s="56">
        <v>128.31000000000009</v>
      </c>
      <c r="G587" s="57">
        <v>1533.7184300000001</v>
      </c>
      <c r="H587" s="57">
        <v>2096.77</v>
      </c>
      <c r="I587" s="57">
        <v>22907.274630000014</v>
      </c>
      <c r="J587" s="57">
        <v>2225.08</v>
      </c>
      <c r="K587" s="57">
        <v>24440.993060000015</v>
      </c>
      <c r="L587" s="56">
        <f>G587*1000/3/F587</f>
        <v>3984.408671706542</v>
      </c>
      <c r="M587" s="57">
        <f>I587*1000/3/H587</f>
        <v>3641.6765835070155</v>
      </c>
      <c r="N587" s="57">
        <f>M587-L587</f>
        <v>-342.73208819952652</v>
      </c>
      <c r="O587" s="58">
        <f>N587/L587</f>
        <v>-8.6018306965668923E-2</v>
      </c>
      <c r="P587" s="58">
        <f>H587/J587</f>
        <v>0.94233465763028745</v>
      </c>
      <c r="Q587" s="58">
        <f t="shared" si="9"/>
        <v>0.94563802083333337</v>
      </c>
      <c r="R587" s="59">
        <v>2225.08</v>
      </c>
      <c r="S587" s="59">
        <v>3072</v>
      </c>
      <c r="T587" s="60">
        <f>R587/S587</f>
        <v>0.72430989583333327</v>
      </c>
      <c r="U587" s="57">
        <v>2096.77</v>
      </c>
      <c r="V587" s="1">
        <v>2905</v>
      </c>
      <c r="W587" s="60">
        <f>U587/V587</f>
        <v>0.72177969018932875</v>
      </c>
    </row>
    <row r="588" spans="1:23" ht="12" hidden="1" outlineLevel="4" x14ac:dyDescent="0.25">
      <c r="A588" s="16">
        <v>585</v>
      </c>
      <c r="B588" s="53"/>
      <c r="C588" s="54"/>
      <c r="D588" s="1">
        <v>47712</v>
      </c>
      <c r="E588" s="1" t="s">
        <v>605</v>
      </c>
      <c r="F588" s="56">
        <v>274.70999999999992</v>
      </c>
      <c r="G588" s="57">
        <v>3337.8719900000019</v>
      </c>
      <c r="H588" s="57">
        <v>553.11000000000013</v>
      </c>
      <c r="I588" s="57">
        <v>6273.1714200000006</v>
      </c>
      <c r="J588" s="57">
        <v>827.82</v>
      </c>
      <c r="K588" s="57">
        <v>9611.043410000002</v>
      </c>
      <c r="L588" s="56">
        <f>G588*1000/3/F588</f>
        <v>4050.176537682165</v>
      </c>
      <c r="M588" s="57">
        <f>I588*1000/3/H588</f>
        <v>3780.5448102547412</v>
      </c>
      <c r="N588" s="57">
        <f>M588-L588</f>
        <v>-269.63172742742381</v>
      </c>
      <c r="O588" s="58">
        <f>N588/L588</f>
        <v>-6.657283328734323E-2</v>
      </c>
      <c r="P588" s="58">
        <f>H588/J588</f>
        <v>0.66815249691962031</v>
      </c>
      <c r="Q588" s="58">
        <f t="shared" si="9"/>
        <v>0.70973612374886264</v>
      </c>
      <c r="R588" s="59">
        <v>827.82</v>
      </c>
      <c r="S588" s="59">
        <v>1099</v>
      </c>
      <c r="T588" s="60">
        <f>R588/S588</f>
        <v>0.75324840764331213</v>
      </c>
      <c r="U588" s="57">
        <v>553.11000000000013</v>
      </c>
      <c r="V588" s="1">
        <v>780</v>
      </c>
      <c r="W588" s="60">
        <f>U588/V588</f>
        <v>0.70911538461538481</v>
      </c>
    </row>
    <row r="589" spans="1:23" ht="12" hidden="1" outlineLevel="4" x14ac:dyDescent="0.25">
      <c r="A589" s="16">
        <v>586</v>
      </c>
      <c r="B589" s="53"/>
      <c r="C589" s="54"/>
      <c r="D589" s="1">
        <v>47713</v>
      </c>
      <c r="E589" s="1" t="s">
        <v>606</v>
      </c>
      <c r="F589" s="56">
        <v>27.9</v>
      </c>
      <c r="G589" s="57">
        <v>267.30067999999994</v>
      </c>
      <c r="H589" s="57">
        <v>430.54999999999995</v>
      </c>
      <c r="I589" s="57">
        <v>4176.1842799999986</v>
      </c>
      <c r="J589" s="57">
        <v>458.44999999999993</v>
      </c>
      <c r="K589" s="57">
        <v>4443.4849599999989</v>
      </c>
      <c r="L589" s="56">
        <f>G589*1000/3/F589</f>
        <v>3193.5565113500588</v>
      </c>
      <c r="M589" s="57">
        <f>I589*1000/3/H589</f>
        <v>3233.2166453760683</v>
      </c>
      <c r="N589" s="57">
        <f>M589-L589</f>
        <v>39.660134026009473</v>
      </c>
      <c r="O589" s="58">
        <f>N589/L589</f>
        <v>1.2418798253625818E-2</v>
      </c>
      <c r="P589" s="58">
        <f>H589/J589</f>
        <v>0.93914276366015925</v>
      </c>
      <c r="Q589" s="58">
        <f t="shared" si="9"/>
        <v>0.95038759689922481</v>
      </c>
      <c r="R589" s="59">
        <v>458.44999999999993</v>
      </c>
      <c r="S589" s="59">
        <v>645</v>
      </c>
      <c r="T589" s="60">
        <f>R589/S589</f>
        <v>0.71077519379844956</v>
      </c>
      <c r="U589" s="57">
        <v>430.54999999999995</v>
      </c>
      <c r="V589" s="1">
        <v>613</v>
      </c>
      <c r="W589" s="60">
        <f>U589/V589</f>
        <v>0.70236541598694935</v>
      </c>
    </row>
    <row r="590" spans="1:23" ht="12" hidden="1" outlineLevel="4" x14ac:dyDescent="0.25">
      <c r="A590" s="16">
        <v>587</v>
      </c>
      <c r="B590" s="53"/>
      <c r="C590" s="54"/>
      <c r="D590" s="1">
        <v>47714</v>
      </c>
      <c r="E590" s="1" t="s">
        <v>607</v>
      </c>
      <c r="F590" s="56">
        <v>19.080000000000002</v>
      </c>
      <c r="G590" s="57">
        <v>202.96558999999996</v>
      </c>
      <c r="H590" s="57">
        <v>646.63000000000034</v>
      </c>
      <c r="I590" s="57">
        <v>7079.0704700000006</v>
      </c>
      <c r="J590" s="57">
        <v>665.71000000000038</v>
      </c>
      <c r="K590" s="57">
        <v>7282.0360600000004</v>
      </c>
      <c r="L590" s="56">
        <f>G590*1000/3/F590</f>
        <v>3545.8698462613547</v>
      </c>
      <c r="M590" s="57">
        <f>I590*1000/3/H590</f>
        <v>3649.2123110073235</v>
      </c>
      <c r="N590" s="57">
        <f>M590-L590</f>
        <v>103.34246474596875</v>
      </c>
      <c r="O590" s="58">
        <f>N590/L590</f>
        <v>2.9144460802736333E-2</v>
      </c>
      <c r="P590" s="58">
        <f>H590/J590</f>
        <v>0.97133887128028717</v>
      </c>
      <c r="Q590" s="58">
        <f t="shared" si="9"/>
        <v>0.97551020408163269</v>
      </c>
      <c r="R590" s="59">
        <v>665.71000000000038</v>
      </c>
      <c r="S590" s="59">
        <v>980</v>
      </c>
      <c r="T590" s="60">
        <f>R590/S590</f>
        <v>0.67929591836734737</v>
      </c>
      <c r="U590" s="57">
        <v>646.63000000000034</v>
      </c>
      <c r="V590" s="1">
        <v>956</v>
      </c>
      <c r="W590" s="60">
        <f>U590/V590</f>
        <v>0.67639121338912167</v>
      </c>
    </row>
    <row r="591" spans="1:23" ht="12" hidden="1" outlineLevel="4" x14ac:dyDescent="0.25">
      <c r="A591" s="16">
        <v>588</v>
      </c>
      <c r="B591" s="53"/>
      <c r="C591" s="54"/>
      <c r="D591" s="1">
        <v>47715</v>
      </c>
      <c r="E591" s="1" t="s">
        <v>608</v>
      </c>
      <c r="F591" s="56">
        <v>20.520000000000003</v>
      </c>
      <c r="G591" s="57">
        <v>208.64556000000002</v>
      </c>
      <c r="H591" s="57">
        <v>123.94999999999999</v>
      </c>
      <c r="I591" s="57">
        <v>1207.2576899999995</v>
      </c>
      <c r="J591" s="57">
        <v>144.47</v>
      </c>
      <c r="K591" s="57">
        <v>1415.9032499999994</v>
      </c>
      <c r="L591" s="56">
        <f>G591*1000/3/F591</f>
        <v>3389.3040935672511</v>
      </c>
      <c r="M591" s="57">
        <f>I591*1000/3/H591</f>
        <v>3246.625494150866</v>
      </c>
      <c r="N591" s="57">
        <f>M591-L591</f>
        <v>-142.67859941638517</v>
      </c>
      <c r="O591" s="58">
        <f>N591/L591</f>
        <v>-4.2096724129057295E-2</v>
      </c>
      <c r="P591" s="58">
        <f>H591/J591</f>
        <v>0.85796359105696673</v>
      </c>
      <c r="Q591" s="58">
        <f t="shared" si="9"/>
        <v>0.88942307692307687</v>
      </c>
      <c r="R591" s="59">
        <v>144.47</v>
      </c>
      <c r="S591" s="59">
        <v>208</v>
      </c>
      <c r="T591" s="60">
        <f>R591/S591</f>
        <v>0.69456730769230768</v>
      </c>
      <c r="U591" s="57">
        <v>123.94999999999999</v>
      </c>
      <c r="V591" s="1">
        <v>185</v>
      </c>
      <c r="W591" s="60">
        <f>U591/V591</f>
        <v>0.66999999999999993</v>
      </c>
    </row>
    <row r="592" spans="1:23" ht="12" hidden="1" outlineLevel="4" x14ac:dyDescent="0.25">
      <c r="A592" s="16">
        <v>589</v>
      </c>
      <c r="B592" s="53"/>
      <c r="C592" s="54"/>
      <c r="D592" s="1">
        <v>47716</v>
      </c>
      <c r="E592" s="1" t="s">
        <v>609</v>
      </c>
      <c r="F592" s="56">
        <v>2535.5600000000022</v>
      </c>
      <c r="G592" s="57">
        <v>28657.486449999997</v>
      </c>
      <c r="H592" s="57">
        <v>13078.439999999997</v>
      </c>
      <c r="I592" s="57">
        <v>140541.60452999995</v>
      </c>
      <c r="J592" s="57">
        <v>15614</v>
      </c>
      <c r="K592" s="57">
        <v>169199.09097999995</v>
      </c>
      <c r="L592" s="56">
        <f>G592*1000/3/F592</f>
        <v>3767.4105457308538</v>
      </c>
      <c r="M592" s="57">
        <f>I592*1000/3/H592</f>
        <v>3582.0175426121154</v>
      </c>
      <c r="N592" s="57">
        <f>M592-L592</f>
        <v>-185.39300311873831</v>
      </c>
      <c r="O592" s="58">
        <f>N592/L592</f>
        <v>-4.9209662941784124E-2</v>
      </c>
      <c r="P592" s="58">
        <f>H592/J592</f>
        <v>0.83760983732547689</v>
      </c>
      <c r="Q592" s="58">
        <f t="shared" si="9"/>
        <v>0.85265711974879865</v>
      </c>
      <c r="R592" s="59">
        <v>15614</v>
      </c>
      <c r="S592" s="59">
        <v>21019</v>
      </c>
      <c r="T592" s="60">
        <f>R592/S592</f>
        <v>0.74285170559969549</v>
      </c>
      <c r="U592" s="57">
        <v>13078.439999999997</v>
      </c>
      <c r="V592" s="1">
        <v>17922</v>
      </c>
      <c r="W592" s="60">
        <f>U592/V592</f>
        <v>0.72974221627050539</v>
      </c>
    </row>
    <row r="593" spans="1:23" ht="12" hidden="1" outlineLevel="4" x14ac:dyDescent="0.25">
      <c r="A593" s="16">
        <v>590</v>
      </c>
      <c r="B593" s="53"/>
      <c r="C593" s="54"/>
      <c r="D593" s="1">
        <v>47721</v>
      </c>
      <c r="E593" s="1" t="s">
        <v>610</v>
      </c>
      <c r="F593" s="56">
        <v>613.33000000000015</v>
      </c>
      <c r="G593" s="57">
        <v>6888.8540799999982</v>
      </c>
      <c r="H593" s="57">
        <v>2438.8999999999987</v>
      </c>
      <c r="I593" s="57">
        <v>27190.434080000003</v>
      </c>
      <c r="J593" s="57">
        <v>3052.2299999999987</v>
      </c>
      <c r="K593" s="57">
        <v>34079.288160000004</v>
      </c>
      <c r="L593" s="56">
        <f>G593*1000/3/F593</f>
        <v>3743.9627824064246</v>
      </c>
      <c r="M593" s="57">
        <f>I593*1000/3/H593</f>
        <v>3716.2155179247497</v>
      </c>
      <c r="N593" s="57">
        <f>M593-L593</f>
        <v>-27.747264481674847</v>
      </c>
      <c r="O593" s="58">
        <f>N593/L593</f>
        <v>-7.4112020055499455E-3</v>
      </c>
      <c r="P593" s="58">
        <f>H593/J593</f>
        <v>0.79905511707833288</v>
      </c>
      <c r="Q593" s="58">
        <f t="shared" si="9"/>
        <v>0.81375428291727847</v>
      </c>
      <c r="R593" s="59">
        <v>3052.2299999999987</v>
      </c>
      <c r="S593" s="59">
        <v>4086</v>
      </c>
      <c r="T593" s="60">
        <f>R593/S593</f>
        <v>0.7469970631424373</v>
      </c>
      <c r="U593" s="57">
        <v>2438.8999999999987</v>
      </c>
      <c r="V593" s="1">
        <v>3325</v>
      </c>
      <c r="W593" s="60">
        <f>U593/V593</f>
        <v>0.73350375939849588</v>
      </c>
    </row>
    <row r="594" spans="1:23" ht="12" hidden="1" outlineLevel="4" x14ac:dyDescent="0.25">
      <c r="A594" s="16">
        <v>591</v>
      </c>
      <c r="B594" s="53"/>
      <c r="C594" s="54"/>
      <c r="D594" s="1">
        <v>47722</v>
      </c>
      <c r="E594" s="1" t="s">
        <v>611</v>
      </c>
      <c r="F594" s="56">
        <v>132.73000000000002</v>
      </c>
      <c r="G594" s="57">
        <v>2079.2103200000006</v>
      </c>
      <c r="H594" s="57">
        <v>365.84999999999997</v>
      </c>
      <c r="I594" s="57">
        <v>5785.0446300000021</v>
      </c>
      <c r="J594" s="57">
        <v>498.58</v>
      </c>
      <c r="K594" s="57">
        <v>7864.2549500000023</v>
      </c>
      <c r="L594" s="56">
        <f>G594*1000/3/F594</f>
        <v>5221.6537833697485</v>
      </c>
      <c r="M594" s="57">
        <f>I594*1000/3/H594</f>
        <v>5270.871149378163</v>
      </c>
      <c r="N594" s="57">
        <f>M594-L594</f>
        <v>49.217366008414501</v>
      </c>
      <c r="O594" s="58">
        <f>N594/L594</f>
        <v>9.4256279811513102E-3</v>
      </c>
      <c r="P594" s="58">
        <f>H594/J594</f>
        <v>0.73378394640779809</v>
      </c>
      <c r="Q594" s="58">
        <f t="shared" si="9"/>
        <v>0.75891341256366718</v>
      </c>
      <c r="R594" s="59">
        <v>498.58</v>
      </c>
      <c r="S594" s="59">
        <v>589</v>
      </c>
      <c r="T594" s="60">
        <f>R594/S594</f>
        <v>0.84648556876061121</v>
      </c>
      <c r="U594" s="57">
        <v>365.84999999999997</v>
      </c>
      <c r="V594" s="1">
        <v>447</v>
      </c>
      <c r="W594" s="60">
        <f>U594/V594</f>
        <v>0.81845637583892605</v>
      </c>
    </row>
    <row r="595" spans="1:23" ht="12" hidden="1" outlineLevel="4" x14ac:dyDescent="0.25">
      <c r="A595" s="16">
        <v>592</v>
      </c>
      <c r="B595" s="53"/>
      <c r="C595" s="54"/>
      <c r="D595" s="1">
        <v>47730</v>
      </c>
      <c r="E595" s="1" t="s">
        <v>612</v>
      </c>
      <c r="F595" s="56">
        <v>1668.46</v>
      </c>
      <c r="G595" s="57">
        <v>23634.47640000001</v>
      </c>
      <c r="H595" s="57">
        <v>9171.630000000001</v>
      </c>
      <c r="I595" s="57">
        <v>119353.40145999999</v>
      </c>
      <c r="J595" s="57">
        <v>10840.09</v>
      </c>
      <c r="K595" s="57">
        <v>142987.87786000001</v>
      </c>
      <c r="L595" s="56">
        <f>G595*1000/3/F595</f>
        <v>4721.8146074823508</v>
      </c>
      <c r="M595" s="57">
        <f>I595*1000/3/H595</f>
        <v>4337.7749814736662</v>
      </c>
      <c r="N595" s="57">
        <f>M595-L595</f>
        <v>-384.03962600868454</v>
      </c>
      <c r="O595" s="58">
        <f>N595/L595</f>
        <v>-8.1333058989677839E-2</v>
      </c>
      <c r="P595" s="58">
        <f>H595/J595</f>
        <v>0.84608430372810561</v>
      </c>
      <c r="Q595" s="58">
        <f t="shared" si="9"/>
        <v>0.86390446370057528</v>
      </c>
      <c r="R595" s="59">
        <v>10840.09</v>
      </c>
      <c r="S595" s="59">
        <v>13733</v>
      </c>
      <c r="T595" s="60">
        <f>R595/S595</f>
        <v>0.78934610063351052</v>
      </c>
      <c r="U595" s="57">
        <v>9171.630000000001</v>
      </c>
      <c r="V595" s="1">
        <v>11864</v>
      </c>
      <c r="W595" s="60">
        <f>U595/V595</f>
        <v>0.77306389076196902</v>
      </c>
    </row>
    <row r="596" spans="1:23" ht="12" hidden="1" outlineLevel="4" x14ac:dyDescent="0.25">
      <c r="A596" s="16">
        <v>593</v>
      </c>
      <c r="B596" s="53"/>
      <c r="C596" s="54"/>
      <c r="D596" s="1">
        <v>47740</v>
      </c>
      <c r="E596" s="1" t="s">
        <v>613</v>
      </c>
      <c r="F596" s="56">
        <v>644.56000000000029</v>
      </c>
      <c r="G596" s="57">
        <v>10164.6777</v>
      </c>
      <c r="H596" s="57">
        <v>1381.4200000000008</v>
      </c>
      <c r="I596" s="57">
        <v>19797.894200000017</v>
      </c>
      <c r="J596" s="57">
        <v>2025.9800000000009</v>
      </c>
      <c r="K596" s="57">
        <v>29962.571900000017</v>
      </c>
      <c r="L596" s="56">
        <f>G596*1000/3/F596</f>
        <v>5256.6493421869154</v>
      </c>
      <c r="M596" s="57">
        <f>I596*1000/3/H596</f>
        <v>4777.1843948014866</v>
      </c>
      <c r="N596" s="57">
        <f>M596-L596</f>
        <v>-479.46494738542879</v>
      </c>
      <c r="O596" s="58">
        <f>N596/L596</f>
        <v>-9.1211133970362526E-2</v>
      </c>
      <c r="P596" s="58">
        <f>H596/J596</f>
        <v>0.68185273299835147</v>
      </c>
      <c r="Q596" s="58">
        <f t="shared" si="9"/>
        <v>0.70051194539249151</v>
      </c>
      <c r="R596" s="59">
        <v>2025.9800000000009</v>
      </c>
      <c r="S596" s="59">
        <v>2344</v>
      </c>
      <c r="T596" s="60">
        <f>R596/S596</f>
        <v>0.86432593856655326</v>
      </c>
      <c r="U596" s="57">
        <v>1381.4200000000008</v>
      </c>
      <c r="V596" s="1">
        <v>1642</v>
      </c>
      <c r="W596" s="60">
        <f>U596/V596</f>
        <v>0.84130328867235127</v>
      </c>
    </row>
    <row r="597" spans="1:23" ht="12" hidden="1" outlineLevel="4" x14ac:dyDescent="0.25">
      <c r="A597" s="16">
        <v>594</v>
      </c>
      <c r="B597" s="53"/>
      <c r="C597" s="54"/>
      <c r="D597" s="1">
        <v>47750</v>
      </c>
      <c r="E597" s="1" t="s">
        <v>614</v>
      </c>
      <c r="F597" s="56">
        <v>365.84999999999991</v>
      </c>
      <c r="G597" s="57">
        <v>4144.5848399999995</v>
      </c>
      <c r="H597" s="57">
        <v>3818.66</v>
      </c>
      <c r="I597" s="57">
        <v>41782.460069999979</v>
      </c>
      <c r="J597" s="57">
        <v>4184.51</v>
      </c>
      <c r="K597" s="57">
        <v>45927.044909999982</v>
      </c>
      <c r="L597" s="56">
        <f>G597*1000/3/F597</f>
        <v>3776.2150608172751</v>
      </c>
      <c r="M597" s="57">
        <f>I597*1000/3/H597</f>
        <v>3647.2183148015251</v>
      </c>
      <c r="N597" s="57">
        <f>M597-L597</f>
        <v>-128.99674601574998</v>
      </c>
      <c r="O597" s="58">
        <f>N597/L597</f>
        <v>-3.4160328248844914E-2</v>
      </c>
      <c r="P597" s="58">
        <f>H597/J597</f>
        <v>0.91257040848271354</v>
      </c>
      <c r="Q597" s="58">
        <f t="shared" si="9"/>
        <v>0.91827956989247317</v>
      </c>
      <c r="R597" s="59">
        <v>4184.51</v>
      </c>
      <c r="S597" s="59">
        <v>5580</v>
      </c>
      <c r="T597" s="60">
        <f>R597/S597</f>
        <v>0.7499121863799284</v>
      </c>
      <c r="U597" s="57">
        <v>3818.66</v>
      </c>
      <c r="V597" s="1">
        <v>5124</v>
      </c>
      <c r="W597" s="60">
        <f>U597/V597</f>
        <v>0.74524980483996872</v>
      </c>
    </row>
    <row r="598" spans="1:23" ht="12" hidden="1" outlineLevel="4" x14ac:dyDescent="0.25">
      <c r="A598" s="16">
        <v>595</v>
      </c>
      <c r="B598" s="53"/>
      <c r="C598" s="54"/>
      <c r="D598" s="1">
        <v>47761</v>
      </c>
      <c r="E598" s="1" t="s">
        <v>615</v>
      </c>
      <c r="F598" s="56">
        <v>1360.65</v>
      </c>
      <c r="G598" s="57">
        <v>14219.486199999996</v>
      </c>
      <c r="H598" s="57">
        <v>1932.7199999999998</v>
      </c>
      <c r="I598" s="57">
        <v>18878.430420000004</v>
      </c>
      <c r="J598" s="57">
        <v>3293.37</v>
      </c>
      <c r="K598" s="57">
        <v>33097.916620000004</v>
      </c>
      <c r="L598" s="56">
        <f>G598*1000/3/F598</f>
        <v>3483.5032766202412</v>
      </c>
      <c r="M598" s="57">
        <f>I598*1000/3/H598</f>
        <v>3255.9347137712666</v>
      </c>
      <c r="N598" s="57">
        <f>M598-L598</f>
        <v>-227.56856284897458</v>
      </c>
      <c r="O598" s="58">
        <f>N598/L598</f>
        <v>-6.5327500730748778E-2</v>
      </c>
      <c r="P598" s="58">
        <f>H598/J598</f>
        <v>0.58685176582042098</v>
      </c>
      <c r="Q598" s="58">
        <f t="shared" si="9"/>
        <v>0.61529271206690561</v>
      </c>
      <c r="R598" s="59">
        <v>3293.37</v>
      </c>
      <c r="S598" s="59">
        <v>4185</v>
      </c>
      <c r="T598" s="60">
        <f>R598/S598</f>
        <v>0.78694623655913976</v>
      </c>
      <c r="U598" s="57">
        <v>1932.7199999999998</v>
      </c>
      <c r="V598" s="1">
        <v>2575</v>
      </c>
      <c r="W598" s="60">
        <f>U598/V598</f>
        <v>0.75057087378640774</v>
      </c>
    </row>
    <row r="599" spans="1:23" ht="12" hidden="1" outlineLevel="4" x14ac:dyDescent="0.25">
      <c r="A599" s="16">
        <v>596</v>
      </c>
      <c r="B599" s="53"/>
      <c r="C599" s="54"/>
      <c r="D599" s="1">
        <v>47762</v>
      </c>
      <c r="E599" s="1" t="s">
        <v>616</v>
      </c>
      <c r="F599" s="56">
        <v>636.25</v>
      </c>
      <c r="G599" s="57">
        <v>5753.3452099999995</v>
      </c>
      <c r="H599" s="57">
        <v>954.32999999999993</v>
      </c>
      <c r="I599" s="57">
        <v>8405.5548100000051</v>
      </c>
      <c r="J599" s="57">
        <v>1590.58</v>
      </c>
      <c r="K599" s="57">
        <v>14158.900020000005</v>
      </c>
      <c r="L599" s="56">
        <f>G599*1000/3/F599</f>
        <v>3014.195263916175</v>
      </c>
      <c r="M599" s="57">
        <f>I599*1000/3/H599</f>
        <v>2935.9357909039172</v>
      </c>
      <c r="N599" s="57">
        <f>M599-L599</f>
        <v>-78.259473012257786</v>
      </c>
      <c r="O599" s="58">
        <f>N599/L599</f>
        <v>-2.5963637442180717E-2</v>
      </c>
      <c r="P599" s="58">
        <f>H599/J599</f>
        <v>0.59998868337336064</v>
      </c>
      <c r="Q599" s="58">
        <f t="shared" si="9"/>
        <v>0.61862643080124868</v>
      </c>
      <c r="R599" s="59">
        <v>1590.58</v>
      </c>
      <c r="S599" s="59">
        <v>1922</v>
      </c>
      <c r="T599" s="60">
        <f>R599/S599</f>
        <v>0.82756503642039536</v>
      </c>
      <c r="U599" s="57">
        <v>954.32999999999993</v>
      </c>
      <c r="V599" s="1">
        <v>1189</v>
      </c>
      <c r="W599" s="60">
        <f>U599/V599</f>
        <v>0.80263246425567703</v>
      </c>
    </row>
    <row r="600" spans="1:23" ht="12" hidden="1" outlineLevel="4" x14ac:dyDescent="0.25">
      <c r="A600" s="16">
        <v>597</v>
      </c>
      <c r="B600" s="53"/>
      <c r="C600" s="54"/>
      <c r="D600" s="1">
        <v>47770</v>
      </c>
      <c r="E600" s="1" t="s">
        <v>617</v>
      </c>
      <c r="F600" s="56">
        <v>425.48000000000019</v>
      </c>
      <c r="G600" s="57">
        <v>5464.4769900000019</v>
      </c>
      <c r="H600" s="57">
        <v>1156.4100000000001</v>
      </c>
      <c r="I600" s="57">
        <v>12805.713689999995</v>
      </c>
      <c r="J600" s="57">
        <v>1581.8900000000003</v>
      </c>
      <c r="K600" s="57">
        <v>18270.190679999996</v>
      </c>
      <c r="L600" s="56">
        <f>G600*1000/3/F600</f>
        <v>4281.0292610698507</v>
      </c>
      <c r="M600" s="57">
        <f>I600*1000/3/H600</f>
        <v>3691.2264940635228</v>
      </c>
      <c r="N600" s="57">
        <f>M600-L600</f>
        <v>-589.80276700632794</v>
      </c>
      <c r="O600" s="58">
        <f>N600/L600</f>
        <v>-0.13777125336885301</v>
      </c>
      <c r="P600" s="58">
        <f>H600/J600</f>
        <v>0.73103060263355846</v>
      </c>
      <c r="Q600" s="58">
        <f t="shared" si="9"/>
        <v>0.76034308779011095</v>
      </c>
      <c r="R600" s="59">
        <v>1581.8900000000003</v>
      </c>
      <c r="S600" s="59">
        <v>1982</v>
      </c>
      <c r="T600" s="60">
        <f>R600/S600</f>
        <v>0.79812815338042398</v>
      </c>
      <c r="U600" s="57">
        <v>1156.4100000000001</v>
      </c>
      <c r="V600" s="1">
        <v>1507</v>
      </c>
      <c r="W600" s="60">
        <f>U600/V600</f>
        <v>0.76735899137358998</v>
      </c>
    </row>
    <row r="601" spans="1:23" ht="12" hidden="1" outlineLevel="4" x14ac:dyDescent="0.25">
      <c r="A601" s="16">
        <v>598</v>
      </c>
      <c r="B601" s="53"/>
      <c r="C601" s="54"/>
      <c r="D601" s="1">
        <v>47781</v>
      </c>
      <c r="E601" s="1" t="s">
        <v>618</v>
      </c>
      <c r="F601" s="56">
        <v>687.99000000000035</v>
      </c>
      <c r="G601" s="57">
        <v>6855.9865399999971</v>
      </c>
      <c r="H601" s="57">
        <v>226.14999999999998</v>
      </c>
      <c r="I601" s="57">
        <v>2660.1385100000002</v>
      </c>
      <c r="J601" s="57">
        <v>914.14000000000033</v>
      </c>
      <c r="K601" s="57">
        <v>9516.1250499999969</v>
      </c>
      <c r="L601" s="56">
        <f>G601*1000/3/F601</f>
        <v>3321.7471862478592</v>
      </c>
      <c r="M601" s="57">
        <f>I601*1000/3/H601</f>
        <v>3920.9057557668225</v>
      </c>
      <c r="N601" s="57">
        <f>M601-L601</f>
        <v>599.1585695189633</v>
      </c>
      <c r="O601" s="58">
        <f>N601/L601</f>
        <v>0.18037452458739159</v>
      </c>
      <c r="P601" s="58">
        <f>H601/J601</f>
        <v>0.24739099043910112</v>
      </c>
      <c r="Q601" s="58">
        <f t="shared" si="9"/>
        <v>0.2563176895306859</v>
      </c>
      <c r="R601" s="59">
        <v>914.14000000000033</v>
      </c>
      <c r="S601" s="59">
        <v>1108</v>
      </c>
      <c r="T601" s="60">
        <f>R601/S601</f>
        <v>0.82503610108303282</v>
      </c>
      <c r="U601" s="57">
        <v>226.14999999999998</v>
      </c>
      <c r="V601" s="1">
        <v>284</v>
      </c>
      <c r="W601" s="60">
        <f>U601/V601</f>
        <v>0.79630281690140836</v>
      </c>
    </row>
    <row r="602" spans="1:23" ht="12" hidden="1" outlineLevel="4" x14ac:dyDescent="0.25">
      <c r="A602" s="16">
        <v>599</v>
      </c>
      <c r="B602" s="53"/>
      <c r="C602" s="54"/>
      <c r="D602" s="1">
        <v>47782</v>
      </c>
      <c r="E602" s="1" t="s">
        <v>619</v>
      </c>
      <c r="F602" s="56">
        <v>890.36000000000024</v>
      </c>
      <c r="G602" s="57">
        <v>10682.009209999995</v>
      </c>
      <c r="H602" s="57">
        <v>1865.9999999999995</v>
      </c>
      <c r="I602" s="57">
        <v>21166.662710000015</v>
      </c>
      <c r="J602" s="57">
        <v>2756.3599999999997</v>
      </c>
      <c r="K602" s="57">
        <v>31848.671920000008</v>
      </c>
      <c r="L602" s="56">
        <f>G602*1000/3/F602</f>
        <v>3999.1348855144706</v>
      </c>
      <c r="M602" s="57">
        <f>I602*1000/3/H602</f>
        <v>3781.1115952125797</v>
      </c>
      <c r="N602" s="57">
        <f>M602-L602</f>
        <v>-218.02329030189094</v>
      </c>
      <c r="O602" s="58">
        <f>N602/L602</f>
        <v>-5.4517613569776663E-2</v>
      </c>
      <c r="P602" s="58">
        <f>H602/J602</f>
        <v>0.6769797849337531</v>
      </c>
      <c r="Q602" s="58">
        <f t="shared" si="9"/>
        <v>0.69144634525660964</v>
      </c>
      <c r="R602" s="59">
        <v>2756.3599999999997</v>
      </c>
      <c r="S602" s="59">
        <v>3215</v>
      </c>
      <c r="T602" s="60">
        <f>R602/S602</f>
        <v>0.85734370139968885</v>
      </c>
      <c r="U602" s="57">
        <v>1865.9999999999995</v>
      </c>
      <c r="V602" s="1">
        <v>2223</v>
      </c>
      <c r="W602" s="60">
        <f>U602/V602</f>
        <v>0.83940620782726028</v>
      </c>
    </row>
    <row r="603" spans="1:23" ht="12" hidden="1" outlineLevel="4" x14ac:dyDescent="0.25">
      <c r="A603" s="16">
        <v>600</v>
      </c>
      <c r="B603" s="53"/>
      <c r="C603" s="54"/>
      <c r="D603" s="1">
        <v>47783</v>
      </c>
      <c r="E603" s="1" t="s">
        <v>620</v>
      </c>
      <c r="F603" s="56">
        <v>37.51</v>
      </c>
      <c r="G603" s="57">
        <v>447.58572999999996</v>
      </c>
      <c r="H603" s="57">
        <v>6.7399999999999993</v>
      </c>
      <c r="I603" s="57">
        <v>104.59943000000001</v>
      </c>
      <c r="J603" s="57">
        <v>44.25</v>
      </c>
      <c r="K603" s="57">
        <v>552.18516</v>
      </c>
      <c r="L603" s="56">
        <f>G603*1000/3/F603</f>
        <v>3977.479161112592</v>
      </c>
      <c r="M603" s="57">
        <f>I603*1000/3/H603</f>
        <v>5173.0677546983197</v>
      </c>
      <c r="N603" s="57">
        <f>M603-L603</f>
        <v>1195.5885935857277</v>
      </c>
      <c r="O603" s="58">
        <f>N603/L603</f>
        <v>0.30058953049330223</v>
      </c>
      <c r="P603" s="58">
        <f>H603/J603</f>
        <v>0.15231638418079094</v>
      </c>
      <c r="Q603" s="58">
        <f t="shared" si="9"/>
        <v>0.18</v>
      </c>
      <c r="R603" s="59">
        <v>44.25</v>
      </c>
      <c r="S603" s="59">
        <v>50</v>
      </c>
      <c r="T603" s="60">
        <f>R603/S603</f>
        <v>0.88500000000000001</v>
      </c>
      <c r="U603" s="57">
        <v>6.7399999999999993</v>
      </c>
      <c r="V603" s="1">
        <v>9</v>
      </c>
      <c r="W603" s="60">
        <f>U603/V603</f>
        <v>0.74888888888888883</v>
      </c>
    </row>
    <row r="604" spans="1:23" ht="12" hidden="1" outlineLevel="4" x14ac:dyDescent="0.25">
      <c r="A604" s="16">
        <v>601</v>
      </c>
      <c r="B604" s="53"/>
      <c r="C604" s="54"/>
      <c r="D604" s="1">
        <v>47784</v>
      </c>
      <c r="E604" s="1" t="s">
        <v>621</v>
      </c>
      <c r="F604" s="56">
        <v>87.559999999999988</v>
      </c>
      <c r="G604" s="57">
        <v>1141.0638899999999</v>
      </c>
      <c r="H604" s="57">
        <v>333.47999999999996</v>
      </c>
      <c r="I604" s="57">
        <v>3605.3892999999985</v>
      </c>
      <c r="J604" s="57">
        <v>421.03999999999996</v>
      </c>
      <c r="K604" s="57">
        <v>4746.4531899999984</v>
      </c>
      <c r="L604" s="56">
        <f>G604*1000/3/F604</f>
        <v>4343.9313613522154</v>
      </c>
      <c r="M604" s="57">
        <f>I604*1000/3/H604</f>
        <v>3603.8036264043812</v>
      </c>
      <c r="N604" s="57">
        <f>M604-L604</f>
        <v>-740.12773494783414</v>
      </c>
      <c r="O604" s="58">
        <f>N604/L604</f>
        <v>-0.17038200500420453</v>
      </c>
      <c r="P604" s="58">
        <f>H604/J604</f>
        <v>0.79203876116283489</v>
      </c>
      <c r="Q604" s="58">
        <f t="shared" si="9"/>
        <v>0.82174688057041001</v>
      </c>
      <c r="R604" s="59">
        <v>421.03999999999996</v>
      </c>
      <c r="S604" s="59">
        <v>561</v>
      </c>
      <c r="T604" s="60">
        <f>R604/S604</f>
        <v>0.75051693404634578</v>
      </c>
      <c r="U604" s="57">
        <v>333.47999999999996</v>
      </c>
      <c r="V604" s="1">
        <v>461</v>
      </c>
      <c r="W604" s="60">
        <f>U604/V604</f>
        <v>0.72338394793926242</v>
      </c>
    </row>
    <row r="605" spans="1:23" ht="12" hidden="1" outlineLevel="4" x14ac:dyDescent="0.25">
      <c r="A605" s="16">
        <v>602</v>
      </c>
      <c r="B605" s="53"/>
      <c r="C605" s="54"/>
      <c r="D605" s="1">
        <v>47785</v>
      </c>
      <c r="E605" s="1" t="s">
        <v>622</v>
      </c>
      <c r="F605" s="56">
        <v>1409.5099999999998</v>
      </c>
      <c r="G605" s="57">
        <v>15840.078470000002</v>
      </c>
      <c r="H605" s="57">
        <v>189.92</v>
      </c>
      <c r="I605" s="57">
        <v>2376.1259900000005</v>
      </c>
      <c r="J605" s="57">
        <v>1599.4299999999998</v>
      </c>
      <c r="K605" s="57">
        <v>18216.204460000001</v>
      </c>
      <c r="L605" s="56">
        <f>G605*1000/3/F605</f>
        <v>3746.0012037280103</v>
      </c>
      <c r="M605" s="57">
        <f>I605*1000/3/H605</f>
        <v>4170.3980447907898</v>
      </c>
      <c r="N605" s="57">
        <f>M605-L605</f>
        <v>424.39684106277946</v>
      </c>
      <c r="O605" s="58">
        <f>N605/L605</f>
        <v>0.11329330077107846</v>
      </c>
      <c r="P605" s="58">
        <f>H605/J605</f>
        <v>0.11874230194506794</v>
      </c>
      <c r="Q605" s="58">
        <f t="shared" si="9"/>
        <v>0.12289562289562289</v>
      </c>
      <c r="R605" s="59">
        <v>1599.4299999999998</v>
      </c>
      <c r="S605" s="59">
        <v>1782</v>
      </c>
      <c r="T605" s="60">
        <f>R605/S605</f>
        <v>0.89754769921436584</v>
      </c>
      <c r="U605" s="57">
        <v>189.92</v>
      </c>
      <c r="V605" s="1">
        <v>219</v>
      </c>
      <c r="W605" s="60">
        <f>U605/V605</f>
        <v>0.8672146118721461</v>
      </c>
    </row>
    <row r="606" spans="1:23" ht="12" hidden="1" outlineLevel="4" x14ac:dyDescent="0.25">
      <c r="A606" s="16">
        <v>603</v>
      </c>
      <c r="B606" s="53"/>
      <c r="C606" s="54"/>
      <c r="D606" s="1">
        <v>47786</v>
      </c>
      <c r="E606" s="1" t="s">
        <v>623</v>
      </c>
      <c r="F606" s="56">
        <v>99.199999999999989</v>
      </c>
      <c r="G606" s="57">
        <v>873.68474000000015</v>
      </c>
      <c r="H606" s="57">
        <v>291.21999999999974</v>
      </c>
      <c r="I606" s="57">
        <v>2660.6165599999995</v>
      </c>
      <c r="J606" s="57">
        <v>390.41999999999973</v>
      </c>
      <c r="K606" s="57">
        <v>3534.3012999999996</v>
      </c>
      <c r="L606" s="56">
        <f>G606*1000/3/F606</f>
        <v>2935.7686155913984</v>
      </c>
      <c r="M606" s="57">
        <f>I606*1000/3/H606</f>
        <v>3045.3684041846964</v>
      </c>
      <c r="N606" s="57">
        <f>M606-L606</f>
        <v>109.59978859329794</v>
      </c>
      <c r="O606" s="58">
        <f>N606/L606</f>
        <v>3.7332570425077427E-2</v>
      </c>
      <c r="P606" s="58">
        <f>H606/J606</f>
        <v>0.74591465601147466</v>
      </c>
      <c r="Q606" s="58">
        <f t="shared" si="9"/>
        <v>0.75769230769230766</v>
      </c>
      <c r="R606" s="59">
        <v>390.41999999999973</v>
      </c>
      <c r="S606" s="59">
        <v>520</v>
      </c>
      <c r="T606" s="60">
        <f>R606/S606</f>
        <v>0.75080769230769184</v>
      </c>
      <c r="U606" s="57">
        <v>291.21999999999974</v>
      </c>
      <c r="V606" s="1">
        <v>394</v>
      </c>
      <c r="W606" s="60">
        <f>U606/V606</f>
        <v>0.73913705583756284</v>
      </c>
    </row>
    <row r="607" spans="1:23" ht="12" hidden="1" outlineLevel="4" x14ac:dyDescent="0.25">
      <c r="A607" s="16">
        <v>604</v>
      </c>
      <c r="B607" s="53"/>
      <c r="C607" s="54"/>
      <c r="D607" s="1">
        <v>47787</v>
      </c>
      <c r="E607" s="1" t="s">
        <v>624</v>
      </c>
      <c r="F607" s="56">
        <v>65.38</v>
      </c>
      <c r="G607" s="57">
        <v>813.20600999999999</v>
      </c>
      <c r="H607" s="57">
        <v>97.389999999999986</v>
      </c>
      <c r="I607" s="57">
        <v>1280.11239</v>
      </c>
      <c r="J607" s="57">
        <v>162.76999999999998</v>
      </c>
      <c r="K607" s="57">
        <v>2093.3184000000001</v>
      </c>
      <c r="L607" s="56">
        <f>G607*1000/3/F607</f>
        <v>4146.0487916794127</v>
      </c>
      <c r="M607" s="57">
        <f>I607*1000/3/H607</f>
        <v>4381.3957285142214</v>
      </c>
      <c r="N607" s="57">
        <f>M607-L607</f>
        <v>235.34693683480873</v>
      </c>
      <c r="O607" s="58">
        <f>N607/L607</f>
        <v>5.6764150317555308E-2</v>
      </c>
      <c r="P607" s="58">
        <f>H607/J607</f>
        <v>0.59832893039257851</v>
      </c>
      <c r="Q607" s="58">
        <f t="shared" si="9"/>
        <v>0.60301507537688437</v>
      </c>
      <c r="R607" s="59">
        <v>162.76999999999998</v>
      </c>
      <c r="S607" s="59">
        <v>199</v>
      </c>
      <c r="T607" s="60">
        <f>R607/S607</f>
        <v>0.81793969849246217</v>
      </c>
      <c r="U607" s="57">
        <v>97.389999999999986</v>
      </c>
      <c r="V607" s="1">
        <v>120</v>
      </c>
      <c r="W607" s="60">
        <f>U607/V607</f>
        <v>0.81158333333333321</v>
      </c>
    </row>
    <row r="608" spans="1:23" ht="12" hidden="1" outlineLevel="4" x14ac:dyDescent="0.25">
      <c r="A608" s="16">
        <v>605</v>
      </c>
      <c r="B608" s="53"/>
      <c r="C608" s="54"/>
      <c r="D608" s="1">
        <v>47788</v>
      </c>
      <c r="E608" s="1" t="s">
        <v>625</v>
      </c>
      <c r="F608" s="56">
        <v>94.320000000000007</v>
      </c>
      <c r="G608" s="57">
        <v>1058.9242199999999</v>
      </c>
      <c r="H608" s="57">
        <v>457.6099999999999</v>
      </c>
      <c r="I608" s="57">
        <v>5396.3508699999975</v>
      </c>
      <c r="J608" s="57">
        <v>551.92999999999995</v>
      </c>
      <c r="K608" s="57">
        <v>6455.2750899999974</v>
      </c>
      <c r="L608" s="56">
        <f>G608*1000/3/F608</f>
        <v>3742.3106446140791</v>
      </c>
      <c r="M608" s="57">
        <f>I608*1000/3/H608</f>
        <v>3930.8223669354534</v>
      </c>
      <c r="N608" s="57">
        <f>M608-L608</f>
        <v>188.51172232137424</v>
      </c>
      <c r="O608" s="58">
        <f>N608/L608</f>
        <v>5.0373082360941811E-2</v>
      </c>
      <c r="P608" s="58">
        <f>H608/J608</f>
        <v>0.82910876379250986</v>
      </c>
      <c r="Q608" s="58">
        <f t="shared" si="9"/>
        <v>0.84750733137829914</v>
      </c>
      <c r="R608" s="59">
        <v>551.92999999999995</v>
      </c>
      <c r="S608" s="59">
        <v>682</v>
      </c>
      <c r="T608" s="60">
        <f>R608/S608</f>
        <v>0.80928152492668615</v>
      </c>
      <c r="U608" s="57">
        <v>457.6099999999999</v>
      </c>
      <c r="V608" s="1">
        <v>578</v>
      </c>
      <c r="W608" s="60">
        <f>U608/V608</f>
        <v>0.79171280276816591</v>
      </c>
    </row>
    <row r="609" spans="1:23" ht="12" hidden="1" outlineLevel="4" x14ac:dyDescent="0.25">
      <c r="A609" s="16">
        <v>606</v>
      </c>
      <c r="B609" s="53"/>
      <c r="C609" s="54"/>
      <c r="D609" s="1">
        <v>47789</v>
      </c>
      <c r="E609" s="1" t="s">
        <v>626</v>
      </c>
      <c r="F609" s="56">
        <v>595.55000000000052</v>
      </c>
      <c r="G609" s="57">
        <v>6238.5709500000003</v>
      </c>
      <c r="H609" s="57">
        <v>497.86000000000007</v>
      </c>
      <c r="I609" s="57">
        <v>5006.6195700000026</v>
      </c>
      <c r="J609" s="57">
        <v>1093.4100000000005</v>
      </c>
      <c r="K609" s="57">
        <v>11245.190520000004</v>
      </c>
      <c r="L609" s="56">
        <f>G609*1000/3/F609</f>
        <v>3491.7700444966808</v>
      </c>
      <c r="M609" s="57">
        <f>I609*1000/3/H609</f>
        <v>3352.0933394930312</v>
      </c>
      <c r="N609" s="57">
        <f>M609-L609</f>
        <v>-139.67670500364966</v>
      </c>
      <c r="O609" s="58">
        <f>N609/L609</f>
        <v>-4.0001690610695209E-2</v>
      </c>
      <c r="P609" s="58">
        <f>H609/J609</f>
        <v>0.45532782762184343</v>
      </c>
      <c r="Q609" s="58">
        <f t="shared" si="9"/>
        <v>0.47778587035688275</v>
      </c>
      <c r="R609" s="59">
        <v>1093.4100000000005</v>
      </c>
      <c r="S609" s="59">
        <v>1373</v>
      </c>
      <c r="T609" s="60">
        <f>R609/S609</f>
        <v>0.7963656227239625</v>
      </c>
      <c r="U609" s="57">
        <v>497.86000000000007</v>
      </c>
      <c r="V609" s="1">
        <v>656</v>
      </c>
      <c r="W609" s="60">
        <f>U609/V609</f>
        <v>0.75893292682926838</v>
      </c>
    </row>
    <row r="610" spans="1:23" ht="12" hidden="1" outlineLevel="4" x14ac:dyDescent="0.25">
      <c r="A610" s="16">
        <v>607</v>
      </c>
      <c r="B610" s="53"/>
      <c r="C610" s="54"/>
      <c r="D610" s="1">
        <v>47791</v>
      </c>
      <c r="E610" s="1" t="s">
        <v>627</v>
      </c>
      <c r="F610" s="56">
        <v>115.40000000000006</v>
      </c>
      <c r="G610" s="57">
        <v>1354.9004699999996</v>
      </c>
      <c r="H610" s="57">
        <v>92.760000000000034</v>
      </c>
      <c r="I610" s="57">
        <v>1231.9569799999999</v>
      </c>
      <c r="J610" s="57">
        <v>208.16000000000008</v>
      </c>
      <c r="K610" s="57">
        <v>2586.8574499999995</v>
      </c>
      <c r="L610" s="56">
        <f>G610*1000/3/F610</f>
        <v>3913.6350953206202</v>
      </c>
      <c r="M610" s="57">
        <f>I610*1000/3/H610</f>
        <v>4427.0410378036495</v>
      </c>
      <c r="N610" s="57">
        <f>M610-L610</f>
        <v>513.40594248302932</v>
      </c>
      <c r="O610" s="58">
        <f>N610/L610</f>
        <v>0.13118390702722607</v>
      </c>
      <c r="P610" s="58">
        <f>H610/J610</f>
        <v>0.44561875480399693</v>
      </c>
      <c r="Q610" s="58">
        <f t="shared" si="9"/>
        <v>0.46946564885496184</v>
      </c>
      <c r="R610" s="59">
        <v>208.16000000000008</v>
      </c>
      <c r="S610" s="59">
        <v>262</v>
      </c>
      <c r="T610" s="60">
        <f>R610/S610</f>
        <v>0.79450381679389348</v>
      </c>
      <c r="U610" s="57">
        <v>92.760000000000034</v>
      </c>
      <c r="V610" s="1">
        <v>123</v>
      </c>
      <c r="W610" s="60">
        <f>U610/V610</f>
        <v>0.75414634146341486</v>
      </c>
    </row>
    <row r="611" spans="1:23" ht="12" hidden="1" outlineLevel="4" x14ac:dyDescent="0.25">
      <c r="A611" s="16">
        <v>608</v>
      </c>
      <c r="B611" s="53"/>
      <c r="C611" s="54"/>
      <c r="D611" s="1">
        <v>47792</v>
      </c>
      <c r="E611" s="1" t="s">
        <v>628</v>
      </c>
      <c r="F611" s="56">
        <v>246.86000000000007</v>
      </c>
      <c r="G611" s="57">
        <v>2218.8559300000006</v>
      </c>
      <c r="H611" s="57">
        <v>146.73999999999992</v>
      </c>
      <c r="I611" s="57">
        <v>1294.3919399999995</v>
      </c>
      <c r="J611" s="57">
        <v>393.6</v>
      </c>
      <c r="K611" s="57">
        <v>3513.2478700000001</v>
      </c>
      <c r="L611" s="56">
        <f>G611*1000/3/F611</f>
        <v>2996.1056604283131</v>
      </c>
      <c r="M611" s="57">
        <f>I611*1000/3/H611</f>
        <v>2940.3296987869703</v>
      </c>
      <c r="N611" s="57">
        <f>M611-L611</f>
        <v>-55.775961641342747</v>
      </c>
      <c r="O611" s="58">
        <f>N611/L611</f>
        <v>-1.8616153087661538E-2</v>
      </c>
      <c r="P611" s="58">
        <f>H611/J611</f>
        <v>0.37281504065040627</v>
      </c>
      <c r="Q611" s="58">
        <f t="shared" si="9"/>
        <v>0.38269230769230766</v>
      </c>
      <c r="R611" s="59">
        <v>393.6</v>
      </c>
      <c r="S611" s="59">
        <v>520</v>
      </c>
      <c r="T611" s="60">
        <f>R611/S611</f>
        <v>0.75692307692307692</v>
      </c>
      <c r="U611" s="57">
        <v>146.73999999999992</v>
      </c>
      <c r="V611" s="1">
        <v>199</v>
      </c>
      <c r="W611" s="60">
        <f>U611/V611</f>
        <v>0.73738693467336647</v>
      </c>
    </row>
    <row r="612" spans="1:23" ht="12" hidden="1" outlineLevel="4" x14ac:dyDescent="0.25">
      <c r="A612" s="16">
        <v>609</v>
      </c>
      <c r="B612" s="53"/>
      <c r="C612" s="54"/>
      <c r="D612" s="1">
        <v>47793</v>
      </c>
      <c r="E612" s="1" t="s">
        <v>629</v>
      </c>
      <c r="F612" s="56">
        <v>349.79</v>
      </c>
      <c r="G612" s="57">
        <v>3137.1583799999999</v>
      </c>
      <c r="H612" s="57">
        <v>180.40000000000003</v>
      </c>
      <c r="I612" s="57">
        <v>1805.88789</v>
      </c>
      <c r="J612" s="57">
        <v>530.19000000000005</v>
      </c>
      <c r="K612" s="57">
        <v>4943.0462699999998</v>
      </c>
      <c r="L612" s="56">
        <f>G612*1000/3/F612</f>
        <v>2989.5636238886186</v>
      </c>
      <c r="M612" s="57">
        <f>I612*1000/3/H612</f>
        <v>3336.821674057649</v>
      </c>
      <c r="N612" s="57">
        <f>M612-L612</f>
        <v>347.25805016903041</v>
      </c>
      <c r="O612" s="58">
        <f>N612/L612</f>
        <v>0.11615676863145032</v>
      </c>
      <c r="P612" s="58">
        <f>H612/J612</f>
        <v>0.34025538014673989</v>
      </c>
      <c r="Q612" s="58">
        <f t="shared" si="9"/>
        <v>0.36463223787167448</v>
      </c>
      <c r="R612" s="59">
        <v>530.19000000000005</v>
      </c>
      <c r="S612" s="59">
        <v>639</v>
      </c>
      <c r="T612" s="60">
        <f>R612/S612</f>
        <v>0.82971830985915507</v>
      </c>
      <c r="U612" s="57">
        <v>180.40000000000003</v>
      </c>
      <c r="V612" s="1">
        <v>233</v>
      </c>
      <c r="W612" s="60">
        <f>U612/V612</f>
        <v>0.7742489270386268</v>
      </c>
    </row>
    <row r="613" spans="1:23" ht="12" hidden="1" outlineLevel="4" x14ac:dyDescent="0.25">
      <c r="A613" s="16">
        <v>610</v>
      </c>
      <c r="B613" s="53"/>
      <c r="C613" s="54"/>
      <c r="D613" s="1">
        <v>47810</v>
      </c>
      <c r="E613" s="1" t="s">
        <v>630</v>
      </c>
      <c r="F613" s="56">
        <v>296.77999999999986</v>
      </c>
      <c r="G613" s="57">
        <v>2661.4447</v>
      </c>
      <c r="H613" s="57">
        <v>314.23</v>
      </c>
      <c r="I613" s="57">
        <v>2777.0430799999995</v>
      </c>
      <c r="J613" s="57">
        <v>611.00999999999988</v>
      </c>
      <c r="K613" s="57">
        <v>5438.4877799999995</v>
      </c>
      <c r="L613" s="56">
        <f>G613*1000/3/F613</f>
        <v>2989.2453444751459</v>
      </c>
      <c r="M613" s="57">
        <f>I613*1000/3/H613</f>
        <v>2945.8709437885195</v>
      </c>
      <c r="N613" s="57">
        <f>M613-L613</f>
        <v>-43.374400686626359</v>
      </c>
      <c r="O613" s="58">
        <f>N613/L613</f>
        <v>-1.4510150786650158E-2</v>
      </c>
      <c r="P613" s="58">
        <f>H613/J613</f>
        <v>0.51427963535785026</v>
      </c>
      <c r="Q613" s="58">
        <f t="shared" si="9"/>
        <v>0.52658884565499353</v>
      </c>
      <c r="R613" s="59">
        <v>611.00999999999988</v>
      </c>
      <c r="S613" s="59">
        <v>771</v>
      </c>
      <c r="T613" s="60">
        <f>R613/S613</f>
        <v>0.79249027237354075</v>
      </c>
      <c r="U613" s="57">
        <v>314.23</v>
      </c>
      <c r="V613" s="1">
        <v>406</v>
      </c>
      <c r="W613" s="60">
        <f>U613/V613</f>
        <v>0.77396551724137941</v>
      </c>
    </row>
    <row r="614" spans="1:23" ht="12" hidden="1" outlineLevel="4" x14ac:dyDescent="0.25">
      <c r="A614" s="16">
        <v>611</v>
      </c>
      <c r="B614" s="53"/>
      <c r="C614" s="54"/>
      <c r="D614" s="1">
        <v>47820</v>
      </c>
      <c r="E614" s="1" t="s">
        <v>631</v>
      </c>
      <c r="F614" s="56">
        <v>21.750000000000004</v>
      </c>
      <c r="G614" s="57">
        <v>173.15698999999995</v>
      </c>
      <c r="H614" s="57">
        <v>51.74</v>
      </c>
      <c r="I614" s="57">
        <v>421.69936000000001</v>
      </c>
      <c r="J614" s="57">
        <v>73.490000000000009</v>
      </c>
      <c r="K614" s="57">
        <v>594.85635000000002</v>
      </c>
      <c r="L614" s="56">
        <f>G614*1000/3/F614</f>
        <v>2653.7469731800757</v>
      </c>
      <c r="M614" s="57">
        <f>I614*1000/3/H614</f>
        <v>2716.7849503929906</v>
      </c>
      <c r="N614" s="57">
        <f>M614-L614</f>
        <v>63.037977212914939</v>
      </c>
      <c r="O614" s="58">
        <f>N614/L614</f>
        <v>2.3754328445780338E-2</v>
      </c>
      <c r="P614" s="58">
        <f>H614/J614</f>
        <v>0.70404136617226831</v>
      </c>
      <c r="Q614" s="58">
        <f t="shared" si="9"/>
        <v>0.67543859649122806</v>
      </c>
      <c r="R614" s="59">
        <v>73.490000000000009</v>
      </c>
      <c r="S614" s="59">
        <v>114</v>
      </c>
      <c r="T614" s="60">
        <f>R614/S614</f>
        <v>0.64464912280701758</v>
      </c>
      <c r="U614" s="57">
        <v>51.74</v>
      </c>
      <c r="V614" s="1">
        <v>77</v>
      </c>
      <c r="W614" s="60">
        <f>U614/V614</f>
        <v>0.67194805194805196</v>
      </c>
    </row>
    <row r="615" spans="1:23" ht="12" hidden="1" outlineLevel="4" x14ac:dyDescent="0.25">
      <c r="A615" s="16">
        <v>612</v>
      </c>
      <c r="B615" s="53"/>
      <c r="C615" s="54"/>
      <c r="D615" s="1">
        <v>47890</v>
      </c>
      <c r="E615" s="1" t="s">
        <v>632</v>
      </c>
      <c r="F615" s="56">
        <v>40.25</v>
      </c>
      <c r="G615" s="57">
        <v>363.28273000000013</v>
      </c>
      <c r="H615" s="57">
        <v>33.07</v>
      </c>
      <c r="I615" s="57">
        <v>295.67363000000006</v>
      </c>
      <c r="J615" s="57">
        <v>73.319999999999993</v>
      </c>
      <c r="K615" s="57">
        <v>658.95636000000013</v>
      </c>
      <c r="L615" s="56">
        <f>G615*1000/3/F615</f>
        <v>3008.5526293995872</v>
      </c>
      <c r="M615" s="57">
        <f>I615*1000/3/H615</f>
        <v>2980.280516077009</v>
      </c>
      <c r="N615" s="57">
        <f>M615-L615</f>
        <v>-28.272113322578207</v>
      </c>
      <c r="O615" s="58">
        <f>N615/L615</f>
        <v>-9.3972473827790195E-3</v>
      </c>
      <c r="P615" s="58">
        <f>H615/J615</f>
        <v>0.45103655210038196</v>
      </c>
      <c r="Q615" s="58">
        <f t="shared" si="9"/>
        <v>0.48039215686274511</v>
      </c>
      <c r="R615" s="59">
        <v>73.319999999999993</v>
      </c>
      <c r="S615" s="59">
        <v>102</v>
      </c>
      <c r="T615" s="60">
        <f>R615/S615</f>
        <v>0.71882352941176464</v>
      </c>
      <c r="U615" s="57">
        <v>33.07</v>
      </c>
      <c r="V615" s="1">
        <v>49</v>
      </c>
      <c r="W615" s="60">
        <f>U615/V615</f>
        <v>0.67489795918367346</v>
      </c>
    </row>
    <row r="616" spans="1:23" ht="12" hidden="1" outlineLevel="4" x14ac:dyDescent="0.25">
      <c r="A616" s="16">
        <v>613</v>
      </c>
      <c r="B616" s="53"/>
      <c r="C616" s="54"/>
      <c r="D616" s="1">
        <v>47910</v>
      </c>
      <c r="E616" s="1" t="s">
        <v>633</v>
      </c>
      <c r="F616" s="56">
        <v>1114.2600000000004</v>
      </c>
      <c r="G616" s="57">
        <v>13964.62653</v>
      </c>
      <c r="H616" s="57">
        <v>963.14999999999907</v>
      </c>
      <c r="I616" s="57">
        <v>12194.032039999996</v>
      </c>
      <c r="J616" s="57">
        <v>2077.4099999999994</v>
      </c>
      <c r="K616" s="57">
        <v>26158.658569999996</v>
      </c>
      <c r="L616" s="56">
        <f>G616*1000/3/F616</f>
        <v>4177.5487857412072</v>
      </c>
      <c r="M616" s="57">
        <f>I616*1000/3/H616</f>
        <v>4220.1913997473603</v>
      </c>
      <c r="N616" s="57">
        <f>M616-L616</f>
        <v>42.642614006153053</v>
      </c>
      <c r="O616" s="58">
        <f>N616/L616</f>
        <v>1.0207568168132626E-2</v>
      </c>
      <c r="P616" s="58">
        <f>H616/J616</f>
        <v>0.46363019336577727</v>
      </c>
      <c r="Q616" s="58">
        <f t="shared" si="9"/>
        <v>0.48168654173764908</v>
      </c>
      <c r="R616" s="59">
        <v>2077.4099999999994</v>
      </c>
      <c r="S616" s="59">
        <v>2348</v>
      </c>
      <c r="T616" s="60">
        <f>R616/S616</f>
        <v>0.88475724020442903</v>
      </c>
      <c r="U616" s="57">
        <v>963.14999999999907</v>
      </c>
      <c r="V616" s="1">
        <v>1131</v>
      </c>
      <c r="W616" s="60">
        <f>U616/V616</f>
        <v>0.85159151193633875</v>
      </c>
    </row>
    <row r="617" spans="1:23" ht="12" hidden="1" outlineLevel="4" x14ac:dyDescent="0.25">
      <c r="A617" s="16">
        <v>614</v>
      </c>
      <c r="B617" s="53"/>
      <c r="C617" s="54"/>
      <c r="D617" s="1">
        <v>47990</v>
      </c>
      <c r="E617" s="1" t="s">
        <v>634</v>
      </c>
      <c r="F617" s="56">
        <v>195.36</v>
      </c>
      <c r="G617" s="57">
        <v>2405.7213900000015</v>
      </c>
      <c r="H617" s="57">
        <v>98.039999999999992</v>
      </c>
      <c r="I617" s="57">
        <v>1420.0215600000001</v>
      </c>
      <c r="J617" s="57">
        <v>293.39999999999998</v>
      </c>
      <c r="K617" s="57">
        <v>3825.7429500000017</v>
      </c>
      <c r="L617" s="56">
        <f>G617*1000/3/F617</f>
        <v>4104.7662264537284</v>
      </c>
      <c r="M617" s="57">
        <f>I617*1000/3/H617</f>
        <v>4828.0346797225629</v>
      </c>
      <c r="N617" s="57">
        <f>M617-L617</f>
        <v>723.26845326883449</v>
      </c>
      <c r="O617" s="58">
        <f>N617/L617</f>
        <v>0.17620210588550253</v>
      </c>
      <c r="P617" s="58">
        <f>H617/J617</f>
        <v>0.33415132924335378</v>
      </c>
      <c r="Q617" s="58">
        <f t="shared" si="9"/>
        <v>0.33724340175953077</v>
      </c>
      <c r="R617" s="59">
        <v>293.39999999999998</v>
      </c>
      <c r="S617" s="59">
        <v>341</v>
      </c>
      <c r="T617" s="60">
        <f>R617/S617</f>
        <v>0.86041055718475068</v>
      </c>
      <c r="U617" s="57">
        <v>98.039999999999992</v>
      </c>
      <c r="V617" s="1">
        <v>115</v>
      </c>
      <c r="W617" s="60">
        <f>U617/V617</f>
        <v>0.85252173913043472</v>
      </c>
    </row>
    <row r="618" spans="1:23" ht="12" hidden="1" outlineLevel="1" collapsed="1" x14ac:dyDescent="0.25">
      <c r="A618" s="16">
        <v>615</v>
      </c>
      <c r="B618" s="46"/>
      <c r="C618" s="47" t="s">
        <v>635</v>
      </c>
      <c r="D618" s="48"/>
      <c r="E618" s="47"/>
      <c r="F618" s="71">
        <f>F619+F621+F623+F627+F635+F638+F646</f>
        <v>171467.53999999998</v>
      </c>
      <c r="G618" s="72">
        <f>G619+G621+G623+G627+G635+G638+G646</f>
        <v>2432101.2706599999</v>
      </c>
      <c r="H618" s="72">
        <f>H619+H621+H623+H627+H635+H638+H646</f>
        <v>41805.340000000011</v>
      </c>
      <c r="I618" s="72">
        <f>I619+I621+I623+I627+I635+I638+I646</f>
        <v>639897.42895999993</v>
      </c>
      <c r="J618" s="72">
        <f>J619+J621+J623+J627+J635+J638+J646</f>
        <v>213272.87999999998</v>
      </c>
      <c r="K618" s="72">
        <f>K619+K621+K623+K627+K635+K638+K646</f>
        <v>3071998.6996199992</v>
      </c>
      <c r="L618" s="9">
        <f>G618*1000/3/F618</f>
        <v>4728.0110483496373</v>
      </c>
      <c r="M618" s="10">
        <f>I618*1000/3/H618</f>
        <v>5102.1984987244832</v>
      </c>
      <c r="N618" s="10">
        <f>M618-L618</f>
        <v>374.18745037484587</v>
      </c>
      <c r="O618" s="51">
        <f>N618/L618</f>
        <v>7.914267681448417E-2</v>
      </c>
      <c r="P618" s="51">
        <f>H618/J618</f>
        <v>0.19601807787281728</v>
      </c>
      <c r="Q618" s="51">
        <f t="shared" si="9"/>
        <v>0.20613024942421718</v>
      </c>
      <c r="R618" s="72">
        <f>R619+R621+R623+R627+R635+R638+R646</f>
        <v>213272.87999999998</v>
      </c>
      <c r="S618" s="72">
        <f>S619+S621+S623+S627+S635+S638+S646</f>
        <v>244884</v>
      </c>
      <c r="T618" s="52">
        <f>R618/S618</f>
        <v>0.87091390209241915</v>
      </c>
      <c r="U618" s="72">
        <f>U619+U621+U623+U627+U635+U638+U646</f>
        <v>41805.340000000011</v>
      </c>
      <c r="V618" s="72">
        <f>V619+V621+V623+V627+V635+V638+V646</f>
        <v>50478</v>
      </c>
      <c r="W618" s="52">
        <f>U618/V618</f>
        <v>0.82818931019454045</v>
      </c>
    </row>
    <row r="619" spans="1:23" ht="12" hidden="1" outlineLevel="2" x14ac:dyDescent="0.25">
      <c r="A619" s="16">
        <v>616</v>
      </c>
      <c r="B619" s="46"/>
      <c r="C619" s="47" t="s">
        <v>636</v>
      </c>
      <c r="D619" s="48"/>
      <c r="E619" s="47"/>
      <c r="F619" s="71">
        <f>F620</f>
        <v>22758.720000000008</v>
      </c>
      <c r="G619" s="72">
        <f>G620</f>
        <v>311796.3669599999</v>
      </c>
      <c r="H619" s="72">
        <f>H620</f>
        <v>5048.8499999999985</v>
      </c>
      <c r="I619" s="72">
        <f>I620</f>
        <v>76824.707350000012</v>
      </c>
      <c r="J619" s="72">
        <f>J620</f>
        <v>27807.570000000007</v>
      </c>
      <c r="K619" s="72">
        <f>K620</f>
        <v>388621.07430999994</v>
      </c>
      <c r="L619" s="9">
        <f>G619*1000/3/F619</f>
        <v>4566.6945381814066</v>
      </c>
      <c r="M619" s="10">
        <f>I619*1000/3/H619</f>
        <v>5072.0928099138109</v>
      </c>
      <c r="N619" s="10">
        <f>M619-L619</f>
        <v>505.39827173240428</v>
      </c>
      <c r="O619" s="51">
        <f>N619/L619</f>
        <v>0.11067047894420126</v>
      </c>
      <c r="P619" s="51">
        <f>H619/J619</f>
        <v>0.18156386911909228</v>
      </c>
      <c r="Q619" s="51">
        <f t="shared" si="9"/>
        <v>0.18784683684794673</v>
      </c>
      <c r="R619" s="72">
        <f>R620</f>
        <v>27807.570000000007</v>
      </c>
      <c r="S619" s="72">
        <f>S620</f>
        <v>28832</v>
      </c>
      <c r="T619" s="52">
        <f>R619/S619</f>
        <v>0.96446899278579379</v>
      </c>
      <c r="U619" s="72">
        <f>U620</f>
        <v>5048.8499999999985</v>
      </c>
      <c r="V619" s="72">
        <f>V620</f>
        <v>5416</v>
      </c>
      <c r="W619" s="52">
        <f>U619/V619</f>
        <v>0.93221011816838972</v>
      </c>
    </row>
    <row r="620" spans="1:23" ht="12" hidden="1" outlineLevel="3" x14ac:dyDescent="0.25">
      <c r="A620" s="16">
        <v>617</v>
      </c>
      <c r="B620" s="53"/>
      <c r="C620" s="54"/>
      <c r="D620" s="1">
        <v>49100</v>
      </c>
      <c r="E620" s="1" t="s">
        <v>637</v>
      </c>
      <c r="F620" s="56">
        <v>22758.720000000008</v>
      </c>
      <c r="G620" s="57">
        <v>311796.3669599999</v>
      </c>
      <c r="H620" s="57">
        <v>5048.8499999999985</v>
      </c>
      <c r="I620" s="57">
        <v>76824.707350000012</v>
      </c>
      <c r="J620" s="57">
        <v>27807.570000000007</v>
      </c>
      <c r="K620" s="57">
        <v>388621.07430999994</v>
      </c>
      <c r="L620" s="56">
        <f>G620*1000/3/F620</f>
        <v>4566.6945381814066</v>
      </c>
      <c r="M620" s="57">
        <f>I620*1000/3/H620</f>
        <v>5072.0928099138109</v>
      </c>
      <c r="N620" s="57">
        <f>M620-L620</f>
        <v>505.39827173240428</v>
      </c>
      <c r="O620" s="58">
        <f>N620/L620</f>
        <v>0.11067047894420126</v>
      </c>
      <c r="P620" s="58">
        <f>H620/J620</f>
        <v>0.18156386911909228</v>
      </c>
      <c r="Q620" s="58">
        <f t="shared" si="9"/>
        <v>0.18784683684794673</v>
      </c>
      <c r="R620" s="59">
        <v>27807.570000000007</v>
      </c>
      <c r="S620" s="59">
        <v>28832</v>
      </c>
      <c r="T620" s="60">
        <f>R620/S620</f>
        <v>0.96446899278579379</v>
      </c>
      <c r="U620" s="57">
        <v>5048.8499999999985</v>
      </c>
      <c r="V620" s="1">
        <v>5416</v>
      </c>
      <c r="W620" s="60">
        <f>U620/V620</f>
        <v>0.93221011816838972</v>
      </c>
    </row>
    <row r="621" spans="1:23" ht="12" hidden="1" outlineLevel="2" collapsed="1" x14ac:dyDescent="0.25">
      <c r="A621" s="16">
        <v>618</v>
      </c>
      <c r="B621" s="46"/>
      <c r="C621" s="47" t="s">
        <v>638</v>
      </c>
      <c r="D621" s="48"/>
      <c r="E621" s="47"/>
      <c r="F621" s="9">
        <f>F622</f>
        <v>1330.8399999999997</v>
      </c>
      <c r="G621" s="10">
        <f>G622</f>
        <v>30225.086759999995</v>
      </c>
      <c r="H621" s="10">
        <f>H622</f>
        <v>203.17999999999995</v>
      </c>
      <c r="I621" s="10">
        <f>I622</f>
        <v>4026.6202999999996</v>
      </c>
      <c r="J621" s="10">
        <f>J622</f>
        <v>1534.0199999999995</v>
      </c>
      <c r="K621" s="10">
        <f>K622</f>
        <v>34251.707059999993</v>
      </c>
      <c r="L621" s="9">
        <f>G621*1000/3/F621</f>
        <v>7570.4283910913409</v>
      </c>
      <c r="M621" s="10">
        <f>I621*1000/3/H621</f>
        <v>6605.998457853465</v>
      </c>
      <c r="N621" s="10">
        <f>M621-L621</f>
        <v>-964.42993323787596</v>
      </c>
      <c r="O621" s="51">
        <f>N621/L621</f>
        <v>-0.12739436705758805</v>
      </c>
      <c r="P621" s="51">
        <f>H621/J621</f>
        <v>0.13244938136399786</v>
      </c>
      <c r="Q621" s="51">
        <f t="shared" si="9"/>
        <v>0.14206981016533987</v>
      </c>
      <c r="R621" s="72">
        <f>R622</f>
        <v>1534.0199999999995</v>
      </c>
      <c r="S621" s="72">
        <f>S622</f>
        <v>1633</v>
      </c>
      <c r="T621" s="52">
        <f>R621/S621</f>
        <v>0.93938763012859738</v>
      </c>
      <c r="U621" s="10">
        <f>U622</f>
        <v>203.17999999999995</v>
      </c>
      <c r="V621" s="10">
        <f>V622</f>
        <v>232</v>
      </c>
      <c r="W621" s="52">
        <f>U621/V621</f>
        <v>0.87577586206896529</v>
      </c>
    </row>
    <row r="622" spans="1:23" ht="12" hidden="1" outlineLevel="3" x14ac:dyDescent="0.25">
      <c r="A622" s="16">
        <v>619</v>
      </c>
      <c r="B622" s="53"/>
      <c r="C622" s="54"/>
      <c r="D622" s="1">
        <v>49200</v>
      </c>
      <c r="E622" s="1" t="s">
        <v>639</v>
      </c>
      <c r="F622" s="56">
        <v>1330.8399999999997</v>
      </c>
      <c r="G622" s="57">
        <v>30225.086759999995</v>
      </c>
      <c r="H622" s="57">
        <v>203.17999999999995</v>
      </c>
      <c r="I622" s="57">
        <v>4026.6202999999996</v>
      </c>
      <c r="J622" s="57">
        <v>1534.0199999999995</v>
      </c>
      <c r="K622" s="57">
        <v>34251.707059999993</v>
      </c>
      <c r="L622" s="56">
        <f>G622*1000/3/F622</f>
        <v>7570.4283910913409</v>
      </c>
      <c r="M622" s="57">
        <f>I622*1000/3/H622</f>
        <v>6605.998457853465</v>
      </c>
      <c r="N622" s="57">
        <f>M622-L622</f>
        <v>-964.42993323787596</v>
      </c>
      <c r="O622" s="58">
        <f>N622/L622</f>
        <v>-0.12739436705758805</v>
      </c>
      <c r="P622" s="58">
        <f>H622/J622</f>
        <v>0.13244938136399786</v>
      </c>
      <c r="Q622" s="58">
        <f t="shared" si="9"/>
        <v>0.14206981016533987</v>
      </c>
      <c r="R622" s="59">
        <v>1534.0199999999995</v>
      </c>
      <c r="S622" s="59">
        <v>1633</v>
      </c>
      <c r="T622" s="60">
        <f>R622/S622</f>
        <v>0.93938763012859738</v>
      </c>
      <c r="U622" s="57">
        <v>203.17999999999995</v>
      </c>
      <c r="V622" s="1">
        <v>232</v>
      </c>
      <c r="W622" s="60">
        <f>U622/V622</f>
        <v>0.87577586206896529</v>
      </c>
    </row>
    <row r="623" spans="1:23" ht="12" hidden="1" outlineLevel="2" collapsed="1" x14ac:dyDescent="0.25">
      <c r="A623" s="16">
        <v>620</v>
      </c>
      <c r="B623" s="46"/>
      <c r="C623" s="47" t="s">
        <v>640</v>
      </c>
      <c r="D623" s="48"/>
      <c r="E623" s="47"/>
      <c r="F623" s="71">
        <f>SUM(F624:F626)</f>
        <v>28663.949999999997</v>
      </c>
      <c r="G623" s="72">
        <f>SUM(G624:G626)</f>
        <v>419355.93567000004</v>
      </c>
      <c r="H623" s="72">
        <f>SUM(H624:H626)</f>
        <v>4319.51</v>
      </c>
      <c r="I623" s="72">
        <f>SUM(I624:I626)</f>
        <v>69552.073560000004</v>
      </c>
      <c r="J623" s="72">
        <f>SUM(J624:J626)</f>
        <v>32983.46</v>
      </c>
      <c r="K623" s="72">
        <f>SUM(K624:K626)</f>
        <v>488908.00923000003</v>
      </c>
      <c r="L623" s="9">
        <f>G623*1000/3/F623</f>
        <v>4876.6939619277882</v>
      </c>
      <c r="M623" s="10">
        <f>I623*1000/3/H623</f>
        <v>5367.2811314246292</v>
      </c>
      <c r="N623" s="10">
        <f>M623-L623</f>
        <v>490.58716949684094</v>
      </c>
      <c r="O623" s="51">
        <f>N623/L623</f>
        <v>0.10059830970055555</v>
      </c>
      <c r="P623" s="51">
        <f>H623/J623</f>
        <v>0.13095988110404427</v>
      </c>
      <c r="Q623" s="51">
        <f t="shared" si="9"/>
        <v>0.14078993888580232</v>
      </c>
      <c r="R623" s="72">
        <f>SUM(R624:R626)</f>
        <v>32983.46</v>
      </c>
      <c r="S623" s="72">
        <f>SUM(S624:S626)</f>
        <v>39598</v>
      </c>
      <c r="T623" s="52">
        <f>R623/S623</f>
        <v>0.83295772513763322</v>
      </c>
      <c r="U623" s="72">
        <f>SUM(U624:U626)</f>
        <v>4319.51</v>
      </c>
      <c r="V623" s="72">
        <f>SUM(V624:V626)</f>
        <v>5575</v>
      </c>
      <c r="W623" s="52">
        <f>U623/V623</f>
        <v>0.77480000000000004</v>
      </c>
    </row>
    <row r="624" spans="1:23" ht="12" hidden="1" outlineLevel="3" x14ac:dyDescent="0.25">
      <c r="A624" s="16">
        <v>621</v>
      </c>
      <c r="B624" s="53"/>
      <c r="C624" s="54"/>
      <c r="D624" s="1">
        <v>49310</v>
      </c>
      <c r="E624" s="1" t="s">
        <v>641</v>
      </c>
      <c r="F624" s="56">
        <v>21356.43</v>
      </c>
      <c r="G624" s="57">
        <v>348875.14973000006</v>
      </c>
      <c r="H624" s="57">
        <v>3204.8499999999995</v>
      </c>
      <c r="I624" s="57">
        <v>57469.11710000001</v>
      </c>
      <c r="J624" s="57">
        <v>24561.279999999999</v>
      </c>
      <c r="K624" s="57">
        <v>406344.2668300001</v>
      </c>
      <c r="L624" s="56">
        <f>G624*1000/3/F624</f>
        <v>5445.2788493520075</v>
      </c>
      <c r="M624" s="57">
        <f>I624*1000/3/H624</f>
        <v>5977.3070086483531</v>
      </c>
      <c r="N624" s="57">
        <f>M624-L624</f>
        <v>532.02815929634562</v>
      </c>
      <c r="O624" s="58">
        <f>N624/L624</f>
        <v>9.7704483831834874E-2</v>
      </c>
      <c r="P624" s="58">
        <f>H624/J624</f>
        <v>0.13048383471871172</v>
      </c>
      <c r="Q624" s="58">
        <f t="shared" si="9"/>
        <v>0.14263215557381539</v>
      </c>
      <c r="R624" s="59">
        <v>24561.279999999999</v>
      </c>
      <c r="S624" s="59">
        <v>29208</v>
      </c>
      <c r="T624" s="60">
        <f>R624/S624</f>
        <v>0.84090933990687478</v>
      </c>
      <c r="U624" s="57">
        <v>3204.8499999999995</v>
      </c>
      <c r="V624" s="1">
        <v>4166</v>
      </c>
      <c r="W624" s="60">
        <f>U624/V624</f>
        <v>0.76928708593374928</v>
      </c>
    </row>
    <row r="625" spans="1:23" ht="12" hidden="1" outlineLevel="3" x14ac:dyDescent="0.25">
      <c r="A625" s="16">
        <v>622</v>
      </c>
      <c r="B625" s="53"/>
      <c r="C625" s="54"/>
      <c r="D625" s="1">
        <v>49320</v>
      </c>
      <c r="E625" s="1" t="s">
        <v>642</v>
      </c>
      <c r="F625" s="56">
        <v>3288.1299999999987</v>
      </c>
      <c r="G625" s="57">
        <v>23827.953369999981</v>
      </c>
      <c r="H625" s="57">
        <v>397.02000000000015</v>
      </c>
      <c r="I625" s="57">
        <v>3694.9702699999998</v>
      </c>
      <c r="J625" s="57">
        <v>3685.1499999999987</v>
      </c>
      <c r="K625" s="57">
        <v>27522.923639999979</v>
      </c>
      <c r="L625" s="56">
        <f>G625*1000/3/F625</f>
        <v>2415.5526464383497</v>
      </c>
      <c r="M625" s="57">
        <f>I625*1000/3/H625</f>
        <v>3102.2536815945446</v>
      </c>
      <c r="N625" s="57">
        <f>M625-L625</f>
        <v>686.70103515619485</v>
      </c>
      <c r="O625" s="58">
        <f>N625/L625</f>
        <v>0.28428319961012327</v>
      </c>
      <c r="P625" s="58">
        <f>H625/J625</f>
        <v>0.10773509897833203</v>
      </c>
      <c r="Q625" s="58">
        <f t="shared" si="9"/>
        <v>0.10878417684700407</v>
      </c>
      <c r="R625" s="59">
        <v>3685.1499999999987</v>
      </c>
      <c r="S625" s="59">
        <v>5157</v>
      </c>
      <c r="T625" s="60">
        <f>R625/S625</f>
        <v>0.71459181694783769</v>
      </c>
      <c r="U625" s="57">
        <v>397.02000000000015</v>
      </c>
      <c r="V625" s="1">
        <v>561</v>
      </c>
      <c r="W625" s="60">
        <f>U625/V625</f>
        <v>0.70770053475935857</v>
      </c>
    </row>
    <row r="626" spans="1:23" ht="12" hidden="1" outlineLevel="3" x14ac:dyDescent="0.25">
      <c r="A626" s="16">
        <v>623</v>
      </c>
      <c r="B626" s="53"/>
      <c r="C626" s="54"/>
      <c r="D626" s="1">
        <v>49390</v>
      </c>
      <c r="E626" s="1" t="s">
        <v>643</v>
      </c>
      <c r="F626" s="56">
        <v>4019.39</v>
      </c>
      <c r="G626" s="57">
        <v>46652.832569999948</v>
      </c>
      <c r="H626" s="57">
        <v>717.64000000000033</v>
      </c>
      <c r="I626" s="57">
        <v>8387.9861899999996</v>
      </c>
      <c r="J626" s="57">
        <v>4737.0300000000007</v>
      </c>
      <c r="K626" s="57">
        <v>55040.818759999951</v>
      </c>
      <c r="L626" s="56">
        <f>G626*1000/3/F626</f>
        <v>3868.9811613204947</v>
      </c>
      <c r="M626" s="57">
        <f>I626*1000/3/H626</f>
        <v>3896.0974815599261</v>
      </c>
      <c r="N626" s="57">
        <f>M626-L626</f>
        <v>27.116320239431388</v>
      </c>
      <c r="O626" s="58">
        <f>N626/L626</f>
        <v>7.0086462323782697E-3</v>
      </c>
      <c r="P626" s="58">
        <f>H626/J626</f>
        <v>0.15149576844562948</v>
      </c>
      <c r="Q626" s="58">
        <f t="shared" si="9"/>
        <v>0.16204853812344736</v>
      </c>
      <c r="R626" s="59">
        <v>4737.0300000000007</v>
      </c>
      <c r="S626" s="59">
        <v>5233</v>
      </c>
      <c r="T626" s="60">
        <f>R626/S626</f>
        <v>0.90522262564494571</v>
      </c>
      <c r="U626" s="57">
        <v>717.64000000000033</v>
      </c>
      <c r="V626" s="1">
        <v>848</v>
      </c>
      <c r="W626" s="60">
        <f>U626/V626</f>
        <v>0.84627358490566074</v>
      </c>
    </row>
    <row r="627" spans="1:23" ht="12" hidden="1" outlineLevel="2" collapsed="1" x14ac:dyDescent="0.25">
      <c r="A627" s="16">
        <v>624</v>
      </c>
      <c r="B627" s="46"/>
      <c r="C627" s="47" t="s">
        <v>644</v>
      </c>
      <c r="D627" s="48"/>
      <c r="E627" s="47"/>
      <c r="F627" s="71">
        <f>SUM(F628:F634)</f>
        <v>49447.529999999992</v>
      </c>
      <c r="G627" s="72">
        <f>SUM(G628:G634)</f>
        <v>648933.02587000013</v>
      </c>
      <c r="H627" s="72">
        <f>SUM(H628:H634)</f>
        <v>4989.3800000000028</v>
      </c>
      <c r="I627" s="72">
        <f>SUM(I628:I634)</f>
        <v>74740.786189999999</v>
      </c>
      <c r="J627" s="72">
        <f>SUM(J628:J634)</f>
        <v>54436.909999999982</v>
      </c>
      <c r="K627" s="72">
        <f>SUM(K628:K634)</f>
        <v>723673.81205999991</v>
      </c>
      <c r="L627" s="9">
        <f>G627*1000/3/F627</f>
        <v>4374.5563959076098</v>
      </c>
      <c r="M627" s="10">
        <f>I627*1000/3/H627</f>
        <v>4993.3249014239545</v>
      </c>
      <c r="N627" s="10">
        <f>M627-L627</f>
        <v>618.7685055163447</v>
      </c>
      <c r="O627" s="51">
        <f>N627/L627</f>
        <v>0.14144714332525274</v>
      </c>
      <c r="P627" s="51">
        <f>H627/J627</f>
        <v>9.1654357310141307E-2</v>
      </c>
      <c r="Q627" s="51">
        <f t="shared" si="9"/>
        <v>9.5158386760572283E-2</v>
      </c>
      <c r="R627" s="72">
        <f>SUM(R628:R634)</f>
        <v>54436.909999999982</v>
      </c>
      <c r="S627" s="72">
        <f>SUM(S628:S634)</f>
        <v>63326</v>
      </c>
      <c r="T627" s="52">
        <f>R627/S627</f>
        <v>0.85962969396456401</v>
      </c>
      <c r="U627" s="72">
        <f>SUM(U628:U634)</f>
        <v>4989.3800000000028</v>
      </c>
      <c r="V627" s="72">
        <f>SUM(V628:V634)</f>
        <v>6026</v>
      </c>
      <c r="W627" s="52">
        <f>U627/V627</f>
        <v>0.82797543976103594</v>
      </c>
    </row>
    <row r="628" spans="1:23" ht="12" hidden="1" outlineLevel="3" x14ac:dyDescent="0.25">
      <c r="A628" s="16">
        <v>625</v>
      </c>
      <c r="B628" s="53"/>
      <c r="C628" s="54"/>
      <c r="D628" s="1">
        <v>49410</v>
      </c>
      <c r="E628" s="1" t="s">
        <v>645</v>
      </c>
      <c r="F628" s="56">
        <v>46698.709999999985</v>
      </c>
      <c r="G628" s="57">
        <v>602348.95517000009</v>
      </c>
      <c r="H628" s="57">
        <v>4442.7700000000023</v>
      </c>
      <c r="I628" s="57">
        <v>65645.917879999994</v>
      </c>
      <c r="J628" s="57">
        <v>51141.479999999989</v>
      </c>
      <c r="K628" s="57">
        <v>667994.87305000005</v>
      </c>
      <c r="L628" s="56">
        <f>G628*1000/3/F628</f>
        <v>4299.5402883006136</v>
      </c>
      <c r="M628" s="57">
        <f>I628*1000/3/H628</f>
        <v>4925.2994475668684</v>
      </c>
      <c r="N628" s="57">
        <f>M628-L628</f>
        <v>625.75915926625476</v>
      </c>
      <c r="O628" s="58">
        <f>N628/L628</f>
        <v>0.1455409456143473</v>
      </c>
      <c r="P628" s="58">
        <f>H628/J628</f>
        <v>8.6872143708003821E-2</v>
      </c>
      <c r="Q628" s="58">
        <f t="shared" si="9"/>
        <v>9.0381107001188343E-2</v>
      </c>
      <c r="R628" s="59">
        <v>51141.479999999989</v>
      </c>
      <c r="S628" s="59">
        <v>59747</v>
      </c>
      <c r="T628" s="60">
        <f>R628/S628</f>
        <v>0.8559673289035431</v>
      </c>
      <c r="U628" s="57">
        <v>4442.7700000000023</v>
      </c>
      <c r="V628" s="1">
        <v>5400</v>
      </c>
      <c r="W628" s="60">
        <f>U628/V628</f>
        <v>0.82273518518518562</v>
      </c>
    </row>
    <row r="629" spans="1:23" ht="12" hidden="1" outlineLevel="3" x14ac:dyDescent="0.25">
      <c r="A629" s="16">
        <v>626</v>
      </c>
      <c r="B629" s="53"/>
      <c r="C629" s="54"/>
      <c r="D629" s="1">
        <v>49420</v>
      </c>
      <c r="E629" s="1" t="s">
        <v>646</v>
      </c>
      <c r="F629" s="56">
        <v>1560.1799999999998</v>
      </c>
      <c r="G629" s="57">
        <v>17284.29418999999</v>
      </c>
      <c r="H629" s="57">
        <v>205.6</v>
      </c>
      <c r="I629" s="57">
        <v>2993.7432099999996</v>
      </c>
      <c r="J629" s="57">
        <v>1765.7799999999997</v>
      </c>
      <c r="K629" s="57">
        <v>20278.03739999999</v>
      </c>
      <c r="L629" s="56">
        <f>G629*1000/3/F629</f>
        <v>3692.7991620624957</v>
      </c>
      <c r="M629" s="57">
        <f>I629*1000/3/H629</f>
        <v>4853.6692769130996</v>
      </c>
      <c r="N629" s="57">
        <f>M629-L629</f>
        <v>1160.8701148506038</v>
      </c>
      <c r="O629" s="58">
        <f>N629/L629</f>
        <v>0.31436047938286377</v>
      </c>
      <c r="P629" s="58">
        <f>H629/J629</f>
        <v>0.11643579607878672</v>
      </c>
      <c r="Q629" s="58">
        <f t="shared" si="9"/>
        <v>0.11816496756255793</v>
      </c>
      <c r="R629" s="59">
        <v>1765.7799999999997</v>
      </c>
      <c r="S629" s="59">
        <v>2158</v>
      </c>
      <c r="T629" s="60">
        <f>R629/S629</f>
        <v>0.81824837812789608</v>
      </c>
      <c r="U629" s="57">
        <v>205.6</v>
      </c>
      <c r="V629" s="1">
        <v>255</v>
      </c>
      <c r="W629" s="60">
        <f>U629/V629</f>
        <v>0.80627450980392157</v>
      </c>
    </row>
    <row r="630" spans="1:23" ht="12" hidden="1" outlineLevel="3" x14ac:dyDescent="0.25">
      <c r="A630" s="16">
        <v>627</v>
      </c>
      <c r="B630" s="53"/>
      <c r="C630" s="54"/>
      <c r="D630" s="1">
        <v>49500</v>
      </c>
      <c r="E630" s="1" t="s">
        <v>647</v>
      </c>
      <c r="F630" s="56">
        <v>51.230000000000004</v>
      </c>
      <c r="G630" s="57">
        <v>1370.0681399999999</v>
      </c>
      <c r="H630" s="57">
        <v>7.09</v>
      </c>
      <c r="I630" s="57">
        <v>208.39162999999999</v>
      </c>
      <c r="J630" s="57">
        <v>58.320000000000007</v>
      </c>
      <c r="K630" s="57">
        <v>1578.4597699999999</v>
      </c>
      <c r="L630" s="56">
        <f>G630*1000/3/F630</f>
        <v>8914.4911184852608</v>
      </c>
      <c r="M630" s="57">
        <f>I630*1000/3/H630</f>
        <v>9797.4438175834512</v>
      </c>
      <c r="N630" s="57">
        <f>M630-L630</f>
        <v>882.95269909819035</v>
      </c>
      <c r="O630" s="58">
        <f>N630/L630</f>
        <v>9.9046898736292702E-2</v>
      </c>
      <c r="P630" s="58">
        <f>H630/J630</f>
        <v>0.12157064471879285</v>
      </c>
      <c r="Q630" s="58">
        <f t="shared" si="9"/>
        <v>0.15094339622641509</v>
      </c>
      <c r="R630" s="59">
        <v>58.320000000000007</v>
      </c>
      <c r="S630" s="59">
        <v>53</v>
      </c>
      <c r="T630" s="60">
        <f>R630/S630</f>
        <v>1.1003773584905663</v>
      </c>
      <c r="U630" s="57">
        <v>7.09</v>
      </c>
      <c r="V630" s="1">
        <v>8</v>
      </c>
      <c r="W630" s="60">
        <f>U630/V630</f>
        <v>0.88624999999999998</v>
      </c>
    </row>
    <row r="631" spans="1:23" ht="12" hidden="1" outlineLevel="3" x14ac:dyDescent="0.25">
      <c r="A631" s="16">
        <v>628</v>
      </c>
      <c r="B631" s="53"/>
      <c r="C631" s="54"/>
      <c r="D631" s="1">
        <v>50100</v>
      </c>
      <c r="E631" s="1" t="s">
        <v>648</v>
      </c>
      <c r="F631" s="56">
        <v>84.86</v>
      </c>
      <c r="G631" s="57">
        <v>2021.5724999999995</v>
      </c>
      <c r="H631" s="57">
        <v>31.599999999999998</v>
      </c>
      <c r="I631" s="57">
        <v>523.23921000000007</v>
      </c>
      <c r="J631" s="57">
        <v>116.46</v>
      </c>
      <c r="K631" s="57">
        <v>2544.8117099999995</v>
      </c>
      <c r="L631" s="56">
        <f>G631*1000/3/F631</f>
        <v>7940.8142823473945</v>
      </c>
      <c r="M631" s="57">
        <f>I631*1000/3/H631</f>
        <v>5519.4009493670901</v>
      </c>
      <c r="N631" s="57">
        <f>M631-L631</f>
        <v>-2421.4133329803044</v>
      </c>
      <c r="O631" s="58">
        <f>N631/L631</f>
        <v>-0.30493262364329055</v>
      </c>
      <c r="P631" s="58">
        <f>H631/J631</f>
        <v>0.27133779838571181</v>
      </c>
      <c r="Q631" s="58">
        <f t="shared" si="9"/>
        <v>0.31914893617021278</v>
      </c>
      <c r="R631" s="59">
        <v>116.46</v>
      </c>
      <c r="S631" s="59">
        <v>94</v>
      </c>
      <c r="T631" s="60">
        <f>R631/S631</f>
        <v>1.2389361702127659</v>
      </c>
      <c r="U631" s="57">
        <v>31.599999999999998</v>
      </c>
      <c r="V631" s="1">
        <v>30</v>
      </c>
      <c r="W631" s="60">
        <f>U631/V631</f>
        <v>1.0533333333333332</v>
      </c>
    </row>
    <row r="632" spans="1:23" ht="12" hidden="1" outlineLevel="3" x14ac:dyDescent="0.25">
      <c r="A632" s="16">
        <v>629</v>
      </c>
      <c r="B632" s="53"/>
      <c r="C632" s="54"/>
      <c r="D632" s="1">
        <v>50200</v>
      </c>
      <c r="E632" s="1" t="s">
        <v>649</v>
      </c>
      <c r="F632" s="56">
        <v>637.83000000000027</v>
      </c>
      <c r="G632" s="57">
        <v>20758.285339999995</v>
      </c>
      <c r="H632" s="57">
        <v>205.44000000000003</v>
      </c>
      <c r="I632" s="57">
        <v>4243.1046199999982</v>
      </c>
      <c r="J632" s="57">
        <v>843.27000000000032</v>
      </c>
      <c r="K632" s="57">
        <v>25001.389959999993</v>
      </c>
      <c r="L632" s="56">
        <f>G632*1000/3/F632</f>
        <v>10848.389769478799</v>
      </c>
      <c r="M632" s="57">
        <f>I632*1000/3/H632</f>
        <v>6884.5804452232569</v>
      </c>
      <c r="N632" s="57">
        <f>M632-L632</f>
        <v>-3963.8093242555424</v>
      </c>
      <c r="O632" s="58">
        <f>N632/L632</f>
        <v>-0.36538227409633162</v>
      </c>
      <c r="P632" s="58">
        <f>H632/J632</f>
        <v>0.24362303888434303</v>
      </c>
      <c r="Q632" s="58">
        <f t="shared" si="9"/>
        <v>0.31818181818181818</v>
      </c>
      <c r="R632" s="59">
        <v>843.27000000000032</v>
      </c>
      <c r="S632" s="59">
        <v>704</v>
      </c>
      <c r="T632" s="60">
        <f>R632/S632</f>
        <v>1.1978267045454549</v>
      </c>
      <c r="U632" s="57">
        <v>205.44000000000003</v>
      </c>
      <c r="V632" s="1">
        <v>224</v>
      </c>
      <c r="W632" s="60">
        <f>U632/V632</f>
        <v>0.91714285714285726</v>
      </c>
    </row>
    <row r="633" spans="1:23" ht="12" hidden="1" outlineLevel="3" x14ac:dyDescent="0.25">
      <c r="A633" s="16">
        <v>630</v>
      </c>
      <c r="B633" s="53"/>
      <c r="C633" s="54"/>
      <c r="D633" s="1">
        <v>50300</v>
      </c>
      <c r="E633" s="1" t="s">
        <v>650</v>
      </c>
      <c r="F633" s="56">
        <v>96.71</v>
      </c>
      <c r="G633" s="57">
        <v>1190.9374399999992</v>
      </c>
      <c r="H633" s="57">
        <v>33.349999999999994</v>
      </c>
      <c r="I633" s="57">
        <v>374.89027999999985</v>
      </c>
      <c r="J633" s="57">
        <v>130.06</v>
      </c>
      <c r="K633" s="57">
        <v>1565.8277199999991</v>
      </c>
      <c r="L633" s="56">
        <f>G633*1000/3/F633</f>
        <v>4104.8407265708456</v>
      </c>
      <c r="M633" s="57">
        <f>I633*1000/3/H633</f>
        <v>3747.0292853573205</v>
      </c>
      <c r="N633" s="57">
        <f>M633-L633</f>
        <v>-357.81144121352509</v>
      </c>
      <c r="O633" s="58">
        <f>N633/L633</f>
        <v>-8.7168166817629039E-2</v>
      </c>
      <c r="P633" s="58">
        <f>H633/J633</f>
        <v>0.25642011379363366</v>
      </c>
      <c r="Q633" s="58">
        <f t="shared" si="9"/>
        <v>0.26811594202898553</v>
      </c>
      <c r="R633" s="59">
        <v>130.06</v>
      </c>
      <c r="S633" s="59">
        <v>138</v>
      </c>
      <c r="T633" s="60">
        <f>R633/S633</f>
        <v>0.94246376811594201</v>
      </c>
      <c r="U633" s="57">
        <v>33.349999999999994</v>
      </c>
      <c r="V633" s="1">
        <v>37</v>
      </c>
      <c r="W633" s="60">
        <f>U633/V633</f>
        <v>0.90135135135135125</v>
      </c>
    </row>
    <row r="634" spans="1:23" ht="12" hidden="1" outlineLevel="3" x14ac:dyDescent="0.25">
      <c r="A634" s="16">
        <v>631</v>
      </c>
      <c r="B634" s="53"/>
      <c r="C634" s="54"/>
      <c r="D634" s="1">
        <v>50400</v>
      </c>
      <c r="E634" s="1" t="s">
        <v>651</v>
      </c>
      <c r="F634" s="56">
        <v>318.00999999999988</v>
      </c>
      <c r="G634" s="57">
        <v>3958.9130900000009</v>
      </c>
      <c r="H634" s="57">
        <v>63.53</v>
      </c>
      <c r="I634" s="57">
        <v>751.49935999999991</v>
      </c>
      <c r="J634" s="57">
        <v>381.53999999999985</v>
      </c>
      <c r="K634" s="57">
        <v>4710.4124500000007</v>
      </c>
      <c r="L634" s="56">
        <f>G634*1000/3/F634</f>
        <v>4149.6735846881156</v>
      </c>
      <c r="M634" s="57">
        <f>I634*1000/3/H634</f>
        <v>3943.0156881263438</v>
      </c>
      <c r="N634" s="57">
        <f>M634-L634</f>
        <v>-206.65789656177185</v>
      </c>
      <c r="O634" s="58">
        <f>N634/L634</f>
        <v>-4.9801000571302524E-2</v>
      </c>
      <c r="P634" s="58">
        <f>H634/J634</f>
        <v>0.16650940923625315</v>
      </c>
      <c r="Q634" s="58">
        <f t="shared" si="9"/>
        <v>0.16666666666666666</v>
      </c>
      <c r="R634" s="59">
        <v>381.53999999999985</v>
      </c>
      <c r="S634" s="59">
        <v>432</v>
      </c>
      <c r="T634" s="60">
        <f>R634/S634</f>
        <v>0.88319444444444406</v>
      </c>
      <c r="U634" s="57">
        <v>63.53</v>
      </c>
      <c r="V634" s="1">
        <v>72</v>
      </c>
      <c r="W634" s="60">
        <f>U634/V634</f>
        <v>0.88236111111111115</v>
      </c>
    </row>
    <row r="635" spans="1:23" ht="12" hidden="1" outlineLevel="2" collapsed="1" x14ac:dyDescent="0.25">
      <c r="A635" s="16">
        <v>632</v>
      </c>
      <c r="B635" s="46"/>
      <c r="C635" s="47" t="s">
        <v>652</v>
      </c>
      <c r="D635" s="48"/>
      <c r="E635" s="47"/>
      <c r="F635" s="71">
        <f>SUM(F636:F637)</f>
        <v>3176.4400000000019</v>
      </c>
      <c r="G635" s="72">
        <f>SUM(G636:G637)</f>
        <v>69183.626140000008</v>
      </c>
      <c r="H635" s="72">
        <f>SUM(H636:H637)</f>
        <v>2391.5100000000007</v>
      </c>
      <c r="I635" s="72">
        <f>SUM(I636:I637)</f>
        <v>29510.547320000005</v>
      </c>
      <c r="J635" s="72">
        <f>SUM(J636:J637)</f>
        <v>5567.9500000000025</v>
      </c>
      <c r="K635" s="72">
        <f>SUM(K636:K637)</f>
        <v>98694.17346000002</v>
      </c>
      <c r="L635" s="9">
        <f>G635*1000/3/F635</f>
        <v>7260.0800623759051</v>
      </c>
      <c r="M635" s="10">
        <f>I635*1000/3/H635</f>
        <v>4113.2377061633297</v>
      </c>
      <c r="N635" s="10">
        <f>M635-L635</f>
        <v>-3146.8423562125754</v>
      </c>
      <c r="O635" s="51">
        <f>N635/L635</f>
        <v>-0.43344458038700362</v>
      </c>
      <c r="P635" s="51">
        <f>H635/J635</f>
        <v>0.42951355525821883</v>
      </c>
      <c r="Q635" s="51">
        <f t="shared" si="9"/>
        <v>0.46795646916565903</v>
      </c>
      <c r="R635" s="72">
        <f>SUM(R636:R637)</f>
        <v>5567.9500000000025</v>
      </c>
      <c r="S635" s="72">
        <f>SUM(S636:S637)</f>
        <v>6616</v>
      </c>
      <c r="T635" s="52">
        <f>R635/S635</f>
        <v>0.8415885731559859</v>
      </c>
      <c r="U635" s="72">
        <f>SUM(U636:U637)</f>
        <v>2391.5100000000007</v>
      </c>
      <c r="V635" s="72">
        <f>SUM(V636:V637)</f>
        <v>3096</v>
      </c>
      <c r="W635" s="52">
        <f>U635/V635</f>
        <v>0.77245155038759716</v>
      </c>
    </row>
    <row r="636" spans="1:23" ht="12" hidden="1" outlineLevel="3" x14ac:dyDescent="0.25">
      <c r="A636" s="16">
        <v>633</v>
      </c>
      <c r="B636" s="53"/>
      <c r="C636" s="54"/>
      <c r="D636" s="1">
        <v>51100</v>
      </c>
      <c r="E636" s="1" t="s">
        <v>653</v>
      </c>
      <c r="F636" s="56">
        <v>2695.2500000000018</v>
      </c>
      <c r="G636" s="57">
        <v>51653.310400000009</v>
      </c>
      <c r="H636" s="57">
        <v>2268.1000000000008</v>
      </c>
      <c r="I636" s="57">
        <v>27196.135100000003</v>
      </c>
      <c r="J636" s="57">
        <v>4963.3500000000022</v>
      </c>
      <c r="K636" s="57">
        <v>78849.445500000016</v>
      </c>
      <c r="L636" s="56">
        <f>G636*1000/3/F636</f>
        <v>6388.1903843180871</v>
      </c>
      <c r="M636" s="57">
        <f>I636*1000/3/H636</f>
        <v>3996.9041782402292</v>
      </c>
      <c r="N636" s="57">
        <f>M636-L636</f>
        <v>-2391.286206077858</v>
      </c>
      <c r="O636" s="58">
        <f>N636/L636</f>
        <v>-0.37432920157609201</v>
      </c>
      <c r="P636" s="58">
        <f>H636/J636</f>
        <v>0.45696958707324686</v>
      </c>
      <c r="Q636" s="58">
        <f t="shared" si="9"/>
        <v>0.49547435467650019</v>
      </c>
      <c r="R636" s="59">
        <v>4963.3500000000022</v>
      </c>
      <c r="S636" s="59">
        <v>5966</v>
      </c>
      <c r="T636" s="60">
        <f>R636/S636</f>
        <v>0.83193932282936678</v>
      </c>
      <c r="U636" s="57">
        <v>2268.1000000000008</v>
      </c>
      <c r="V636" s="1">
        <v>2956</v>
      </c>
      <c r="W636" s="60">
        <f>U636/V636</f>
        <v>0.76728687415426278</v>
      </c>
    </row>
    <row r="637" spans="1:23" ht="12" hidden="1" outlineLevel="3" x14ac:dyDescent="0.25">
      <c r="A637" s="16">
        <v>634</v>
      </c>
      <c r="B637" s="53"/>
      <c r="C637" s="54"/>
      <c r="D637" s="1">
        <v>51210</v>
      </c>
      <c r="E637" s="1" t="s">
        <v>654</v>
      </c>
      <c r="F637" s="56">
        <v>481.19000000000005</v>
      </c>
      <c r="G637" s="57">
        <v>17530.315740000002</v>
      </c>
      <c r="H637" s="57">
        <v>123.41000000000001</v>
      </c>
      <c r="I637" s="57">
        <v>2314.4122200000002</v>
      </c>
      <c r="J637" s="57">
        <v>604.6</v>
      </c>
      <c r="K637" s="57">
        <v>19844.727960000004</v>
      </c>
      <c r="L637" s="56">
        <f>G637*1000/3/F637</f>
        <v>12143.724059103473</v>
      </c>
      <c r="M637" s="57">
        <f>I637*1000/3/H637</f>
        <v>6251.2822299651571</v>
      </c>
      <c r="N637" s="57">
        <f>M637-L637</f>
        <v>-5892.4418291383163</v>
      </c>
      <c r="O637" s="58">
        <f>N637/L637</f>
        <v>-0.48522527360304113</v>
      </c>
      <c r="P637" s="58">
        <f>H637/J637</f>
        <v>0.20411842540522659</v>
      </c>
      <c r="Q637" s="58">
        <f t="shared" si="9"/>
        <v>0.2153846153846154</v>
      </c>
      <c r="R637" s="59">
        <v>604.6</v>
      </c>
      <c r="S637" s="59">
        <v>650</v>
      </c>
      <c r="T637" s="60">
        <f>R637/S637</f>
        <v>0.93015384615384622</v>
      </c>
      <c r="U637" s="57">
        <v>123.41000000000001</v>
      </c>
      <c r="V637" s="1">
        <v>140</v>
      </c>
      <c r="W637" s="60">
        <f>U637/V637</f>
        <v>0.88150000000000006</v>
      </c>
    </row>
    <row r="638" spans="1:23" ht="12" hidden="1" outlineLevel="2" collapsed="1" x14ac:dyDescent="0.25">
      <c r="A638" s="16">
        <v>635</v>
      </c>
      <c r="B638" s="46"/>
      <c r="C638" s="47" t="s">
        <v>655</v>
      </c>
      <c r="D638" s="48"/>
      <c r="E638" s="47"/>
      <c r="F638" s="71">
        <f>SUM(F639:F645)</f>
        <v>44272.45</v>
      </c>
      <c r="G638" s="72">
        <f>SUM(G639:G645)</f>
        <v>695485.75147999974</v>
      </c>
      <c r="H638" s="72">
        <f>SUM(H639:H645)</f>
        <v>17467.22</v>
      </c>
      <c r="I638" s="72">
        <f>SUM(I639:I645)</f>
        <v>282072.35617999994</v>
      </c>
      <c r="J638" s="72">
        <f>SUM(J639:J645)</f>
        <v>61739.669999999991</v>
      </c>
      <c r="K638" s="72">
        <f>SUM(K639:K645)</f>
        <v>977558.10765999963</v>
      </c>
      <c r="L638" s="9">
        <f>G638*1000/3/F638</f>
        <v>5236.4073781023326</v>
      </c>
      <c r="M638" s="10">
        <f>I638*1000/3/H638</f>
        <v>5382.8897057841277</v>
      </c>
      <c r="N638" s="10">
        <f>M638-L638</f>
        <v>146.48232768179514</v>
      </c>
      <c r="O638" s="51">
        <f>N638/L638</f>
        <v>2.797382195555613E-2</v>
      </c>
      <c r="P638" s="51">
        <f>H638/J638</f>
        <v>0.28291728802567301</v>
      </c>
      <c r="Q638" s="51">
        <f t="shared" si="9"/>
        <v>0.29588276343335662</v>
      </c>
      <c r="R638" s="72">
        <f>SUM(R639:R645)</f>
        <v>61739.669999999991</v>
      </c>
      <c r="S638" s="72">
        <f>SUM(S639:S645)</f>
        <v>70217</v>
      </c>
      <c r="T638" s="52">
        <f>R638/S638</f>
        <v>0.87926955010894781</v>
      </c>
      <c r="U638" s="72">
        <f>SUM(U639:U645)</f>
        <v>17467.22</v>
      </c>
      <c r="V638" s="72">
        <f>SUM(V639:V645)</f>
        <v>20776</v>
      </c>
      <c r="W638" s="52">
        <f>U638/V638</f>
        <v>0.84074027724297273</v>
      </c>
    </row>
    <row r="639" spans="1:23" ht="12" hidden="1" outlineLevel="3" x14ac:dyDescent="0.25">
      <c r="A639" s="16">
        <v>636</v>
      </c>
      <c r="B639" s="53"/>
      <c r="C639" s="54"/>
      <c r="D639" s="1">
        <v>52100</v>
      </c>
      <c r="E639" s="1" t="s">
        <v>656</v>
      </c>
      <c r="F639" s="56">
        <v>14946.340000000006</v>
      </c>
      <c r="G639" s="57">
        <v>199645.79690999998</v>
      </c>
      <c r="H639" s="57">
        <v>5873.4699999999966</v>
      </c>
      <c r="I639" s="57">
        <v>83499.370259999981</v>
      </c>
      <c r="J639" s="57">
        <v>20819.810000000001</v>
      </c>
      <c r="K639" s="57">
        <v>283145.16716999997</v>
      </c>
      <c r="L639" s="56">
        <f>G639*1000/3/F639</f>
        <v>4452.5013461489543</v>
      </c>
      <c r="M639" s="57">
        <f>I639*1000/3/H639</f>
        <v>4738.7870236844674</v>
      </c>
      <c r="N639" s="57">
        <f>M639-L639</f>
        <v>286.28567753551306</v>
      </c>
      <c r="O639" s="58">
        <f>N639/L639</f>
        <v>6.429771835625081E-2</v>
      </c>
      <c r="P639" s="58">
        <f>H639/J639</f>
        <v>0.2821096830374531</v>
      </c>
      <c r="Q639" s="58">
        <f t="shared" si="9"/>
        <v>0.30209236102513309</v>
      </c>
      <c r="R639" s="59">
        <v>20819.810000000001</v>
      </c>
      <c r="S639" s="59">
        <v>24231</v>
      </c>
      <c r="T639" s="60">
        <f>R639/S639</f>
        <v>0.85922207090091207</v>
      </c>
      <c r="U639" s="57">
        <v>5873.4699999999966</v>
      </c>
      <c r="V639" s="1">
        <v>7320</v>
      </c>
      <c r="W639" s="60">
        <f>U639/V639</f>
        <v>0.80238661202185746</v>
      </c>
    </row>
    <row r="640" spans="1:23" ht="12" hidden="1" outlineLevel="3" x14ac:dyDescent="0.25">
      <c r="A640" s="16">
        <v>637</v>
      </c>
      <c r="B640" s="53"/>
      <c r="C640" s="54"/>
      <c r="D640" s="1">
        <v>52210</v>
      </c>
      <c r="E640" s="1" t="s">
        <v>657</v>
      </c>
      <c r="F640" s="56">
        <v>2240.2799999999993</v>
      </c>
      <c r="G640" s="57">
        <v>34123.038790000013</v>
      </c>
      <c r="H640" s="57">
        <v>660.21000000000015</v>
      </c>
      <c r="I640" s="57">
        <v>10028.30408</v>
      </c>
      <c r="J640" s="57">
        <v>2900.4899999999993</v>
      </c>
      <c r="K640" s="57">
        <v>44151.342870000015</v>
      </c>
      <c r="L640" s="56">
        <f>G640*1000/3/F640</f>
        <v>5077.1985034608806</v>
      </c>
      <c r="M640" s="57">
        <f>I640*1000/3/H640</f>
        <v>5063.1890257140394</v>
      </c>
      <c r="N640" s="57">
        <f>M640-L640</f>
        <v>-14.009477746841185</v>
      </c>
      <c r="O640" s="58">
        <f>N640/L640</f>
        <v>-2.7592928929785986E-3</v>
      </c>
      <c r="P640" s="58">
        <f>H640/J640</f>
        <v>0.22762016073146271</v>
      </c>
      <c r="Q640" s="58">
        <f t="shared" si="9"/>
        <v>0.24320286824021511</v>
      </c>
      <c r="R640" s="59">
        <v>2900.4899999999993</v>
      </c>
      <c r="S640" s="59">
        <v>3347</v>
      </c>
      <c r="T640" s="60">
        <f>R640/S640</f>
        <v>0.8665939647445472</v>
      </c>
      <c r="U640" s="57">
        <v>660.21000000000015</v>
      </c>
      <c r="V640" s="1">
        <v>814</v>
      </c>
      <c r="W640" s="60">
        <f>U640/V640</f>
        <v>0.81106879606879623</v>
      </c>
    </row>
    <row r="641" spans="1:23" ht="12" hidden="1" outlineLevel="3" x14ac:dyDescent="0.25">
      <c r="A641" s="16">
        <v>638</v>
      </c>
      <c r="B641" s="53"/>
      <c r="C641" s="54"/>
      <c r="D641" s="1">
        <v>52220</v>
      </c>
      <c r="E641" s="1" t="s">
        <v>658</v>
      </c>
      <c r="F641" s="56">
        <v>4818.5</v>
      </c>
      <c r="G641" s="57">
        <v>98096.937970000057</v>
      </c>
      <c r="H641" s="57">
        <v>1448.3399999999997</v>
      </c>
      <c r="I641" s="57">
        <v>27419.988529999988</v>
      </c>
      <c r="J641" s="57">
        <v>6266.84</v>
      </c>
      <c r="K641" s="57">
        <v>125516.92650000005</v>
      </c>
      <c r="L641" s="56">
        <f>G641*1000/3/F641</f>
        <v>6786.1324734530153</v>
      </c>
      <c r="M641" s="57">
        <f>I641*1000/3/H641</f>
        <v>6310.6702684912825</v>
      </c>
      <c r="N641" s="57">
        <f>M641-L641</f>
        <v>-475.46220496173282</v>
      </c>
      <c r="O641" s="58">
        <f>N641/L641</f>
        <v>-7.0063796547107704E-2</v>
      </c>
      <c r="P641" s="58">
        <f>H641/J641</f>
        <v>0.23111169265530948</v>
      </c>
      <c r="Q641" s="58">
        <f t="shared" si="9"/>
        <v>0.23838685586258401</v>
      </c>
      <c r="R641" s="59">
        <v>6266.84</v>
      </c>
      <c r="S641" s="59">
        <v>6695</v>
      </c>
      <c r="T641" s="60">
        <f>R641/S641</f>
        <v>0.93604779686333084</v>
      </c>
      <c r="U641" s="57">
        <v>1448.3399999999997</v>
      </c>
      <c r="V641" s="1">
        <v>1596</v>
      </c>
      <c r="W641" s="60">
        <f>U641/V641</f>
        <v>0.90748120300751856</v>
      </c>
    </row>
    <row r="642" spans="1:23" ht="12" hidden="1" outlineLevel="3" x14ac:dyDescent="0.25">
      <c r="A642" s="16">
        <v>639</v>
      </c>
      <c r="B642" s="53"/>
      <c r="C642" s="54"/>
      <c r="D642" s="1">
        <v>52230</v>
      </c>
      <c r="E642" s="1" t="s">
        <v>659</v>
      </c>
      <c r="F642" s="56">
        <v>4549.0700000000024</v>
      </c>
      <c r="G642" s="57">
        <v>85691.786579999898</v>
      </c>
      <c r="H642" s="57">
        <v>1499.3299999999997</v>
      </c>
      <c r="I642" s="57">
        <v>28883.605190000006</v>
      </c>
      <c r="J642" s="57">
        <v>6048.4000000000024</v>
      </c>
      <c r="K642" s="57">
        <v>114575.3917699999</v>
      </c>
      <c r="L642" s="56">
        <f>G642*1000/3/F642</f>
        <v>6279.0699769403309</v>
      </c>
      <c r="M642" s="57">
        <f>I642*1000/3/H642</f>
        <v>6421.4471775170714</v>
      </c>
      <c r="N642" s="57">
        <f>M642-L642</f>
        <v>142.37720057674051</v>
      </c>
      <c r="O642" s="58">
        <f>N642/L642</f>
        <v>2.26748867427208E-2</v>
      </c>
      <c r="P642" s="58">
        <f>H642/J642</f>
        <v>0.24788869783744447</v>
      </c>
      <c r="Q642" s="58">
        <f t="shared" si="9"/>
        <v>0.26239489707161495</v>
      </c>
      <c r="R642" s="59">
        <v>6048.4000000000024</v>
      </c>
      <c r="S642" s="59">
        <v>6898</v>
      </c>
      <c r="T642" s="60">
        <f>R642/S642</f>
        <v>0.87683386488837378</v>
      </c>
      <c r="U642" s="57">
        <v>1499.3299999999997</v>
      </c>
      <c r="V642" s="1">
        <v>1810</v>
      </c>
      <c r="W642" s="60">
        <f>U642/V642</f>
        <v>0.82835911602209933</v>
      </c>
    </row>
    <row r="643" spans="1:23" ht="12" hidden="1" outlineLevel="3" x14ac:dyDescent="0.25">
      <c r="A643" s="16">
        <v>640</v>
      </c>
      <c r="B643" s="53"/>
      <c r="C643" s="54"/>
      <c r="D643" s="1">
        <v>52241</v>
      </c>
      <c r="E643" s="1" t="s">
        <v>660</v>
      </c>
      <c r="F643" s="56">
        <v>1135.8200000000002</v>
      </c>
      <c r="G643" s="57">
        <v>21445.919150000002</v>
      </c>
      <c r="H643" s="57">
        <v>483.4500000000001</v>
      </c>
      <c r="I643" s="57">
        <v>7996.3274599999977</v>
      </c>
      <c r="J643" s="57">
        <v>1619.2700000000002</v>
      </c>
      <c r="K643" s="57">
        <v>29442.246609999998</v>
      </c>
      <c r="L643" s="56">
        <f>G643*1000/3/F643</f>
        <v>6293.8139112418048</v>
      </c>
      <c r="M643" s="57">
        <f>I643*1000/3/H643</f>
        <v>5513.377777777775</v>
      </c>
      <c r="N643" s="57">
        <f>M643-L643</f>
        <v>-780.43613346402981</v>
      </c>
      <c r="O643" s="58">
        <f>N643/L643</f>
        <v>-0.12400050978152377</v>
      </c>
      <c r="P643" s="58">
        <f>H643/J643</f>
        <v>0.29856046243060147</v>
      </c>
      <c r="Q643" s="58">
        <f t="shared" si="9"/>
        <v>0.3138267355134825</v>
      </c>
      <c r="R643" s="59">
        <v>1619.2700000000002</v>
      </c>
      <c r="S643" s="59">
        <v>1743</v>
      </c>
      <c r="T643" s="60">
        <f>R643/S643</f>
        <v>0.92901319563970175</v>
      </c>
      <c r="U643" s="57">
        <v>483.4500000000001</v>
      </c>
      <c r="V643" s="1">
        <v>547</v>
      </c>
      <c r="W643" s="60">
        <f>U643/V643</f>
        <v>0.88382084095064006</v>
      </c>
    </row>
    <row r="644" spans="1:23" ht="12" hidden="1" outlineLevel="3" x14ac:dyDescent="0.25">
      <c r="A644" s="16">
        <v>641</v>
      </c>
      <c r="B644" s="53"/>
      <c r="C644" s="54"/>
      <c r="D644" s="1">
        <v>52249</v>
      </c>
      <c r="E644" s="1" t="s">
        <v>661</v>
      </c>
      <c r="F644" s="56">
        <v>4557.88</v>
      </c>
      <c r="G644" s="57">
        <v>64130.615269999995</v>
      </c>
      <c r="H644" s="57">
        <v>1030.0899999999997</v>
      </c>
      <c r="I644" s="57">
        <v>16659.181519999995</v>
      </c>
      <c r="J644" s="57">
        <v>5587.9699999999993</v>
      </c>
      <c r="K644" s="57">
        <v>80789.796789999993</v>
      </c>
      <c r="L644" s="56">
        <f>G644*1000/3/F644</f>
        <v>4690.0909538352616</v>
      </c>
      <c r="M644" s="57">
        <f>I644*1000/3/H644</f>
        <v>5390.8498351276749</v>
      </c>
      <c r="N644" s="57">
        <f>M644-L644</f>
        <v>700.75888129241321</v>
      </c>
      <c r="O644" s="58">
        <f>N644/L644</f>
        <v>0.1494126421406341</v>
      </c>
      <c r="P644" s="58">
        <f>H644/J644</f>
        <v>0.18434064606646058</v>
      </c>
      <c r="Q644" s="58">
        <f t="shared" si="9"/>
        <v>0.19245397839647041</v>
      </c>
      <c r="R644" s="59">
        <v>5587.9699999999993</v>
      </c>
      <c r="S644" s="59">
        <v>6573</v>
      </c>
      <c r="T644" s="60">
        <f>R644/S644</f>
        <v>0.85013996652974277</v>
      </c>
      <c r="U644" s="57">
        <v>1030.0899999999997</v>
      </c>
      <c r="V644" s="1">
        <v>1265</v>
      </c>
      <c r="W644" s="60">
        <f>U644/V644</f>
        <v>0.81430039525691678</v>
      </c>
    </row>
    <row r="645" spans="1:23" ht="12" hidden="1" outlineLevel="3" x14ac:dyDescent="0.25">
      <c r="A645" s="16">
        <v>642</v>
      </c>
      <c r="B645" s="53"/>
      <c r="C645" s="54"/>
      <c r="D645" s="1">
        <v>52290</v>
      </c>
      <c r="E645" s="1" t="s">
        <v>662</v>
      </c>
      <c r="F645" s="56">
        <v>12024.559999999989</v>
      </c>
      <c r="G645" s="57">
        <v>192351.65680999978</v>
      </c>
      <c r="H645" s="57">
        <v>6472.3300000000017</v>
      </c>
      <c r="I645" s="57">
        <v>107585.57914</v>
      </c>
      <c r="J645" s="57">
        <v>18496.889999999992</v>
      </c>
      <c r="K645" s="57">
        <v>299937.23594999977</v>
      </c>
      <c r="L645" s="56">
        <f>G645*1000/3/F645</f>
        <v>5332.1883658667475</v>
      </c>
      <c r="M645" s="57">
        <f>I645*1000/3/H645</f>
        <v>5540.7959287201547</v>
      </c>
      <c r="N645" s="57">
        <f>M645-L645</f>
        <v>208.60756285340722</v>
      </c>
      <c r="O645" s="58">
        <f>N645/L645</f>
        <v>3.9122316868769894E-2</v>
      </c>
      <c r="P645" s="58">
        <f>H645/J645</f>
        <v>0.34991449914012596</v>
      </c>
      <c r="Q645" s="58">
        <f t="shared" ref="Q645:Q708" si="10">V645/S645</f>
        <v>0.35812831644958998</v>
      </c>
      <c r="R645" s="59">
        <v>18496.889999999992</v>
      </c>
      <c r="S645" s="59">
        <v>20730</v>
      </c>
      <c r="T645" s="60">
        <f>R645/S645</f>
        <v>0.89227641099855248</v>
      </c>
      <c r="U645" s="57">
        <v>6472.3300000000017</v>
      </c>
      <c r="V645" s="1">
        <v>7424</v>
      </c>
      <c r="W645" s="60">
        <f>U645/V645</f>
        <v>0.87181169181034501</v>
      </c>
    </row>
    <row r="646" spans="1:23" ht="12" hidden="1" outlineLevel="2" collapsed="1" x14ac:dyDescent="0.25">
      <c r="A646" s="16">
        <v>643</v>
      </c>
      <c r="B646" s="46"/>
      <c r="C646" s="47" t="s">
        <v>663</v>
      </c>
      <c r="D646" s="48"/>
      <c r="E646" s="47"/>
      <c r="F646" s="71">
        <f>SUM(F647:F648)</f>
        <v>21817.609999999997</v>
      </c>
      <c r="G646" s="72">
        <f>SUM(G647:G648)</f>
        <v>257121.47778000007</v>
      </c>
      <c r="H646" s="72">
        <f>SUM(H647:H648)</f>
        <v>7385.6900000000005</v>
      </c>
      <c r="I646" s="72">
        <f>SUM(I647:I648)</f>
        <v>103170.33805999999</v>
      </c>
      <c r="J646" s="72">
        <f>SUM(J647:J648)</f>
        <v>29203.3</v>
      </c>
      <c r="K646" s="72">
        <f>SUM(K647:K648)</f>
        <v>360291.81584000005</v>
      </c>
      <c r="L646" s="9">
        <f>G646*1000/3/F646</f>
        <v>3928.3477548640767</v>
      </c>
      <c r="M646" s="10">
        <f>I646*1000/3/H646</f>
        <v>4656.3168352133189</v>
      </c>
      <c r="N646" s="10">
        <f>M646-L646</f>
        <v>727.96908034924218</v>
      </c>
      <c r="O646" s="51">
        <f>N646/L646</f>
        <v>0.18531177120148579</v>
      </c>
      <c r="P646" s="51">
        <f>H646/J646</f>
        <v>0.2529060071978167</v>
      </c>
      <c r="Q646" s="51">
        <f t="shared" si="10"/>
        <v>0.26994980093474119</v>
      </c>
      <c r="R646" s="72">
        <f>SUM(R647:R648)</f>
        <v>29203.3</v>
      </c>
      <c r="S646" s="72">
        <f>SUM(S647:S648)</f>
        <v>34662</v>
      </c>
      <c r="T646" s="52">
        <f>R646/S646</f>
        <v>0.84251630027119029</v>
      </c>
      <c r="U646" s="72">
        <f>SUM(U647:U648)</f>
        <v>7385.6900000000005</v>
      </c>
      <c r="V646" s="72">
        <f>SUM(V647:V648)</f>
        <v>9357</v>
      </c>
      <c r="W646" s="52">
        <f>U646/V646</f>
        <v>0.78932243240354816</v>
      </c>
    </row>
    <row r="647" spans="1:23" ht="12" hidden="1" outlineLevel="3" x14ac:dyDescent="0.25">
      <c r="A647" s="16">
        <v>644</v>
      </c>
      <c r="B647" s="53"/>
      <c r="C647" s="54"/>
      <c r="D647" s="1">
        <v>53100</v>
      </c>
      <c r="E647" s="1" t="s">
        <v>664</v>
      </c>
      <c r="F647" s="56">
        <v>15129.619999999999</v>
      </c>
      <c r="G647" s="57">
        <v>177941.97689000005</v>
      </c>
      <c r="H647" s="57">
        <v>6067.1100000000006</v>
      </c>
      <c r="I647" s="57">
        <v>80647.194359999994</v>
      </c>
      <c r="J647" s="57">
        <v>21196.73</v>
      </c>
      <c r="K647" s="57">
        <v>258589.17125000004</v>
      </c>
      <c r="L647" s="56">
        <f>G647*1000/3/F647</f>
        <v>3920.388766979388</v>
      </c>
      <c r="M647" s="57">
        <f>I647*1000/3/H647</f>
        <v>4430.840733067309</v>
      </c>
      <c r="N647" s="57">
        <f>M647-L647</f>
        <v>510.45196608792094</v>
      </c>
      <c r="O647" s="58">
        <f>N647/L647</f>
        <v>0.13020442523133183</v>
      </c>
      <c r="P647" s="58">
        <f>H647/J647</f>
        <v>0.28622858337111434</v>
      </c>
      <c r="Q647" s="58">
        <f t="shared" si="10"/>
        <v>0.30820142737530404</v>
      </c>
      <c r="R647" s="59">
        <v>21196.73</v>
      </c>
      <c r="S647" s="59">
        <v>25081</v>
      </c>
      <c r="T647" s="60">
        <f>R647/S647</f>
        <v>0.8451309756389298</v>
      </c>
      <c r="U647" s="57">
        <v>6067.1100000000006</v>
      </c>
      <c r="V647" s="1">
        <v>7730</v>
      </c>
      <c r="W647" s="60">
        <f>U647/V647</f>
        <v>0.78487839586028463</v>
      </c>
    </row>
    <row r="648" spans="1:23" ht="12" hidden="1" outlineLevel="3" x14ac:dyDescent="0.25">
      <c r="A648" s="16">
        <v>645</v>
      </c>
      <c r="B648" s="53"/>
      <c r="C648" s="54"/>
      <c r="D648" s="1">
        <v>53200</v>
      </c>
      <c r="E648" s="1" t="s">
        <v>665</v>
      </c>
      <c r="F648" s="56">
        <v>6687.9899999999989</v>
      </c>
      <c r="G648" s="57">
        <v>79179.500890000025</v>
      </c>
      <c r="H648" s="57">
        <v>1318.5800000000002</v>
      </c>
      <c r="I648" s="57">
        <v>22523.143700000001</v>
      </c>
      <c r="J648" s="57">
        <v>8006.5699999999988</v>
      </c>
      <c r="K648" s="57">
        <v>101702.64459000003</v>
      </c>
      <c r="L648" s="56">
        <f>G648*1000/3/F648</f>
        <v>3946.3526355950512</v>
      </c>
      <c r="M648" s="57">
        <f>I648*1000/3/H648</f>
        <v>5693.7876857427427</v>
      </c>
      <c r="N648" s="57">
        <f>M648-L648</f>
        <v>1747.4350501476915</v>
      </c>
      <c r="O648" s="58">
        <f>N648/L648</f>
        <v>0.44279749214155167</v>
      </c>
      <c r="P648" s="58">
        <f>H648/J648</f>
        <v>0.16468725059544853</v>
      </c>
      <c r="Q648" s="58">
        <f t="shared" si="10"/>
        <v>0.16981525936749817</v>
      </c>
      <c r="R648" s="59">
        <v>8006.5699999999988</v>
      </c>
      <c r="S648" s="59">
        <v>9581</v>
      </c>
      <c r="T648" s="60">
        <f>R648/S648</f>
        <v>0.83567164179104469</v>
      </c>
      <c r="U648" s="57">
        <v>1318.5800000000002</v>
      </c>
      <c r="V648" s="1">
        <v>1627</v>
      </c>
      <c r="W648" s="60">
        <f>U648/V648</f>
        <v>0.81043638598647827</v>
      </c>
    </row>
    <row r="649" spans="1:23" ht="12" hidden="1" outlineLevel="1" collapsed="1" x14ac:dyDescent="0.25">
      <c r="A649" s="16">
        <v>646</v>
      </c>
      <c r="B649" s="46"/>
      <c r="C649" s="47" t="s">
        <v>666</v>
      </c>
      <c r="D649" s="48"/>
      <c r="E649" s="47"/>
      <c r="F649" s="71">
        <f>F650+F659+F664</f>
        <v>53638.110000000008</v>
      </c>
      <c r="G649" s="72">
        <f>G650+G659+G664</f>
        <v>570693.19364000007</v>
      </c>
      <c r="H649" s="72">
        <f>H650+H659+H664</f>
        <v>40183.010000000017</v>
      </c>
      <c r="I649" s="72">
        <f>I650+I659+I664</f>
        <v>412587.55275000009</v>
      </c>
      <c r="J649" s="72">
        <f>J650+J659+J664</f>
        <v>93821.120000000039</v>
      </c>
      <c r="K649" s="72">
        <f>K650+K659+K664</f>
        <v>983280.74638999999</v>
      </c>
      <c r="L649" s="9">
        <f>G649*1000/3/F649</f>
        <v>3546.5653906647099</v>
      </c>
      <c r="M649" s="10">
        <f>I649*1000/3/H649</f>
        <v>3422.5704906128231</v>
      </c>
      <c r="N649" s="10">
        <f>M649-L649</f>
        <v>-123.99490005188682</v>
      </c>
      <c r="O649" s="51">
        <f>N649/L649</f>
        <v>-3.496196640791311E-2</v>
      </c>
      <c r="P649" s="51">
        <f>H649/J649</f>
        <v>0.42829386389759577</v>
      </c>
      <c r="Q649" s="51">
        <f t="shared" si="10"/>
        <v>0.46154236857699144</v>
      </c>
      <c r="R649" s="72">
        <f>R650+R659+R664</f>
        <v>93821.120000000039</v>
      </c>
      <c r="S649" s="72">
        <f>S650+S659+S664</f>
        <v>118130</v>
      </c>
      <c r="T649" s="52">
        <f>R649/S649</f>
        <v>0.79421924997883719</v>
      </c>
      <c r="U649" s="72">
        <f>U650+U659+U664</f>
        <v>40183.010000000017</v>
      </c>
      <c r="V649" s="72">
        <f>V650+V659+V664</f>
        <v>54522</v>
      </c>
      <c r="W649" s="52">
        <f>U649/V649</f>
        <v>0.73700542900113741</v>
      </c>
    </row>
    <row r="650" spans="1:23" ht="12" hidden="1" outlineLevel="2" x14ac:dyDescent="0.25">
      <c r="A650" s="16">
        <v>647</v>
      </c>
      <c r="B650" s="46"/>
      <c r="C650" s="81" t="s">
        <v>667</v>
      </c>
      <c r="D650" s="48"/>
      <c r="E650" s="81"/>
      <c r="F650" s="71">
        <f>SUM(F651:F658)</f>
        <v>9132.9700000000012</v>
      </c>
      <c r="G650" s="72">
        <f>SUM(G651:G658)</f>
        <v>88403.006980000006</v>
      </c>
      <c r="H650" s="72">
        <f>SUM(H651:H658)</f>
        <v>9435.7300000000014</v>
      </c>
      <c r="I650" s="72">
        <f>SUM(I651:I658)</f>
        <v>84610.84845000002</v>
      </c>
      <c r="J650" s="72">
        <f>SUM(J651:J658)</f>
        <v>18568.700000000004</v>
      </c>
      <c r="K650" s="72">
        <f>SUM(K651:K658)</f>
        <v>173013.85542999997</v>
      </c>
      <c r="L650" s="9">
        <f>G650*1000/3/F650</f>
        <v>3226.5154701409651</v>
      </c>
      <c r="M650" s="10">
        <f>I650*1000/3/H650</f>
        <v>2989.0232287274011</v>
      </c>
      <c r="N650" s="10">
        <f>M650-L650</f>
        <v>-237.49224141356399</v>
      </c>
      <c r="O650" s="51">
        <f>N650/L650</f>
        <v>-7.3606416461157717E-2</v>
      </c>
      <c r="P650" s="51">
        <f>H650/J650</f>
        <v>0.50815242854911757</v>
      </c>
      <c r="Q650" s="51">
        <f t="shared" si="10"/>
        <v>0.54929764113437585</v>
      </c>
      <c r="R650" s="72">
        <f>SUM(R651:R658)</f>
        <v>18568.700000000004</v>
      </c>
      <c r="S650" s="72">
        <f>SUM(S651:S658)</f>
        <v>22638</v>
      </c>
      <c r="T650" s="52">
        <f>R650/S650</f>
        <v>0.82024472126512959</v>
      </c>
      <c r="U650" s="72">
        <f>SUM(U651:U658)</f>
        <v>9435.7300000000014</v>
      </c>
      <c r="V650" s="72">
        <f>SUM(V651:V658)</f>
        <v>12435</v>
      </c>
      <c r="W650" s="52">
        <f>U650/V650</f>
        <v>0.75880418174507447</v>
      </c>
    </row>
    <row r="651" spans="1:23" ht="12" hidden="1" outlineLevel="3" x14ac:dyDescent="0.25">
      <c r="A651" s="16">
        <v>648</v>
      </c>
      <c r="B651" s="53"/>
      <c r="C651" s="54"/>
      <c r="D651" s="1">
        <v>55100</v>
      </c>
      <c r="E651" s="1" t="s">
        <v>668</v>
      </c>
      <c r="F651" s="56">
        <v>7448.26</v>
      </c>
      <c r="G651" s="57">
        <v>71796.35536999999</v>
      </c>
      <c r="H651" s="57">
        <v>7398.6200000000008</v>
      </c>
      <c r="I651" s="57">
        <v>65824.907030000031</v>
      </c>
      <c r="J651" s="57">
        <v>14846.880000000001</v>
      </c>
      <c r="K651" s="57">
        <v>137621.26240000001</v>
      </c>
      <c r="L651" s="56">
        <f>G651*1000/3/F651</f>
        <v>3213.1153392425431</v>
      </c>
      <c r="M651" s="57">
        <f>I651*1000/3/H651</f>
        <v>2965.6389538409426</v>
      </c>
      <c r="N651" s="57">
        <f>M651-L651</f>
        <v>-247.47638540160051</v>
      </c>
      <c r="O651" s="58">
        <f>N651/L651</f>
        <v>-7.7020697756819509E-2</v>
      </c>
      <c r="P651" s="58">
        <f>H651/J651</f>
        <v>0.49832826829609994</v>
      </c>
      <c r="Q651" s="58">
        <f t="shared" si="10"/>
        <v>0.53114226614571358</v>
      </c>
      <c r="R651" s="59">
        <v>14846.880000000001</v>
      </c>
      <c r="S651" s="59">
        <v>17404</v>
      </c>
      <c r="T651" s="60">
        <f>R651/S651</f>
        <v>0.85307285681452549</v>
      </c>
      <c r="U651" s="57">
        <v>7398.6200000000008</v>
      </c>
      <c r="V651" s="1">
        <v>9244</v>
      </c>
      <c r="W651" s="60">
        <f>U651/V651</f>
        <v>0.80036996971008234</v>
      </c>
    </row>
    <row r="652" spans="1:23" ht="12" hidden="1" outlineLevel="3" x14ac:dyDescent="0.25">
      <c r="A652" s="16">
        <v>649</v>
      </c>
      <c r="B652" s="53"/>
      <c r="C652" s="54"/>
      <c r="D652" s="1">
        <v>55201</v>
      </c>
      <c r="E652" s="1" t="s">
        <v>669</v>
      </c>
      <c r="F652" s="56">
        <v>226.78</v>
      </c>
      <c r="G652" s="57">
        <v>2458.1131200000004</v>
      </c>
      <c r="H652" s="57">
        <v>244.88999999999996</v>
      </c>
      <c r="I652" s="57">
        <v>2380.3302799999997</v>
      </c>
      <c r="J652" s="57">
        <v>471.66999999999996</v>
      </c>
      <c r="K652" s="57">
        <v>4838.4434000000001</v>
      </c>
      <c r="L652" s="56">
        <f>G652*1000/3/F652</f>
        <v>3613.065702442897</v>
      </c>
      <c r="M652" s="57">
        <f>I652*1000/3/H652</f>
        <v>3239.9992921992193</v>
      </c>
      <c r="N652" s="57">
        <f>M652-L652</f>
        <v>-373.06641024367764</v>
      </c>
      <c r="O652" s="58">
        <f>N652/L652</f>
        <v>-0.1032548093413958</v>
      </c>
      <c r="P652" s="58">
        <f>H652/J652</f>
        <v>0.51919774418555342</v>
      </c>
      <c r="Q652" s="58">
        <f t="shared" si="10"/>
        <v>0.569620253164557</v>
      </c>
      <c r="R652" s="59">
        <v>471.66999999999996</v>
      </c>
      <c r="S652" s="59">
        <v>632</v>
      </c>
      <c r="T652" s="60">
        <f>R652/S652</f>
        <v>0.74631329113924039</v>
      </c>
      <c r="U652" s="57">
        <v>244.88999999999996</v>
      </c>
      <c r="V652" s="1">
        <v>360</v>
      </c>
      <c r="W652" s="60">
        <f>U652/V652</f>
        <v>0.68024999999999991</v>
      </c>
    </row>
    <row r="653" spans="1:23" ht="12" hidden="1" outlineLevel="3" x14ac:dyDescent="0.25">
      <c r="A653" s="16">
        <v>650</v>
      </c>
      <c r="B653" s="53"/>
      <c r="C653" s="54"/>
      <c r="D653" s="1">
        <v>55202</v>
      </c>
      <c r="E653" s="1" t="s">
        <v>670</v>
      </c>
      <c r="F653" s="56">
        <v>761.02000000000021</v>
      </c>
      <c r="G653" s="57">
        <v>7650.8841399999992</v>
      </c>
      <c r="H653" s="57">
        <v>890.73</v>
      </c>
      <c r="I653" s="57">
        <v>8193.8743400000003</v>
      </c>
      <c r="J653" s="57">
        <v>1651.7500000000002</v>
      </c>
      <c r="K653" s="57">
        <v>15844.75848</v>
      </c>
      <c r="L653" s="56">
        <f>G653*1000/3/F653</f>
        <v>3351.1533380638257</v>
      </c>
      <c r="M653" s="57">
        <f>I653*1000/3/H653</f>
        <v>3066.3516965485237</v>
      </c>
      <c r="N653" s="57">
        <f>M653-L653</f>
        <v>-284.80164151530198</v>
      </c>
      <c r="O653" s="58">
        <f>N653/L653</f>
        <v>-8.4986156342177405E-2</v>
      </c>
      <c r="P653" s="58">
        <f>H653/J653</f>
        <v>0.53926441652792489</v>
      </c>
      <c r="Q653" s="58">
        <f t="shared" si="10"/>
        <v>0.62325209748302035</v>
      </c>
      <c r="R653" s="59">
        <v>1651.7500000000002</v>
      </c>
      <c r="S653" s="59">
        <v>2503</v>
      </c>
      <c r="T653" s="60">
        <f>R653/S653</f>
        <v>0.65990811026767893</v>
      </c>
      <c r="U653" s="57">
        <v>890.73</v>
      </c>
      <c r="V653" s="1">
        <v>1560</v>
      </c>
      <c r="W653" s="60">
        <f>U653/V653</f>
        <v>0.57098076923076924</v>
      </c>
    </row>
    <row r="654" spans="1:23" ht="12" hidden="1" outlineLevel="3" x14ac:dyDescent="0.25">
      <c r="A654" s="16">
        <v>651</v>
      </c>
      <c r="B654" s="53"/>
      <c r="C654" s="54"/>
      <c r="D654" s="1">
        <v>55203</v>
      </c>
      <c r="E654" s="1" t="s">
        <v>671</v>
      </c>
      <c r="F654" s="56">
        <v>172.12000000000006</v>
      </c>
      <c r="G654" s="57">
        <v>1584.3241700000008</v>
      </c>
      <c r="H654" s="57">
        <v>246.51000000000002</v>
      </c>
      <c r="I654" s="57">
        <v>2340.6847299999995</v>
      </c>
      <c r="J654" s="57">
        <v>418.63000000000011</v>
      </c>
      <c r="K654" s="57">
        <v>3925.0089000000003</v>
      </c>
      <c r="L654" s="56">
        <f>G654*1000/3/F654</f>
        <v>3068.2550352467279</v>
      </c>
      <c r="M654" s="57">
        <f>I654*1000/3/H654</f>
        <v>3165.0977377523554</v>
      </c>
      <c r="N654" s="57">
        <f>M654-L654</f>
        <v>96.842702505627585</v>
      </c>
      <c r="O654" s="58">
        <f>N654/L654</f>
        <v>3.1562794289634453E-2</v>
      </c>
      <c r="P654" s="58">
        <f>H654/J654</f>
        <v>0.58884934190096261</v>
      </c>
      <c r="Q654" s="58">
        <f t="shared" si="10"/>
        <v>0.63951473136915082</v>
      </c>
      <c r="R654" s="59">
        <v>418.63000000000011</v>
      </c>
      <c r="S654" s="59">
        <v>577</v>
      </c>
      <c r="T654" s="60">
        <f>R654/S654</f>
        <v>0.72552859618717525</v>
      </c>
      <c r="U654" s="57">
        <v>246.51000000000002</v>
      </c>
      <c r="V654" s="1">
        <v>369</v>
      </c>
      <c r="W654" s="60">
        <f>U654/V654</f>
        <v>0.66804878048780492</v>
      </c>
    </row>
    <row r="655" spans="1:23" ht="12" hidden="1" outlineLevel="3" x14ac:dyDescent="0.25">
      <c r="A655" s="16">
        <v>652</v>
      </c>
      <c r="B655" s="53"/>
      <c r="C655" s="54"/>
      <c r="D655" s="1">
        <v>55204</v>
      </c>
      <c r="E655" s="1" t="s">
        <v>672</v>
      </c>
      <c r="F655" s="56">
        <v>91.38</v>
      </c>
      <c r="G655" s="57">
        <v>734.45982000000004</v>
      </c>
      <c r="H655" s="57">
        <v>185.84000000000003</v>
      </c>
      <c r="I655" s="57">
        <v>1473.2753700000001</v>
      </c>
      <c r="J655" s="57">
        <v>277.22000000000003</v>
      </c>
      <c r="K655" s="57">
        <v>2207.7351900000003</v>
      </c>
      <c r="L655" s="56">
        <f>G655*1000/3/F655</f>
        <v>2679.1413876121696</v>
      </c>
      <c r="M655" s="57">
        <f>I655*1000/3/H655</f>
        <v>2642.5516035299179</v>
      </c>
      <c r="N655" s="57">
        <f>M655-L655</f>
        <v>-36.589784082251754</v>
      </c>
      <c r="O655" s="58">
        <f>N655/L655</f>
        <v>-1.3657279997030326E-2</v>
      </c>
      <c r="P655" s="58">
        <f>H655/J655</f>
        <v>0.67037010316715973</v>
      </c>
      <c r="Q655" s="58">
        <f t="shared" si="10"/>
        <v>0.71139240506329116</v>
      </c>
      <c r="R655" s="59">
        <v>277.22000000000003</v>
      </c>
      <c r="S655" s="59">
        <v>395</v>
      </c>
      <c r="T655" s="60">
        <f>R655/S655</f>
        <v>0.70182278481012661</v>
      </c>
      <c r="U655" s="57">
        <v>185.84000000000003</v>
      </c>
      <c r="V655" s="1">
        <v>281</v>
      </c>
      <c r="W655" s="60">
        <f>U655/V655</f>
        <v>0.66135231316725995</v>
      </c>
    </row>
    <row r="656" spans="1:23" ht="12" hidden="1" outlineLevel="3" x14ac:dyDescent="0.25">
      <c r="A656" s="16">
        <v>653</v>
      </c>
      <c r="B656" s="53"/>
      <c r="C656" s="54"/>
      <c r="D656" s="1">
        <v>55209</v>
      </c>
      <c r="E656" s="1" t="s">
        <v>673</v>
      </c>
      <c r="F656" s="56">
        <v>28.93</v>
      </c>
      <c r="G656" s="57">
        <v>245.55778999999998</v>
      </c>
      <c r="H656" s="57">
        <v>44.709999999999987</v>
      </c>
      <c r="I656" s="57">
        <v>406.43380000000002</v>
      </c>
      <c r="J656" s="57">
        <v>73.639999999999986</v>
      </c>
      <c r="K656" s="57">
        <v>651.99158999999997</v>
      </c>
      <c r="L656" s="56">
        <f>G656*1000/3/F656</f>
        <v>2829.3327572300955</v>
      </c>
      <c r="M656" s="57">
        <f>I656*1000/3/H656</f>
        <v>3030.1483635279219</v>
      </c>
      <c r="N656" s="57">
        <f>M656-L656</f>
        <v>200.81560629782643</v>
      </c>
      <c r="O656" s="58">
        <f>N656/L656</f>
        <v>7.0976312625180241E-2</v>
      </c>
      <c r="P656" s="58">
        <f>H656/J656</f>
        <v>0.6071428571428571</v>
      </c>
      <c r="Q656" s="58">
        <f t="shared" si="10"/>
        <v>0.60493827160493829</v>
      </c>
      <c r="R656" s="59">
        <v>73.639999999999986</v>
      </c>
      <c r="S656" s="59">
        <v>81</v>
      </c>
      <c r="T656" s="60">
        <f>R656/S656</f>
        <v>0.90913580246913561</v>
      </c>
      <c r="U656" s="57">
        <v>44.709999999999987</v>
      </c>
      <c r="V656" s="1">
        <v>49</v>
      </c>
      <c r="W656" s="60">
        <f>U656/V656</f>
        <v>0.91244897959183646</v>
      </c>
    </row>
    <row r="657" spans="1:23" ht="12" hidden="1" outlineLevel="3" x14ac:dyDescent="0.25">
      <c r="A657" s="16">
        <v>654</v>
      </c>
      <c r="B657" s="53"/>
      <c r="C657" s="54"/>
      <c r="D657" s="1">
        <v>55300</v>
      </c>
      <c r="E657" s="1" t="s">
        <v>674</v>
      </c>
      <c r="F657" s="56">
        <v>230.51999999999998</v>
      </c>
      <c r="G657" s="57">
        <v>2067.5094600000002</v>
      </c>
      <c r="H657" s="57">
        <v>148.87000000000003</v>
      </c>
      <c r="I657" s="57">
        <v>1356.94283</v>
      </c>
      <c r="J657" s="57">
        <v>379.39</v>
      </c>
      <c r="K657" s="57">
        <v>3424.4522900000002</v>
      </c>
      <c r="L657" s="56">
        <f>G657*1000/3/F657</f>
        <v>2989.6313551969465</v>
      </c>
      <c r="M657" s="57">
        <f>I657*1000/3/H657</f>
        <v>3038.3171671032887</v>
      </c>
      <c r="N657" s="57">
        <f>M657-L657</f>
        <v>48.685811906342224</v>
      </c>
      <c r="O657" s="58">
        <f>N657/L657</f>
        <v>1.6284888042035862E-2</v>
      </c>
      <c r="P657" s="58">
        <f>H657/J657</f>
        <v>0.39239305200453367</v>
      </c>
      <c r="Q657" s="58">
        <f t="shared" si="10"/>
        <v>0.4103139013452915</v>
      </c>
      <c r="R657" s="59">
        <v>379.39</v>
      </c>
      <c r="S657" s="59">
        <v>446</v>
      </c>
      <c r="T657" s="60">
        <f>R657/S657</f>
        <v>0.85065022421524661</v>
      </c>
      <c r="U657" s="57">
        <v>148.87000000000003</v>
      </c>
      <c r="V657" s="1">
        <v>183</v>
      </c>
      <c r="W657" s="60">
        <f>U657/V657</f>
        <v>0.81349726775956299</v>
      </c>
    </row>
    <row r="658" spans="1:23" ht="12" hidden="1" outlineLevel="3" x14ac:dyDescent="0.25">
      <c r="A658" s="16">
        <v>655</v>
      </c>
      <c r="B658" s="53"/>
      <c r="C658" s="54"/>
      <c r="D658" s="1">
        <v>55900</v>
      </c>
      <c r="E658" s="1" t="s">
        <v>675</v>
      </c>
      <c r="F658" s="56">
        <v>173.96000000000004</v>
      </c>
      <c r="G658" s="57">
        <v>1865.8031100000007</v>
      </c>
      <c r="H658" s="57">
        <v>275.55999999999995</v>
      </c>
      <c r="I658" s="57">
        <v>2634.4000699999992</v>
      </c>
      <c r="J658" s="57">
        <v>449.52</v>
      </c>
      <c r="K658" s="57">
        <v>4500.2031800000004</v>
      </c>
      <c r="L658" s="56">
        <f>G658*1000/3/F658</f>
        <v>3575.1573350195454</v>
      </c>
      <c r="M658" s="57">
        <f>I658*1000/3/H658</f>
        <v>3186.7228794696857</v>
      </c>
      <c r="N658" s="57">
        <f>M658-L658</f>
        <v>-388.43445554985965</v>
      </c>
      <c r="O658" s="58">
        <f>N658/L658</f>
        <v>-0.10864821297374765</v>
      </c>
      <c r="P658" s="58">
        <f>H658/J658</f>
        <v>0.61300943228332438</v>
      </c>
      <c r="Q658" s="58">
        <f t="shared" si="10"/>
        <v>0.64833333333333332</v>
      </c>
      <c r="R658" s="59">
        <v>449.52</v>
      </c>
      <c r="S658" s="59">
        <v>600</v>
      </c>
      <c r="T658" s="60">
        <f>R658/S658</f>
        <v>0.74919999999999998</v>
      </c>
      <c r="U658" s="57">
        <v>275.55999999999995</v>
      </c>
      <c r="V658" s="1">
        <v>389</v>
      </c>
      <c r="W658" s="60">
        <f>U658/V658</f>
        <v>0.7083804627249356</v>
      </c>
    </row>
    <row r="659" spans="1:23" ht="12" hidden="1" outlineLevel="2" collapsed="1" x14ac:dyDescent="0.25">
      <c r="A659" s="16">
        <v>656</v>
      </c>
      <c r="B659" s="46"/>
      <c r="C659" s="81" t="s">
        <v>676</v>
      </c>
      <c r="D659" s="48"/>
      <c r="E659" s="81"/>
      <c r="F659" s="71">
        <f>SUM(F660:F663)</f>
        <v>40908.410000000003</v>
      </c>
      <c r="G659" s="72">
        <f>SUM(G660:G663)</f>
        <v>453273.60505999997</v>
      </c>
      <c r="H659" s="72">
        <f>SUM(H660:H663)</f>
        <v>28014.810000000016</v>
      </c>
      <c r="I659" s="72">
        <f>SUM(I660:I663)</f>
        <v>306881.18553000002</v>
      </c>
      <c r="J659" s="72">
        <f>SUM(J660:J663)</f>
        <v>68923.22000000003</v>
      </c>
      <c r="K659" s="72">
        <f>SUM(K660:K663)</f>
        <v>760154.79058999999</v>
      </c>
      <c r="L659" s="9">
        <f>G659*1000/3/F659</f>
        <v>3693.4019602978124</v>
      </c>
      <c r="M659" s="10">
        <f>I659*1000/3/H659</f>
        <v>3651.4161084797629</v>
      </c>
      <c r="N659" s="10">
        <f>M659-L659</f>
        <v>-41.985851818049468</v>
      </c>
      <c r="O659" s="51">
        <f>N659/L659</f>
        <v>-1.1367799191470618E-2</v>
      </c>
      <c r="P659" s="51">
        <f>H659/J659</f>
        <v>0.40646403345635918</v>
      </c>
      <c r="Q659" s="51">
        <f t="shared" si="10"/>
        <v>0.43785183906061131</v>
      </c>
      <c r="R659" s="72">
        <f>SUM(R660:R663)</f>
        <v>68923.22000000003</v>
      </c>
      <c r="S659" s="72">
        <f>SUM(S660:S663)</f>
        <v>86865</v>
      </c>
      <c r="T659" s="52">
        <f>R659/S659</f>
        <v>0.79345213837564066</v>
      </c>
      <c r="U659" s="72">
        <f>SUM(U660:U663)</f>
        <v>28014.810000000016</v>
      </c>
      <c r="V659" s="72">
        <f>SUM(V660:V663)</f>
        <v>38034</v>
      </c>
      <c r="W659" s="52">
        <f>U659/V659</f>
        <v>0.73657280328127506</v>
      </c>
    </row>
    <row r="660" spans="1:23" ht="12" hidden="1" outlineLevel="3" x14ac:dyDescent="0.25">
      <c r="A660" s="16">
        <v>657</v>
      </c>
      <c r="B660" s="53"/>
      <c r="C660" s="54"/>
      <c r="D660" s="1">
        <v>56101</v>
      </c>
      <c r="E660" s="1" t="s">
        <v>677</v>
      </c>
      <c r="F660" s="56">
        <v>22109.21000000001</v>
      </c>
      <c r="G660" s="57">
        <v>288201.66441999999</v>
      </c>
      <c r="H660" s="57">
        <v>12339.810000000007</v>
      </c>
      <c r="I660" s="57">
        <v>174827.62209000005</v>
      </c>
      <c r="J660" s="57">
        <v>34449.020000000019</v>
      </c>
      <c r="K660" s="57">
        <v>463029.28651000001</v>
      </c>
      <c r="L660" s="56">
        <f>G660*1000/3/F660</f>
        <v>4345.1223030281617</v>
      </c>
      <c r="M660" s="57">
        <f>I660*1000/3/H660</f>
        <v>4722.5908689031658</v>
      </c>
      <c r="N660" s="57">
        <f>M660-L660</f>
        <v>377.46856587500406</v>
      </c>
      <c r="O660" s="58">
        <f>N660/L660</f>
        <v>8.6871793139618236E-2</v>
      </c>
      <c r="P660" s="58">
        <f>H660/J660</f>
        <v>0.35820496490175918</v>
      </c>
      <c r="Q660" s="58">
        <f t="shared" si="10"/>
        <v>0.38558371717269152</v>
      </c>
      <c r="R660" s="59">
        <v>34449.020000000019</v>
      </c>
      <c r="S660" s="59">
        <v>41467</v>
      </c>
      <c r="T660" s="60">
        <f>R660/S660</f>
        <v>0.83075746979525933</v>
      </c>
      <c r="U660" s="57">
        <v>12339.810000000007</v>
      </c>
      <c r="V660" s="1">
        <v>15989</v>
      </c>
      <c r="W660" s="60">
        <f>U660/V660</f>
        <v>0.77176871599224506</v>
      </c>
    </row>
    <row r="661" spans="1:23" ht="12" hidden="1" outlineLevel="3" x14ac:dyDescent="0.25">
      <c r="A661" s="16">
        <v>658</v>
      </c>
      <c r="B661" s="53"/>
      <c r="C661" s="54"/>
      <c r="D661" s="1">
        <v>56102</v>
      </c>
      <c r="E661" s="1" t="s">
        <v>678</v>
      </c>
      <c r="F661" s="56">
        <v>12114.709999999992</v>
      </c>
      <c r="G661" s="57">
        <v>99153.970369999995</v>
      </c>
      <c r="H661" s="57">
        <v>10355.290000000006</v>
      </c>
      <c r="I661" s="57">
        <v>83446.220129999987</v>
      </c>
      <c r="J661" s="57">
        <v>22470</v>
      </c>
      <c r="K661" s="57">
        <v>182600.19049999997</v>
      </c>
      <c r="L661" s="56">
        <f>G661*1000/3/F661</f>
        <v>2728.1976586040182</v>
      </c>
      <c r="M661" s="57">
        <f>I661*1000/3/H661</f>
        <v>2686.1060105511265</v>
      </c>
      <c r="N661" s="57">
        <f>M661-L661</f>
        <v>-42.091648052891742</v>
      </c>
      <c r="O661" s="58">
        <f>N661/L661</f>
        <v>-1.542837188505963E-2</v>
      </c>
      <c r="P661" s="58">
        <f>H661/J661</f>
        <v>0.4608495772140635</v>
      </c>
      <c r="Q661" s="58">
        <f t="shared" si="10"/>
        <v>0.48713690243584734</v>
      </c>
      <c r="R661" s="59">
        <v>22470</v>
      </c>
      <c r="S661" s="59">
        <v>30708</v>
      </c>
      <c r="T661" s="60">
        <f>R661/S661</f>
        <v>0.73173114497850722</v>
      </c>
      <c r="U661" s="57">
        <v>10355.290000000006</v>
      </c>
      <c r="V661" s="1">
        <v>14959</v>
      </c>
      <c r="W661" s="60">
        <f>U661/V661</f>
        <v>0.69224480246005793</v>
      </c>
    </row>
    <row r="662" spans="1:23" ht="12" hidden="1" outlineLevel="3" x14ac:dyDescent="0.25">
      <c r="A662" s="16">
        <v>659</v>
      </c>
      <c r="B662" s="53"/>
      <c r="C662" s="54"/>
      <c r="D662" s="1">
        <v>56210</v>
      </c>
      <c r="E662" s="1" t="s">
        <v>679</v>
      </c>
      <c r="F662" s="56">
        <v>3207.8700000000017</v>
      </c>
      <c r="G662" s="57">
        <v>27618.464120000008</v>
      </c>
      <c r="H662" s="57">
        <v>2416.9699999999998</v>
      </c>
      <c r="I662" s="57">
        <v>19952.266829999997</v>
      </c>
      <c r="J662" s="57">
        <v>5624.840000000002</v>
      </c>
      <c r="K662" s="57">
        <v>47570.730950000005</v>
      </c>
      <c r="L662" s="56">
        <f>G662*1000/3/F662</f>
        <v>2869.8652709326325</v>
      </c>
      <c r="M662" s="57">
        <f>I662*1000/3/H662</f>
        <v>2751.691419421838</v>
      </c>
      <c r="N662" s="57">
        <f>M662-L662</f>
        <v>-118.17385151079452</v>
      </c>
      <c r="O662" s="58">
        <f>N662/L662</f>
        <v>-4.1177491050787572E-2</v>
      </c>
      <c r="P662" s="58">
        <f>H662/J662</f>
        <v>0.4296957780132411</v>
      </c>
      <c r="Q662" s="58">
        <f t="shared" si="10"/>
        <v>0.4610301847124193</v>
      </c>
      <c r="R662" s="59">
        <v>5624.840000000002</v>
      </c>
      <c r="S662" s="59">
        <v>6659</v>
      </c>
      <c r="T662" s="60">
        <f>R662/S662</f>
        <v>0.84469740201231447</v>
      </c>
      <c r="U662" s="57">
        <v>2416.9699999999998</v>
      </c>
      <c r="V662" s="1">
        <v>3070</v>
      </c>
      <c r="W662" s="60">
        <f>U662/V662</f>
        <v>0.78728664495113998</v>
      </c>
    </row>
    <row r="663" spans="1:23" ht="12" hidden="1" outlineLevel="3" x14ac:dyDescent="0.25">
      <c r="A663" s="16">
        <v>660</v>
      </c>
      <c r="B663" s="53"/>
      <c r="C663" s="54"/>
      <c r="D663" s="1">
        <v>56290</v>
      </c>
      <c r="E663" s="1" t="s">
        <v>680</v>
      </c>
      <c r="F663" s="56">
        <v>3476.6199999999994</v>
      </c>
      <c r="G663" s="57">
        <v>38299.506149999987</v>
      </c>
      <c r="H663" s="57">
        <v>2902.7400000000007</v>
      </c>
      <c r="I663" s="57">
        <v>28655.076479999989</v>
      </c>
      <c r="J663" s="57">
        <v>6379.3600000000006</v>
      </c>
      <c r="K663" s="57">
        <v>66954.582629999975</v>
      </c>
      <c r="L663" s="56">
        <f>G663*1000/3/F663</f>
        <v>3672.1016533299576</v>
      </c>
      <c r="M663" s="57">
        <f>I663*1000/3/H663</f>
        <v>3290.5779229279901</v>
      </c>
      <c r="N663" s="57">
        <f>M663-L663</f>
        <v>-381.52373040196744</v>
      </c>
      <c r="O663" s="58">
        <f>N663/L663</f>
        <v>-0.10389792179527269</v>
      </c>
      <c r="P663" s="58">
        <f>H663/J663</f>
        <v>0.4550205663264027</v>
      </c>
      <c r="Q663" s="58">
        <f t="shared" si="10"/>
        <v>0.50006225874735399</v>
      </c>
      <c r="R663" s="59">
        <v>6379.3600000000006</v>
      </c>
      <c r="S663" s="59">
        <v>8031</v>
      </c>
      <c r="T663" s="60">
        <f>R663/S663</f>
        <v>0.7943419250404683</v>
      </c>
      <c r="U663" s="57">
        <v>2902.7400000000007</v>
      </c>
      <c r="V663" s="1">
        <v>4016</v>
      </c>
      <c r="W663" s="60">
        <f>U663/V663</f>
        <v>0.72279382470119535</v>
      </c>
    </row>
    <row r="664" spans="1:23" hidden="1" outlineLevel="2" collapsed="1" x14ac:dyDescent="0.2">
      <c r="A664" s="16">
        <v>661</v>
      </c>
      <c r="B664" s="46"/>
      <c r="C664" s="85" t="s">
        <v>681</v>
      </c>
      <c r="D664" s="48"/>
      <c r="E664" s="85"/>
      <c r="F664" s="9">
        <f>SUM(F665:F667)</f>
        <v>3596.7300000000005</v>
      </c>
      <c r="G664" s="10">
        <f>SUM(G665:G667)</f>
        <v>29016.581600000012</v>
      </c>
      <c r="H664" s="10">
        <f>SUM(H665:H667)</f>
        <v>2732.4699999999993</v>
      </c>
      <c r="I664" s="10">
        <f>SUM(I665:I667)</f>
        <v>21095.518770000002</v>
      </c>
      <c r="J664" s="10">
        <f>SUM(J665:J667)</f>
        <v>6329.1999999999989</v>
      </c>
      <c r="K664" s="10">
        <f>SUM(K665:K667)</f>
        <v>50112.100370000007</v>
      </c>
      <c r="L664" s="9">
        <f>G664*1000/3/F664</f>
        <v>2689.1631750692072</v>
      </c>
      <c r="M664" s="10">
        <f>I664*1000/3/H664</f>
        <v>2573.4370697574</v>
      </c>
      <c r="N664" s="10">
        <f>M664-L664</f>
        <v>-115.72610531180726</v>
      </c>
      <c r="O664" s="86">
        <f>N664/L664</f>
        <v>-4.3034244401635828E-2</v>
      </c>
      <c r="P664" s="86">
        <f>H664/J664</f>
        <v>0.43172438854831574</v>
      </c>
      <c r="Q664" s="86">
        <f t="shared" si="10"/>
        <v>0.4698041033963139</v>
      </c>
      <c r="R664" s="10">
        <f>SUM(R665:R667)</f>
        <v>6329.1999999999989</v>
      </c>
      <c r="S664" s="10">
        <f>SUM(S665:S667)</f>
        <v>8627</v>
      </c>
      <c r="T664" s="87">
        <f>R664/S664</f>
        <v>0.73365016807696748</v>
      </c>
      <c r="U664" s="10">
        <f>SUM(U665:U667)</f>
        <v>2732.4699999999993</v>
      </c>
      <c r="V664" s="10">
        <f>SUM(V665:V667)</f>
        <v>4053</v>
      </c>
      <c r="W664" s="87">
        <f>U664/V664</f>
        <v>0.67418455465087568</v>
      </c>
    </row>
    <row r="665" spans="1:23" ht="12" hidden="1" outlineLevel="3" x14ac:dyDescent="0.25">
      <c r="A665" s="16">
        <v>662</v>
      </c>
      <c r="B665" s="53"/>
      <c r="C665" s="54"/>
      <c r="D665" s="1">
        <v>56301</v>
      </c>
      <c r="E665" s="1" t="s">
        <v>682</v>
      </c>
      <c r="F665" s="56">
        <v>3365.3500000000004</v>
      </c>
      <c r="G665" s="57">
        <v>27153.259750000012</v>
      </c>
      <c r="H665" s="57">
        <v>2571.4399999999991</v>
      </c>
      <c r="I665" s="57">
        <v>19852.772260000002</v>
      </c>
      <c r="J665" s="57">
        <v>5936.7899999999991</v>
      </c>
      <c r="K665" s="57">
        <v>47006.03201000001</v>
      </c>
      <c r="L665" s="56">
        <f>G665*1000/3/F665</f>
        <v>2689.4933909796414</v>
      </c>
      <c r="M665" s="57">
        <f>I665*1000/3/H665</f>
        <v>2573.496077424842</v>
      </c>
      <c r="N665" s="57">
        <f>M665-L665</f>
        <v>-115.99731355479935</v>
      </c>
      <c r="O665" s="58">
        <f>N665/L665</f>
        <v>-4.3129800557921288E-2</v>
      </c>
      <c r="P665" s="58">
        <f>H665/J665</f>
        <v>0.43313642557678467</v>
      </c>
      <c r="Q665" s="58">
        <f t="shared" si="10"/>
        <v>0.47171464330413015</v>
      </c>
      <c r="R665" s="59">
        <v>5936.7899999999991</v>
      </c>
      <c r="S665" s="59">
        <v>7990</v>
      </c>
      <c r="T665" s="60">
        <f>R665/S665</f>
        <v>0.74302753441802238</v>
      </c>
      <c r="U665" s="57">
        <v>2571.4399999999991</v>
      </c>
      <c r="V665" s="1">
        <v>3769</v>
      </c>
      <c r="W665" s="60">
        <f>U665/V665</f>
        <v>0.68226054656407509</v>
      </c>
    </row>
    <row r="666" spans="1:23" ht="12" hidden="1" outlineLevel="3" x14ac:dyDescent="0.25">
      <c r="A666" s="16">
        <v>663</v>
      </c>
      <c r="B666" s="53"/>
      <c r="C666" s="54"/>
      <c r="D666" s="1">
        <v>56302</v>
      </c>
      <c r="E666" s="1" t="s">
        <v>683</v>
      </c>
      <c r="F666" s="56">
        <v>213.82999999999996</v>
      </c>
      <c r="G666" s="57">
        <v>1732.4560999999997</v>
      </c>
      <c r="H666" s="57">
        <v>136.17000000000002</v>
      </c>
      <c r="I666" s="57">
        <v>1063.0106099999998</v>
      </c>
      <c r="J666" s="57">
        <v>350</v>
      </c>
      <c r="K666" s="57">
        <v>2795.4667099999997</v>
      </c>
      <c r="L666" s="56">
        <f>G666*1000/3/F666</f>
        <v>2700.6751469235687</v>
      </c>
      <c r="M666" s="57">
        <f>I666*1000/3/H666</f>
        <v>2602.1654549460227</v>
      </c>
      <c r="N666" s="57">
        <f>M666-L666</f>
        <v>-98.509691977546026</v>
      </c>
      <c r="O666" s="58">
        <f>N666/L666</f>
        <v>-3.6475950130381948E-2</v>
      </c>
      <c r="P666" s="58">
        <f>H666/J666</f>
        <v>0.38905714285714288</v>
      </c>
      <c r="Q666" s="58">
        <f t="shared" si="10"/>
        <v>0.43959731543624159</v>
      </c>
      <c r="R666" s="59">
        <v>350</v>
      </c>
      <c r="S666" s="59">
        <v>596</v>
      </c>
      <c r="T666" s="60">
        <f>R666/S666</f>
        <v>0.58724832214765099</v>
      </c>
      <c r="U666" s="57">
        <v>136.17000000000002</v>
      </c>
      <c r="V666" s="1">
        <v>262</v>
      </c>
      <c r="W666" s="60">
        <f>U666/V666</f>
        <v>0.51973282442748092</v>
      </c>
    </row>
    <row r="667" spans="1:23" ht="12" hidden="1" outlineLevel="3" x14ac:dyDescent="0.25">
      <c r="A667" s="16">
        <v>664</v>
      </c>
      <c r="B667" s="53"/>
      <c r="C667" s="54"/>
      <c r="D667" s="1">
        <v>56309</v>
      </c>
      <c r="E667" s="1" t="s">
        <v>684</v>
      </c>
      <c r="F667" s="56">
        <v>17.549999999999997</v>
      </c>
      <c r="G667" s="57">
        <v>130.86574999999996</v>
      </c>
      <c r="H667" s="57">
        <v>24.860000000000003</v>
      </c>
      <c r="I667" s="57">
        <v>179.73589999999996</v>
      </c>
      <c r="J667" s="57">
        <v>42.41</v>
      </c>
      <c r="K667" s="57">
        <v>310.60164999999995</v>
      </c>
      <c r="L667" s="56">
        <f>G667*1000/3/F667</f>
        <v>2485.5792972459635</v>
      </c>
      <c r="M667" s="57">
        <f>I667*1000/3/H667</f>
        <v>2409.974524001072</v>
      </c>
      <c r="N667" s="57">
        <f>M667-L667</f>
        <v>-75.604773244891476</v>
      </c>
      <c r="O667" s="58">
        <f>N667/L667</f>
        <v>-3.0417365210863322E-2</v>
      </c>
      <c r="P667" s="58">
        <f>H667/J667</f>
        <v>0.5861825041263854</v>
      </c>
      <c r="Q667" s="58">
        <f t="shared" si="10"/>
        <v>0.53658536585365857</v>
      </c>
      <c r="R667" s="59">
        <v>42.41</v>
      </c>
      <c r="S667" s="59">
        <v>41</v>
      </c>
      <c r="T667" s="60">
        <f>R667/S667</f>
        <v>1.0343902439024388</v>
      </c>
      <c r="U667" s="57">
        <v>24.860000000000003</v>
      </c>
      <c r="V667" s="1">
        <v>22</v>
      </c>
      <c r="W667" s="60">
        <f>U667/V667</f>
        <v>1.1300000000000001</v>
      </c>
    </row>
    <row r="668" spans="1:23" ht="12" hidden="1" outlineLevel="1" collapsed="1" x14ac:dyDescent="0.25">
      <c r="A668" s="16">
        <v>665</v>
      </c>
      <c r="B668" s="46"/>
      <c r="C668" s="47" t="s">
        <v>685</v>
      </c>
      <c r="D668" s="48"/>
      <c r="E668" s="47"/>
      <c r="F668" s="71">
        <f>F669+F677+F685+F695+F702</f>
        <v>82261.09</v>
      </c>
      <c r="G668" s="72">
        <f>G669+G677+G685+G695+G702</f>
        <v>1606464.1991900005</v>
      </c>
      <c r="H668" s="72">
        <f>H669+H677+H685+H695+H702</f>
        <v>34429.780000000013</v>
      </c>
      <c r="I668" s="72">
        <f>I669+I677+I685+I695+I702</f>
        <v>608702.58136000007</v>
      </c>
      <c r="J668" s="72">
        <f>J669+J677+J685+J695+J702</f>
        <v>116690.87000000001</v>
      </c>
      <c r="K668" s="72">
        <f>K669+K677+K685+K695+K702</f>
        <v>2215166.7805500012</v>
      </c>
      <c r="L668" s="9">
        <f>G668*1000/3/F668</f>
        <v>6509.6154986113952</v>
      </c>
      <c r="M668" s="10">
        <f>I668*1000/3/H668</f>
        <v>5893.1791156764075</v>
      </c>
      <c r="N668" s="10">
        <f>M668-L668</f>
        <v>-616.43638293498771</v>
      </c>
      <c r="O668" s="51">
        <f>N668/L668</f>
        <v>-9.469628168767931E-2</v>
      </c>
      <c r="P668" s="51">
        <f>H668/J668</f>
        <v>0.29505118952322501</v>
      </c>
      <c r="Q668" s="51">
        <f t="shared" si="10"/>
        <v>0.31030504481681981</v>
      </c>
      <c r="R668" s="72">
        <f>R669+R677+R685+R695+R702</f>
        <v>116690.87000000001</v>
      </c>
      <c r="S668" s="72">
        <f>S669+S677+S685+S695+S702</f>
        <v>123949</v>
      </c>
      <c r="T668" s="52">
        <f>R668/S668</f>
        <v>0.94144260946034264</v>
      </c>
      <c r="U668" s="72">
        <f>U669+U677+U685+U695+U702</f>
        <v>34429.780000000013</v>
      </c>
      <c r="V668" s="72">
        <f>V669+V677+V685+V695+V702</f>
        <v>38462</v>
      </c>
      <c r="W668" s="52">
        <f>U668/V668</f>
        <v>0.89516353803754389</v>
      </c>
    </row>
    <row r="669" spans="1:23" ht="12" hidden="1" outlineLevel="2" x14ac:dyDescent="0.25">
      <c r="A669" s="16">
        <v>666</v>
      </c>
      <c r="B669" s="46"/>
      <c r="C669" s="81" t="s">
        <v>686</v>
      </c>
      <c r="D669" s="48"/>
      <c r="E669" s="81"/>
      <c r="F669" s="71">
        <f>SUM(F670:F676)</f>
        <v>3091.309999999999</v>
      </c>
      <c r="G669" s="72">
        <f>SUM(G670:G676)</f>
        <v>60216.07405000001</v>
      </c>
      <c r="H669" s="72">
        <f>SUM(H670:H676)</f>
        <v>2778.74</v>
      </c>
      <c r="I669" s="72">
        <f>SUM(I670:I676)</f>
        <v>46942.952800000006</v>
      </c>
      <c r="J669" s="72">
        <f>SUM(J670:J676)</f>
        <v>5870.0499999999993</v>
      </c>
      <c r="K669" s="72">
        <f>SUM(K670:K676)</f>
        <v>107159.02685000002</v>
      </c>
      <c r="L669" s="9">
        <f>G669*1000/3/F669</f>
        <v>6493.0481521857537</v>
      </c>
      <c r="M669" s="10">
        <f>I669*1000/3/H669</f>
        <v>5631.2036870428092</v>
      </c>
      <c r="N669" s="10">
        <f>M669-L669</f>
        <v>-861.8444651429445</v>
      </c>
      <c r="O669" s="51">
        <f>N669/L669</f>
        <v>-0.13273341656226928</v>
      </c>
      <c r="P669" s="51">
        <f>H669/J669</f>
        <v>0.47337586562295042</v>
      </c>
      <c r="Q669" s="51">
        <f t="shared" si="10"/>
        <v>0.49233128834355827</v>
      </c>
      <c r="R669" s="72">
        <f>SUM(R670:R676)</f>
        <v>5870.0499999999993</v>
      </c>
      <c r="S669" s="72">
        <f>SUM(S670:S676)</f>
        <v>6520</v>
      </c>
      <c r="T669" s="52">
        <f>R669/S669</f>
        <v>0.90031441717791405</v>
      </c>
      <c r="U669" s="72">
        <f>SUM(U670:U676)</f>
        <v>2778.74</v>
      </c>
      <c r="V669" s="72">
        <f>SUM(V670:V676)</f>
        <v>3210</v>
      </c>
      <c r="W669" s="52">
        <f>U669/V669</f>
        <v>0.86565109034267906</v>
      </c>
    </row>
    <row r="670" spans="1:23" ht="12" hidden="1" outlineLevel="3" x14ac:dyDescent="0.25">
      <c r="A670" s="16">
        <v>667</v>
      </c>
      <c r="B670" s="53"/>
      <c r="C670" s="54"/>
      <c r="D670" s="1">
        <v>58110</v>
      </c>
      <c r="E670" s="1" t="s">
        <v>687</v>
      </c>
      <c r="F670" s="56">
        <v>755.61999999999944</v>
      </c>
      <c r="G670" s="57">
        <v>15018.889699999996</v>
      </c>
      <c r="H670" s="57">
        <v>1145.1099999999997</v>
      </c>
      <c r="I670" s="57">
        <v>19877.411779999999</v>
      </c>
      <c r="J670" s="57">
        <v>1900.7299999999991</v>
      </c>
      <c r="K670" s="57">
        <v>34896.301479999995</v>
      </c>
      <c r="L670" s="56">
        <f>G670*1000/3/F670</f>
        <v>6625.415641018858</v>
      </c>
      <c r="M670" s="57">
        <f>I670*1000/3/H670</f>
        <v>5786.1724434042735</v>
      </c>
      <c r="N670" s="57">
        <f>M670-L670</f>
        <v>-839.24319761458446</v>
      </c>
      <c r="O670" s="58">
        <f>N670/L670</f>
        <v>-0.1266702714345519</v>
      </c>
      <c r="P670" s="58">
        <f>H670/J670</f>
        <v>0.60245800297780339</v>
      </c>
      <c r="Q670" s="58">
        <f t="shared" si="10"/>
        <v>0.61868806040585178</v>
      </c>
      <c r="R670" s="59">
        <v>1900.7299999999991</v>
      </c>
      <c r="S670" s="59">
        <v>2119</v>
      </c>
      <c r="T670" s="60">
        <f>R670/S670</f>
        <v>0.89699386503067446</v>
      </c>
      <c r="U670" s="57">
        <v>1145.1099999999997</v>
      </c>
      <c r="V670" s="1">
        <v>1311</v>
      </c>
      <c r="W670" s="60">
        <f>U670/V670</f>
        <v>0.87346300533943533</v>
      </c>
    </row>
    <row r="671" spans="1:23" ht="12" hidden="1" outlineLevel="3" x14ac:dyDescent="0.25">
      <c r="A671" s="16">
        <v>668</v>
      </c>
      <c r="B671" s="53"/>
      <c r="C671" s="54"/>
      <c r="D671" s="1">
        <v>58120</v>
      </c>
      <c r="E671" s="1" t="s">
        <v>688</v>
      </c>
      <c r="F671" s="56">
        <v>1.53</v>
      </c>
      <c r="G671" s="57">
        <v>25.465110000000003</v>
      </c>
      <c r="H671" s="57">
        <v>6.15</v>
      </c>
      <c r="I671" s="57">
        <v>82.759839999999997</v>
      </c>
      <c r="J671" s="57">
        <v>7.6800000000000006</v>
      </c>
      <c r="K671" s="57">
        <v>108.22495000000001</v>
      </c>
      <c r="L671" s="56">
        <f>G671*1000/3/F671</f>
        <v>5547.9542483660134</v>
      </c>
      <c r="M671" s="57">
        <f>I671*1000/3/H671</f>
        <v>4485.6281842818426</v>
      </c>
      <c r="N671" s="57">
        <f>M671-L671</f>
        <v>-1062.3260640841709</v>
      </c>
      <c r="O671" s="58">
        <f>N671/L671</f>
        <v>-0.19148068216262737</v>
      </c>
      <c r="P671" s="58">
        <f>H671/J671</f>
        <v>0.80078125</v>
      </c>
      <c r="Q671" s="58">
        <f t="shared" si="10"/>
        <v>0.81818181818181823</v>
      </c>
      <c r="R671" s="59">
        <v>7.6800000000000006</v>
      </c>
      <c r="S671" s="59">
        <v>11</v>
      </c>
      <c r="T671" s="60">
        <f>R671/S671</f>
        <v>0.69818181818181824</v>
      </c>
      <c r="U671" s="57">
        <v>6.15</v>
      </c>
      <c r="V671" s="1">
        <v>9</v>
      </c>
      <c r="W671" s="60">
        <f>U671/V671</f>
        <v>0.68333333333333335</v>
      </c>
    </row>
    <row r="672" spans="1:23" ht="12" hidden="1" outlineLevel="3" x14ac:dyDescent="0.25">
      <c r="A672" s="16">
        <v>669</v>
      </c>
      <c r="B672" s="53"/>
      <c r="C672" s="54"/>
      <c r="D672" s="1">
        <v>58130</v>
      </c>
      <c r="E672" s="1" t="s">
        <v>689</v>
      </c>
      <c r="F672" s="56">
        <v>1055.4599999999998</v>
      </c>
      <c r="G672" s="57">
        <v>20930.664520000013</v>
      </c>
      <c r="H672" s="57">
        <v>697.95999999999992</v>
      </c>
      <c r="I672" s="57">
        <v>12521.572480000003</v>
      </c>
      <c r="J672" s="57">
        <v>1753.4199999999996</v>
      </c>
      <c r="K672" s="57">
        <v>33452.237000000016</v>
      </c>
      <c r="L672" s="56">
        <f>G672*1000/3/F672</f>
        <v>6610.2819371016803</v>
      </c>
      <c r="M672" s="57">
        <f>I672*1000/3/H672</f>
        <v>5980.0812271954474</v>
      </c>
      <c r="N672" s="57">
        <f>M672-L672</f>
        <v>-630.20070990623299</v>
      </c>
      <c r="O672" s="58">
        <f>N672/L672</f>
        <v>-9.533643434617986E-2</v>
      </c>
      <c r="P672" s="58">
        <f>H672/J672</f>
        <v>0.39805636983723242</v>
      </c>
      <c r="Q672" s="58">
        <f t="shared" si="10"/>
        <v>0.42239185750636132</v>
      </c>
      <c r="R672" s="59">
        <v>1753.4199999999996</v>
      </c>
      <c r="S672" s="59">
        <v>1965</v>
      </c>
      <c r="T672" s="60">
        <f>R672/S672</f>
        <v>0.89232569974554687</v>
      </c>
      <c r="U672" s="57">
        <v>697.95999999999992</v>
      </c>
      <c r="V672" s="1">
        <v>830</v>
      </c>
      <c r="W672" s="60">
        <f>U672/V672</f>
        <v>0.84091566265060236</v>
      </c>
    </row>
    <row r="673" spans="1:23" ht="12" hidden="1" outlineLevel="3" x14ac:dyDescent="0.25">
      <c r="A673" s="16">
        <v>670</v>
      </c>
      <c r="B673" s="53"/>
      <c r="C673" s="54"/>
      <c r="D673" s="1">
        <v>58140</v>
      </c>
      <c r="E673" s="1" t="s">
        <v>690</v>
      </c>
      <c r="F673" s="56">
        <v>748.89999999999975</v>
      </c>
      <c r="G673" s="57">
        <v>12642.124230000005</v>
      </c>
      <c r="H673" s="57">
        <v>700.21</v>
      </c>
      <c r="I673" s="57">
        <v>11036.857920000006</v>
      </c>
      <c r="J673" s="57">
        <v>1449.1099999999997</v>
      </c>
      <c r="K673" s="57">
        <v>23678.982150000011</v>
      </c>
      <c r="L673" s="56">
        <f>G673*1000/3/F673</f>
        <v>5626.9747763386331</v>
      </c>
      <c r="M673" s="57">
        <f>I673*1000/3/H673</f>
        <v>5254.070407449196</v>
      </c>
      <c r="N673" s="57">
        <f>M673-L673</f>
        <v>-372.90436888943714</v>
      </c>
      <c r="O673" s="58">
        <f>N673/L673</f>
        <v>-6.6270844230099601E-2</v>
      </c>
      <c r="P673" s="58">
        <f>H673/J673</f>
        <v>0.48320003312377957</v>
      </c>
      <c r="Q673" s="58">
        <f t="shared" si="10"/>
        <v>0.49440298507462688</v>
      </c>
      <c r="R673" s="59">
        <v>1449.1099999999997</v>
      </c>
      <c r="S673" s="59">
        <v>1608</v>
      </c>
      <c r="T673" s="60">
        <f>R673/S673</f>
        <v>0.90118781094527345</v>
      </c>
      <c r="U673" s="57">
        <v>700.21</v>
      </c>
      <c r="V673" s="1">
        <v>795</v>
      </c>
      <c r="W673" s="60">
        <f>U673/V673</f>
        <v>0.88076729559748435</v>
      </c>
    </row>
    <row r="674" spans="1:23" ht="12" hidden="1" outlineLevel="3" x14ac:dyDescent="0.25">
      <c r="A674" s="16">
        <v>671</v>
      </c>
      <c r="B674" s="53"/>
      <c r="C674" s="54"/>
      <c r="D674" s="1">
        <v>58190</v>
      </c>
      <c r="E674" s="1" t="s">
        <v>691</v>
      </c>
      <c r="F674" s="56">
        <v>38.619999999999997</v>
      </c>
      <c r="G674" s="57">
        <v>538.25977999999998</v>
      </c>
      <c r="H674" s="57">
        <v>72.2</v>
      </c>
      <c r="I674" s="57">
        <v>1000.6726100000001</v>
      </c>
      <c r="J674" s="57">
        <v>110.82</v>
      </c>
      <c r="K674" s="57">
        <v>1538.9323899999999</v>
      </c>
      <c r="L674" s="56">
        <f>G674*1000/3/F674</f>
        <v>4645.7774900742279</v>
      </c>
      <c r="M674" s="57">
        <f>I674*1000/3/H674</f>
        <v>4619.9104801477379</v>
      </c>
      <c r="N674" s="57">
        <f>M674-L674</f>
        <v>-25.867009926490027</v>
      </c>
      <c r="O674" s="58">
        <f>N674/L674</f>
        <v>-5.5678538160200903E-3</v>
      </c>
      <c r="P674" s="58">
        <f>H674/J674</f>
        <v>0.65150694820429533</v>
      </c>
      <c r="Q674" s="58">
        <f t="shared" si="10"/>
        <v>0.68421052631578949</v>
      </c>
      <c r="R674" s="59">
        <v>110.82</v>
      </c>
      <c r="S674" s="59">
        <v>133</v>
      </c>
      <c r="T674" s="60">
        <f>R674/S674</f>
        <v>0.83323308270676688</v>
      </c>
      <c r="U674" s="57">
        <v>72.2</v>
      </c>
      <c r="V674" s="1">
        <v>91</v>
      </c>
      <c r="W674" s="60">
        <f>U674/V674</f>
        <v>0.79340659340659347</v>
      </c>
    </row>
    <row r="675" spans="1:23" ht="12" hidden="1" outlineLevel="3" x14ac:dyDescent="0.25">
      <c r="A675" s="16">
        <v>672</v>
      </c>
      <c r="B675" s="53"/>
      <c r="C675" s="54"/>
      <c r="D675" s="1">
        <v>58210</v>
      </c>
      <c r="E675" s="1" t="s">
        <v>692</v>
      </c>
      <c r="F675" s="56">
        <v>19.690000000000001</v>
      </c>
      <c r="G675" s="57">
        <v>202.53894</v>
      </c>
      <c r="H675" s="57">
        <v>9.7800000000000011</v>
      </c>
      <c r="I675" s="57">
        <v>123.96857999999999</v>
      </c>
      <c r="J675" s="57">
        <v>29.470000000000002</v>
      </c>
      <c r="K675" s="57">
        <v>326.50752</v>
      </c>
      <c r="L675" s="56">
        <f>G675*1000/3/F675</f>
        <v>3428.7953275774503</v>
      </c>
      <c r="M675" s="57">
        <f>I675*1000/3/H675</f>
        <v>4225.2413087934547</v>
      </c>
      <c r="N675" s="57">
        <f>M675-L675</f>
        <v>796.44598121600438</v>
      </c>
      <c r="O675" s="58">
        <f>N675/L675</f>
        <v>0.23228157563394664</v>
      </c>
      <c r="P675" s="58">
        <f>H675/J675</f>
        <v>0.33186291143535801</v>
      </c>
      <c r="Q675" s="58">
        <f t="shared" si="10"/>
        <v>0.32258064516129031</v>
      </c>
      <c r="R675" s="59">
        <v>29.470000000000002</v>
      </c>
      <c r="S675" s="59">
        <v>31</v>
      </c>
      <c r="T675" s="60">
        <f>R675/S675</f>
        <v>0.95064516129032262</v>
      </c>
      <c r="U675" s="57">
        <v>9.7800000000000011</v>
      </c>
      <c r="V675" s="1">
        <v>10</v>
      </c>
      <c r="W675" s="60">
        <f>U675/V675</f>
        <v>0.97800000000000009</v>
      </c>
    </row>
    <row r="676" spans="1:23" ht="12" hidden="1" outlineLevel="3" x14ac:dyDescent="0.25">
      <c r="A676" s="16">
        <v>673</v>
      </c>
      <c r="B676" s="53"/>
      <c r="C676" s="54"/>
      <c r="D676" s="1">
        <v>58290</v>
      </c>
      <c r="E676" s="1" t="s">
        <v>693</v>
      </c>
      <c r="F676" s="56">
        <v>471.49000000000012</v>
      </c>
      <c r="G676" s="57">
        <v>10858.13177</v>
      </c>
      <c r="H676" s="57">
        <v>147.32999999999998</v>
      </c>
      <c r="I676" s="57">
        <v>2299.7095899999995</v>
      </c>
      <c r="J676" s="57">
        <v>618.82000000000016</v>
      </c>
      <c r="K676" s="57">
        <v>13157.841359999999</v>
      </c>
      <c r="L676" s="56">
        <f>G676*1000/3/F676</f>
        <v>7676.4666412154347</v>
      </c>
      <c r="M676" s="57">
        <f>I676*1000/3/H676</f>
        <v>5203.0805900585983</v>
      </c>
      <c r="N676" s="57">
        <f>M676-L676</f>
        <v>-2473.3860511568364</v>
      </c>
      <c r="O676" s="58">
        <f>N676/L676</f>
        <v>-0.32220371256185371</v>
      </c>
      <c r="P676" s="58">
        <f>H676/J676</f>
        <v>0.23808215636210844</v>
      </c>
      <c r="Q676" s="58">
        <f t="shared" si="10"/>
        <v>0.25114854517611024</v>
      </c>
      <c r="R676" s="59">
        <v>618.82000000000016</v>
      </c>
      <c r="S676" s="59">
        <v>653</v>
      </c>
      <c r="T676" s="60">
        <f>R676/S676</f>
        <v>0.94765696784073528</v>
      </c>
      <c r="U676" s="57">
        <v>147.32999999999998</v>
      </c>
      <c r="V676" s="1">
        <v>164</v>
      </c>
      <c r="W676" s="60">
        <f>U676/V676</f>
        <v>0.89835365853658522</v>
      </c>
    </row>
    <row r="677" spans="1:23" ht="12" hidden="1" outlineLevel="2" collapsed="1" x14ac:dyDescent="0.25">
      <c r="A677" s="16">
        <v>674</v>
      </c>
      <c r="B677" s="46"/>
      <c r="C677" s="81" t="s">
        <v>694</v>
      </c>
      <c r="D677" s="48"/>
      <c r="E677" s="81"/>
      <c r="F677" s="71">
        <f>SUM(F678:F684)</f>
        <v>2494.3799999999997</v>
      </c>
      <c r="G677" s="72">
        <f>SUM(G678:G684)</f>
        <v>40488.852159999988</v>
      </c>
      <c r="H677" s="72">
        <f>SUM(H678:H684)</f>
        <v>2073.2000000000003</v>
      </c>
      <c r="I677" s="72">
        <f>SUM(I678:I684)</f>
        <v>30677.855189999995</v>
      </c>
      <c r="J677" s="72">
        <f>SUM(J678:J684)</f>
        <v>4567.58</v>
      </c>
      <c r="K677" s="72">
        <f>SUM(K678:K684)</f>
        <v>71166.707349999982</v>
      </c>
      <c r="L677" s="9">
        <f>G677*1000/3/F677</f>
        <v>5410.6768228310566</v>
      </c>
      <c r="M677" s="10">
        <f>I677*1000/3/H677</f>
        <v>4932.4482587304637</v>
      </c>
      <c r="N677" s="10">
        <f>M677-L677</f>
        <v>-478.22856410059285</v>
      </c>
      <c r="O677" s="51">
        <f>N677/L677</f>
        <v>-8.8386089164047846E-2</v>
      </c>
      <c r="P677" s="51">
        <f>H677/J677</f>
        <v>0.45389462253534701</v>
      </c>
      <c r="Q677" s="51">
        <f t="shared" si="10"/>
        <v>0.46742525658188311</v>
      </c>
      <c r="R677" s="72">
        <f>SUM(R678:R684)</f>
        <v>4567.58</v>
      </c>
      <c r="S677" s="72">
        <f>SUM(S678:S684)</f>
        <v>4482</v>
      </c>
      <c r="T677" s="52">
        <f>R677/S677</f>
        <v>1.0190941543953591</v>
      </c>
      <c r="U677" s="72">
        <f>SUM(U678:U684)</f>
        <v>2073.2000000000003</v>
      </c>
      <c r="V677" s="72">
        <f>SUM(V678:V684)</f>
        <v>2095</v>
      </c>
      <c r="W677" s="52">
        <f>U677/V677</f>
        <v>0.98959427207637241</v>
      </c>
    </row>
    <row r="678" spans="1:23" ht="12" hidden="1" outlineLevel="3" x14ac:dyDescent="0.25">
      <c r="A678" s="16">
        <v>675</v>
      </c>
      <c r="B678" s="53"/>
      <c r="C678" s="54"/>
      <c r="D678" s="1">
        <v>59111</v>
      </c>
      <c r="E678" s="1" t="s">
        <v>695</v>
      </c>
      <c r="F678" s="56">
        <v>143.30000000000004</v>
      </c>
      <c r="G678" s="57">
        <v>2269.5799199999992</v>
      </c>
      <c r="H678" s="57">
        <v>205.98000000000008</v>
      </c>
      <c r="I678" s="57">
        <v>2876.9763099999991</v>
      </c>
      <c r="J678" s="57">
        <v>349.28000000000009</v>
      </c>
      <c r="K678" s="57">
        <v>5146.5562299999983</v>
      </c>
      <c r="L678" s="56">
        <f>G678*1000/3/F678</f>
        <v>5279.3205861828292</v>
      </c>
      <c r="M678" s="57">
        <f>I678*1000/3/H678</f>
        <v>4655.7534873935947</v>
      </c>
      <c r="N678" s="57">
        <f>M678-L678</f>
        <v>-623.56709878923448</v>
      </c>
      <c r="O678" s="58">
        <f>N678/L678</f>
        <v>-0.11811502798698188</v>
      </c>
      <c r="P678" s="58">
        <f>H678/J678</f>
        <v>0.58972743930371052</v>
      </c>
      <c r="Q678" s="58">
        <f t="shared" si="10"/>
        <v>0.64206642066420661</v>
      </c>
      <c r="R678" s="59">
        <v>349.28000000000009</v>
      </c>
      <c r="S678" s="59">
        <v>271</v>
      </c>
      <c r="T678" s="60">
        <f>R678/S678</f>
        <v>1.288856088560886</v>
      </c>
      <c r="U678" s="57">
        <v>205.98000000000008</v>
      </c>
      <c r="V678" s="1">
        <v>174</v>
      </c>
      <c r="W678" s="60">
        <f>U678/V678</f>
        <v>1.1837931034482763</v>
      </c>
    </row>
    <row r="679" spans="1:23" ht="12" hidden="1" outlineLevel="3" x14ac:dyDescent="0.25">
      <c r="A679" s="16">
        <v>676</v>
      </c>
      <c r="B679" s="53"/>
      <c r="C679" s="54"/>
      <c r="D679" s="1">
        <v>59112</v>
      </c>
      <c r="E679" s="1" t="s">
        <v>696</v>
      </c>
      <c r="F679" s="56">
        <v>79.889999999999986</v>
      </c>
      <c r="G679" s="57">
        <v>1128.70354</v>
      </c>
      <c r="H679" s="57">
        <v>77.760000000000005</v>
      </c>
      <c r="I679" s="57">
        <v>1089.4969200000003</v>
      </c>
      <c r="J679" s="57">
        <v>157.64999999999998</v>
      </c>
      <c r="K679" s="57">
        <v>2218.20046</v>
      </c>
      <c r="L679" s="56">
        <f>G679*1000/3/F679</f>
        <v>4709.406851086912</v>
      </c>
      <c r="M679" s="57">
        <f>I679*1000/3/H679</f>
        <v>4670.3400205761327</v>
      </c>
      <c r="N679" s="57">
        <f>M679-L679</f>
        <v>-39.066830510779255</v>
      </c>
      <c r="O679" s="58">
        <f>N679/L679</f>
        <v>-8.2954885288288038E-3</v>
      </c>
      <c r="P679" s="58">
        <f>H679/J679</f>
        <v>0.49324452901998106</v>
      </c>
      <c r="Q679" s="58">
        <f t="shared" si="10"/>
        <v>0.49681528662420382</v>
      </c>
      <c r="R679" s="59">
        <v>157.64999999999998</v>
      </c>
      <c r="S679" s="59">
        <v>157</v>
      </c>
      <c r="T679" s="60">
        <f>R679/S679</f>
        <v>1.0041401273885349</v>
      </c>
      <c r="U679" s="57">
        <v>77.760000000000005</v>
      </c>
      <c r="V679" s="1">
        <v>78</v>
      </c>
      <c r="W679" s="60">
        <f>U679/V679</f>
        <v>0.99692307692307702</v>
      </c>
    </row>
    <row r="680" spans="1:23" ht="12" hidden="1" outlineLevel="3" x14ac:dyDescent="0.25">
      <c r="A680" s="16">
        <v>677</v>
      </c>
      <c r="B680" s="53"/>
      <c r="C680" s="54"/>
      <c r="D680" s="1">
        <v>59113</v>
      </c>
      <c r="E680" s="1" t="s">
        <v>697</v>
      </c>
      <c r="F680" s="56">
        <v>718.22999999999979</v>
      </c>
      <c r="G680" s="57">
        <v>9988.6573099999969</v>
      </c>
      <c r="H680" s="57">
        <v>577.72</v>
      </c>
      <c r="I680" s="57">
        <v>8248.6532700000025</v>
      </c>
      <c r="J680" s="57">
        <v>1295.9499999999998</v>
      </c>
      <c r="K680" s="57">
        <v>18237.310579999998</v>
      </c>
      <c r="L680" s="56">
        <f>G680*1000/3/F680</f>
        <v>4635.7746636407092</v>
      </c>
      <c r="M680" s="57">
        <f>I680*1000/3/H680</f>
        <v>4759.3143564356451</v>
      </c>
      <c r="N680" s="57">
        <f>M680-L680</f>
        <v>123.53969279493595</v>
      </c>
      <c r="O680" s="58">
        <f>N680/L680</f>
        <v>2.6649201429888733E-2</v>
      </c>
      <c r="P680" s="58">
        <f>H680/J680</f>
        <v>0.44578880358038514</v>
      </c>
      <c r="Q680" s="58">
        <f t="shared" si="10"/>
        <v>0.44902912621359226</v>
      </c>
      <c r="R680" s="59">
        <v>1295.9499999999998</v>
      </c>
      <c r="S680" s="59">
        <v>1236</v>
      </c>
      <c r="T680" s="60">
        <f>R680/S680</f>
        <v>1.0485032362459545</v>
      </c>
      <c r="U680" s="57">
        <v>577.72</v>
      </c>
      <c r="V680" s="1">
        <v>555</v>
      </c>
      <c r="W680" s="60">
        <f>U680/V680</f>
        <v>1.040936936936937</v>
      </c>
    </row>
    <row r="681" spans="1:23" ht="12" hidden="1" outlineLevel="3" x14ac:dyDescent="0.25">
      <c r="A681" s="16">
        <v>678</v>
      </c>
      <c r="B681" s="53"/>
      <c r="C681" s="54"/>
      <c r="D681" s="1">
        <v>59114</v>
      </c>
      <c r="E681" s="1" t="s">
        <v>698</v>
      </c>
      <c r="F681" s="56">
        <v>763.69999999999982</v>
      </c>
      <c r="G681" s="57">
        <v>13638.667999999998</v>
      </c>
      <c r="H681" s="57">
        <v>564.5100000000001</v>
      </c>
      <c r="I681" s="57">
        <v>9165.7407099999964</v>
      </c>
      <c r="J681" s="57">
        <v>1328.21</v>
      </c>
      <c r="K681" s="57">
        <v>22804.408709999996</v>
      </c>
      <c r="L681" s="56">
        <f>G681*1000/3/F681</f>
        <v>5952.8907511675625</v>
      </c>
      <c r="M681" s="57">
        <f>I681*1000/3/H681</f>
        <v>5412.2104184750169</v>
      </c>
      <c r="N681" s="57">
        <f>M681-L681</f>
        <v>-540.68033269254556</v>
      </c>
      <c r="O681" s="58">
        <f>N681/L681</f>
        <v>-9.0826516946661578E-2</v>
      </c>
      <c r="P681" s="58">
        <f>H681/J681</f>
        <v>0.42501562252956993</v>
      </c>
      <c r="Q681" s="58">
        <f t="shared" si="10"/>
        <v>0.42763157894736842</v>
      </c>
      <c r="R681" s="59">
        <v>1328.21</v>
      </c>
      <c r="S681" s="59">
        <v>1368</v>
      </c>
      <c r="T681" s="60">
        <f>R681/S681</f>
        <v>0.97091374269005848</v>
      </c>
      <c r="U681" s="57">
        <v>564.5100000000001</v>
      </c>
      <c r="V681" s="1">
        <v>585</v>
      </c>
      <c r="W681" s="60">
        <f>U681/V681</f>
        <v>0.96497435897435913</v>
      </c>
    </row>
    <row r="682" spans="1:23" ht="12" hidden="1" outlineLevel="3" x14ac:dyDescent="0.25">
      <c r="A682" s="16">
        <v>679</v>
      </c>
      <c r="B682" s="53"/>
      <c r="C682" s="54"/>
      <c r="D682" s="1">
        <v>59120</v>
      </c>
      <c r="E682" s="1" t="s">
        <v>699</v>
      </c>
      <c r="F682" s="56">
        <v>239.73999999999998</v>
      </c>
      <c r="G682" s="57">
        <v>3177.2860600000004</v>
      </c>
      <c r="H682" s="57">
        <v>183.21000000000009</v>
      </c>
      <c r="I682" s="57">
        <v>2443.6659599999998</v>
      </c>
      <c r="J682" s="57">
        <v>422.95000000000005</v>
      </c>
      <c r="K682" s="57">
        <v>5620.9520200000006</v>
      </c>
      <c r="L682" s="56">
        <f>G682*1000/3/F682</f>
        <v>4417.6831289452475</v>
      </c>
      <c r="M682" s="57">
        <f>I682*1000/3/H682</f>
        <v>4446.0199770754843</v>
      </c>
      <c r="N682" s="57">
        <f>M682-L682</f>
        <v>28.336848130236831</v>
      </c>
      <c r="O682" s="58">
        <f>N682/L682</f>
        <v>6.4144139140650518E-3</v>
      </c>
      <c r="P682" s="58">
        <f>H682/J682</f>
        <v>0.43317176971273219</v>
      </c>
      <c r="Q682" s="58">
        <f t="shared" si="10"/>
        <v>0.46091644204851751</v>
      </c>
      <c r="R682" s="59">
        <v>422.95000000000005</v>
      </c>
      <c r="S682" s="59">
        <v>371</v>
      </c>
      <c r="T682" s="60">
        <f>R682/S682</f>
        <v>1.1400269541778978</v>
      </c>
      <c r="U682" s="57">
        <v>183.21000000000009</v>
      </c>
      <c r="V682" s="1">
        <v>171</v>
      </c>
      <c r="W682" s="60">
        <f>U682/V682</f>
        <v>1.0714035087719305</v>
      </c>
    </row>
    <row r="683" spans="1:23" ht="12" hidden="1" outlineLevel="3" x14ac:dyDescent="0.25">
      <c r="A683" s="16">
        <v>680</v>
      </c>
      <c r="B683" s="53"/>
      <c r="C683" s="54"/>
      <c r="D683" s="1">
        <v>59130</v>
      </c>
      <c r="E683" s="1" t="s">
        <v>700</v>
      </c>
      <c r="F683" s="56">
        <v>178.01</v>
      </c>
      <c r="G683" s="57">
        <v>5366.9263500000015</v>
      </c>
      <c r="H683" s="57">
        <v>181.15</v>
      </c>
      <c r="I683" s="57">
        <v>3373.4723699999995</v>
      </c>
      <c r="J683" s="57">
        <v>359.15999999999997</v>
      </c>
      <c r="K683" s="57">
        <v>8740.398720000001</v>
      </c>
      <c r="L683" s="56">
        <f>G683*1000/3/F683</f>
        <v>10049.859277568679</v>
      </c>
      <c r="M683" s="57">
        <f>I683*1000/3/H683</f>
        <v>6207.511951421473</v>
      </c>
      <c r="N683" s="57">
        <f>M683-L683</f>
        <v>-3842.3473261472063</v>
      </c>
      <c r="O683" s="58">
        <f>N683/L683</f>
        <v>-0.38232847048150603</v>
      </c>
      <c r="P683" s="58">
        <f>H683/J683</f>
        <v>0.50437131083639608</v>
      </c>
      <c r="Q683" s="58">
        <f t="shared" si="10"/>
        <v>0.56537102473498235</v>
      </c>
      <c r="R683" s="59">
        <v>359.15999999999997</v>
      </c>
      <c r="S683" s="59">
        <v>283</v>
      </c>
      <c r="T683" s="60">
        <f>R683/S683</f>
        <v>1.2691166077738514</v>
      </c>
      <c r="U683" s="57">
        <v>181.15</v>
      </c>
      <c r="V683" s="1">
        <v>160</v>
      </c>
      <c r="W683" s="60">
        <f>U683/V683</f>
        <v>1.1321875000000001</v>
      </c>
    </row>
    <row r="684" spans="1:23" ht="12" hidden="1" outlineLevel="3" x14ac:dyDescent="0.25">
      <c r="A684" s="16">
        <v>681</v>
      </c>
      <c r="B684" s="53"/>
      <c r="C684" s="54"/>
      <c r="D684" s="1">
        <v>59140</v>
      </c>
      <c r="E684" s="1" t="s">
        <v>701</v>
      </c>
      <c r="F684" s="56">
        <v>371.50999999999988</v>
      </c>
      <c r="G684" s="57">
        <v>4919.0309799999986</v>
      </c>
      <c r="H684" s="57">
        <v>282.86999999999989</v>
      </c>
      <c r="I684" s="57">
        <v>3479.8496500000015</v>
      </c>
      <c r="J684" s="57">
        <v>654.37999999999977</v>
      </c>
      <c r="K684" s="57">
        <v>8398.8806299999997</v>
      </c>
      <c r="L684" s="56">
        <f>G684*1000/3/F684</f>
        <v>4413.5473966604759</v>
      </c>
      <c r="M684" s="57">
        <f>I684*1000/3/H684</f>
        <v>4100.6465278514306</v>
      </c>
      <c r="N684" s="57">
        <f>M684-L684</f>
        <v>-312.90086880904528</v>
      </c>
      <c r="O684" s="58">
        <f>N684/L684</f>
        <v>-7.0895549699047683E-2</v>
      </c>
      <c r="P684" s="58">
        <f>H684/J684</f>
        <v>0.43227176869708733</v>
      </c>
      <c r="Q684" s="58">
        <f t="shared" si="10"/>
        <v>0.46733668341708545</v>
      </c>
      <c r="R684" s="59">
        <v>654.37999999999977</v>
      </c>
      <c r="S684" s="59">
        <v>796</v>
      </c>
      <c r="T684" s="60">
        <f>R684/S684</f>
        <v>0.82208542713567812</v>
      </c>
      <c r="U684" s="57">
        <v>282.86999999999989</v>
      </c>
      <c r="V684" s="1">
        <v>372</v>
      </c>
      <c r="W684" s="60">
        <f>U684/V684</f>
        <v>0.76040322580645137</v>
      </c>
    </row>
    <row r="685" spans="1:23" ht="12" hidden="1" outlineLevel="2" collapsed="1" x14ac:dyDescent="0.25">
      <c r="A685" s="16">
        <v>682</v>
      </c>
      <c r="B685" s="46"/>
      <c r="C685" s="81" t="s">
        <v>702</v>
      </c>
      <c r="D685" s="48"/>
      <c r="E685" s="81"/>
      <c r="F685" s="71">
        <f>SUM(F686:F694)</f>
        <v>15318.590000000002</v>
      </c>
      <c r="G685" s="72">
        <f>SUM(G686:G694)</f>
        <v>301973.45056999999</v>
      </c>
      <c r="H685" s="72">
        <f>SUM(H686:H694)</f>
        <v>7865.8900000000012</v>
      </c>
      <c r="I685" s="72">
        <f>SUM(I686:I694)</f>
        <v>147379.83820999999</v>
      </c>
      <c r="J685" s="72">
        <f>SUM(J686:J694)</f>
        <v>23184.480000000003</v>
      </c>
      <c r="K685" s="72">
        <f>SUM(K686:K694)</f>
        <v>449353.28878</v>
      </c>
      <c r="L685" s="9">
        <f>G685*1000/3/F685</f>
        <v>6570.9583490821715</v>
      </c>
      <c r="M685" s="10">
        <f>I685*1000/3/H685</f>
        <v>6245.5250120033015</v>
      </c>
      <c r="N685" s="10">
        <f>M685-L685</f>
        <v>-325.43333707886995</v>
      </c>
      <c r="O685" s="51">
        <f>N685/L685</f>
        <v>-4.9526008200055982E-2</v>
      </c>
      <c r="P685" s="51">
        <f>H685/J685</f>
        <v>0.33927394532894417</v>
      </c>
      <c r="Q685" s="51">
        <f t="shared" si="10"/>
        <v>0.35589371788232482</v>
      </c>
      <c r="R685" s="72">
        <f>SUM(R686:R694)</f>
        <v>23184.480000000003</v>
      </c>
      <c r="S685" s="72">
        <f>SUM(S686:S694)</f>
        <v>25103</v>
      </c>
      <c r="T685" s="52">
        <f>R685/S685</f>
        <v>0.92357407481177556</v>
      </c>
      <c r="U685" s="72">
        <f>SUM(U686:U694)</f>
        <v>7865.8900000000012</v>
      </c>
      <c r="V685" s="72">
        <f>SUM(V686:V694)</f>
        <v>8934</v>
      </c>
      <c r="W685" s="52">
        <f>U685/V685</f>
        <v>0.88044436982314767</v>
      </c>
    </row>
    <row r="686" spans="1:23" ht="12" hidden="1" outlineLevel="3" x14ac:dyDescent="0.25">
      <c r="A686" s="16">
        <v>683</v>
      </c>
      <c r="B686" s="53"/>
      <c r="C686" s="54"/>
      <c r="D686" s="1">
        <v>59201</v>
      </c>
      <c r="E686" s="1" t="s">
        <v>703</v>
      </c>
      <c r="F686" s="56">
        <v>28.85</v>
      </c>
      <c r="G686" s="57">
        <v>359.83140000000003</v>
      </c>
      <c r="H686" s="57">
        <v>31.990000000000002</v>
      </c>
      <c r="I686" s="57">
        <v>417.90068000000002</v>
      </c>
      <c r="J686" s="57">
        <v>60.84</v>
      </c>
      <c r="K686" s="57">
        <v>777.73208</v>
      </c>
      <c r="L686" s="56">
        <f>G686*1000/3/F686</f>
        <v>4157.4974003466205</v>
      </c>
      <c r="M686" s="57">
        <f>I686*1000/3/H686</f>
        <v>4354.4928623528185</v>
      </c>
      <c r="N686" s="57">
        <f>M686-L686</f>
        <v>196.99546200619807</v>
      </c>
      <c r="O686" s="58">
        <f>N686/L686</f>
        <v>4.7383183448238379E-2</v>
      </c>
      <c r="P686" s="58">
        <f>H686/J686</f>
        <v>0.52580539119000658</v>
      </c>
      <c r="Q686" s="58">
        <f t="shared" si="10"/>
        <v>0.5178571428571429</v>
      </c>
      <c r="R686" s="59">
        <v>60.84</v>
      </c>
      <c r="S686" s="59">
        <v>56</v>
      </c>
      <c r="T686" s="60">
        <f>R686/S686</f>
        <v>1.0864285714285715</v>
      </c>
      <c r="U686" s="57">
        <v>31.990000000000002</v>
      </c>
      <c r="V686" s="1">
        <v>29</v>
      </c>
      <c r="W686" s="60">
        <f>U686/V686</f>
        <v>1.1031034482758622</v>
      </c>
    </row>
    <row r="687" spans="1:23" ht="12" hidden="1" outlineLevel="3" x14ac:dyDescent="0.25">
      <c r="A687" s="16">
        <v>684</v>
      </c>
      <c r="B687" s="53"/>
      <c r="C687" s="54"/>
      <c r="D687" s="1">
        <v>59202</v>
      </c>
      <c r="E687" s="1" t="s">
        <v>704</v>
      </c>
      <c r="F687" s="56">
        <v>16.349999999999998</v>
      </c>
      <c r="G687" s="57">
        <v>196.75609999999998</v>
      </c>
      <c r="H687" s="57">
        <v>8.5399999999999991</v>
      </c>
      <c r="I687" s="57">
        <v>112.74955000000001</v>
      </c>
      <c r="J687" s="57">
        <v>24.889999999999997</v>
      </c>
      <c r="K687" s="57">
        <v>309.50565</v>
      </c>
      <c r="L687" s="56">
        <f>G687*1000/3/F687</f>
        <v>4011.3374108053004</v>
      </c>
      <c r="M687" s="57">
        <f>I687*1000/3/H687</f>
        <v>4400.8411397345835</v>
      </c>
      <c r="N687" s="57">
        <f>M687-L687</f>
        <v>389.50372892928317</v>
      </c>
      <c r="O687" s="58">
        <f>N687/L687</f>
        <v>9.7100714559707882E-2</v>
      </c>
      <c r="P687" s="58">
        <f>H687/J687</f>
        <v>0.3431096826034552</v>
      </c>
      <c r="Q687" s="58">
        <f t="shared" si="10"/>
        <v>0.36363636363636365</v>
      </c>
      <c r="R687" s="59">
        <v>24.889999999999997</v>
      </c>
      <c r="S687" s="59">
        <v>33</v>
      </c>
      <c r="T687" s="60">
        <f>R687/S687</f>
        <v>0.75424242424242416</v>
      </c>
      <c r="U687" s="57">
        <v>8.5399999999999991</v>
      </c>
      <c r="V687" s="1">
        <v>12</v>
      </c>
      <c r="W687" s="60">
        <f>U687/V687</f>
        <v>0.71166666666666656</v>
      </c>
    </row>
    <row r="688" spans="1:23" ht="12" hidden="1" outlineLevel="3" x14ac:dyDescent="0.25">
      <c r="A688" s="16">
        <v>685</v>
      </c>
      <c r="B688" s="53"/>
      <c r="C688" s="54"/>
      <c r="D688" s="1">
        <v>59203</v>
      </c>
      <c r="E688" s="1" t="s">
        <v>705</v>
      </c>
      <c r="F688" s="56">
        <v>123.06</v>
      </c>
      <c r="G688" s="57">
        <v>2163.1190600000009</v>
      </c>
      <c r="H688" s="57">
        <v>117.94000000000001</v>
      </c>
      <c r="I688" s="57">
        <v>2130.3759700000001</v>
      </c>
      <c r="J688" s="57">
        <v>241</v>
      </c>
      <c r="K688" s="57">
        <v>4293.495030000001</v>
      </c>
      <c r="L688" s="56">
        <f>G688*1000/3/F688</f>
        <v>5859.2531014681208</v>
      </c>
      <c r="M688" s="57">
        <f>I688*1000/3/H688</f>
        <v>6021.0727771183083</v>
      </c>
      <c r="N688" s="57">
        <f>M688-L688</f>
        <v>161.81967565018749</v>
      </c>
      <c r="O688" s="58">
        <f>N688/L688</f>
        <v>2.7617799205438186E-2</v>
      </c>
      <c r="P688" s="58">
        <f>H688/J688</f>
        <v>0.4893775933609959</v>
      </c>
      <c r="Q688" s="58">
        <f t="shared" si="10"/>
        <v>0.52014652014652019</v>
      </c>
      <c r="R688" s="59">
        <v>241</v>
      </c>
      <c r="S688" s="59">
        <v>273</v>
      </c>
      <c r="T688" s="60">
        <f>R688/S688</f>
        <v>0.88278388278388276</v>
      </c>
      <c r="U688" s="57">
        <v>117.94000000000001</v>
      </c>
      <c r="V688" s="1">
        <v>142</v>
      </c>
      <c r="W688" s="60">
        <f>U688/V688</f>
        <v>0.83056338028169019</v>
      </c>
    </row>
    <row r="689" spans="1:23" ht="12" hidden="1" outlineLevel="3" x14ac:dyDescent="0.25">
      <c r="A689" s="16">
        <v>686</v>
      </c>
      <c r="B689" s="53"/>
      <c r="C689" s="54"/>
      <c r="D689" s="1">
        <v>60100</v>
      </c>
      <c r="E689" s="1" t="s">
        <v>706</v>
      </c>
      <c r="F689" s="56">
        <v>130.63</v>
      </c>
      <c r="G689" s="57">
        <v>2269.83437</v>
      </c>
      <c r="H689" s="57">
        <v>93.499999999999986</v>
      </c>
      <c r="I689" s="57">
        <v>1517.1586599999998</v>
      </c>
      <c r="J689" s="57">
        <v>224.13</v>
      </c>
      <c r="K689" s="57">
        <v>3786.9930299999996</v>
      </c>
      <c r="L689" s="56">
        <f>G689*1000/3/F689</f>
        <v>5792.019112506061</v>
      </c>
      <c r="M689" s="57">
        <f>I689*1000/3/H689</f>
        <v>5408.7652762923353</v>
      </c>
      <c r="N689" s="57">
        <f>M689-L689</f>
        <v>-383.25383621372566</v>
      </c>
      <c r="O689" s="58">
        <f>N689/L689</f>
        <v>-6.6169297574693489E-2</v>
      </c>
      <c r="P689" s="58">
        <f>H689/J689</f>
        <v>0.41716860750457319</v>
      </c>
      <c r="Q689" s="58">
        <f t="shared" si="10"/>
        <v>0.41832669322709165</v>
      </c>
      <c r="R689" s="59">
        <v>224.13</v>
      </c>
      <c r="S689" s="59">
        <v>251</v>
      </c>
      <c r="T689" s="60">
        <f>R689/S689</f>
        <v>0.89294820717131473</v>
      </c>
      <c r="U689" s="57">
        <v>93.499999999999986</v>
      </c>
      <c r="V689" s="1">
        <v>105</v>
      </c>
      <c r="W689" s="60">
        <f>U689/V689</f>
        <v>0.89047619047619031</v>
      </c>
    </row>
    <row r="690" spans="1:23" ht="12" hidden="1" outlineLevel="3" x14ac:dyDescent="0.25">
      <c r="A690" s="16">
        <v>687</v>
      </c>
      <c r="B690" s="53"/>
      <c r="C690" s="54"/>
      <c r="D690" s="1">
        <v>60200</v>
      </c>
      <c r="E690" s="1" t="s">
        <v>707</v>
      </c>
      <c r="F690" s="56">
        <v>3451.2199999999993</v>
      </c>
      <c r="G690" s="57">
        <v>70445.536670000001</v>
      </c>
      <c r="H690" s="57">
        <v>2514.0099999999993</v>
      </c>
      <c r="I690" s="57">
        <v>48954.510429999995</v>
      </c>
      <c r="J690" s="57">
        <v>5965.2299999999987</v>
      </c>
      <c r="K690" s="57">
        <v>119400.0471</v>
      </c>
      <c r="L690" s="56">
        <f>G690*1000/3/F690</f>
        <v>6803.9260193979735</v>
      </c>
      <c r="M690" s="57">
        <f>I690*1000/3/H690</f>
        <v>6490.8930924432816</v>
      </c>
      <c r="N690" s="57">
        <f>M690-L690</f>
        <v>-313.0329269546919</v>
      </c>
      <c r="O690" s="58">
        <f>N690/L690</f>
        <v>-4.6007691156875592E-2</v>
      </c>
      <c r="P690" s="58">
        <f>H690/J690</f>
        <v>0.42144393426573656</v>
      </c>
      <c r="Q690" s="58">
        <f t="shared" si="10"/>
        <v>0.43546385355259076</v>
      </c>
      <c r="R690" s="59">
        <v>5965.2299999999987</v>
      </c>
      <c r="S690" s="59">
        <v>6446</v>
      </c>
      <c r="T690" s="60">
        <f>R690/S690</f>
        <v>0.9254157617126898</v>
      </c>
      <c r="U690" s="57">
        <v>2514.0099999999993</v>
      </c>
      <c r="V690" s="1">
        <v>2807</v>
      </c>
      <c r="W690" s="60">
        <f>U690/V690</f>
        <v>0.89562166013537559</v>
      </c>
    </row>
    <row r="691" spans="1:23" ht="12" hidden="1" outlineLevel="3" x14ac:dyDescent="0.25">
      <c r="A691" s="16">
        <v>688</v>
      </c>
      <c r="B691" s="53"/>
      <c r="C691" s="54"/>
      <c r="D691" s="1">
        <v>61100</v>
      </c>
      <c r="E691" s="1" t="s">
        <v>706</v>
      </c>
      <c r="F691" s="56">
        <v>6213.4400000000014</v>
      </c>
      <c r="G691" s="57">
        <v>114480.21188000005</v>
      </c>
      <c r="H691" s="57">
        <v>2754.3100000000009</v>
      </c>
      <c r="I691" s="57">
        <v>49161.536009999996</v>
      </c>
      <c r="J691" s="57">
        <v>8967.7500000000018</v>
      </c>
      <c r="K691" s="57">
        <v>163641.74789000006</v>
      </c>
      <c r="L691" s="56">
        <f>G691*1000/3/F691</f>
        <v>6141.5368341316034</v>
      </c>
      <c r="M691" s="57">
        <f>I691*1000/3/H691</f>
        <v>5949.6493386728416</v>
      </c>
      <c r="N691" s="57">
        <f>M691-L691</f>
        <v>-191.8874954587618</v>
      </c>
      <c r="O691" s="58">
        <f>N691/L691</f>
        <v>-3.1244214704102508E-2</v>
      </c>
      <c r="P691" s="58">
        <f>H691/J691</f>
        <v>0.30713501156923423</v>
      </c>
      <c r="Q691" s="58">
        <f t="shared" si="10"/>
        <v>0.32349323493234933</v>
      </c>
      <c r="R691" s="59">
        <v>8967.7500000000018</v>
      </c>
      <c r="S691" s="59">
        <v>9756</v>
      </c>
      <c r="T691" s="60">
        <f>R691/S691</f>
        <v>0.91920356703567052</v>
      </c>
      <c r="U691" s="57">
        <v>2754.3100000000009</v>
      </c>
      <c r="V691" s="1">
        <v>3156</v>
      </c>
      <c r="W691" s="60">
        <f>U691/V691</f>
        <v>0.87272179974651487</v>
      </c>
    </row>
    <row r="692" spans="1:23" ht="12" hidden="1" outlineLevel="3" x14ac:dyDescent="0.25">
      <c r="A692" s="16">
        <v>689</v>
      </c>
      <c r="B692" s="53"/>
      <c r="C692" s="54"/>
      <c r="D692" s="1">
        <v>61200</v>
      </c>
      <c r="E692" s="1" t="s">
        <v>708</v>
      </c>
      <c r="F692" s="56">
        <v>4619.7100000000019</v>
      </c>
      <c r="G692" s="57">
        <v>96748.175209999958</v>
      </c>
      <c r="H692" s="57">
        <v>2116.1600000000003</v>
      </c>
      <c r="I692" s="57">
        <v>40976.942860000017</v>
      </c>
      <c r="J692" s="57">
        <v>6735.8700000000026</v>
      </c>
      <c r="K692" s="57">
        <v>137725.11806999997</v>
      </c>
      <c r="L692" s="56">
        <f>G692*1000/3/F692</f>
        <v>6980.8260121667035</v>
      </c>
      <c r="M692" s="57">
        <f>I692*1000/3/H692</f>
        <v>6454.6069074802172</v>
      </c>
      <c r="N692" s="57">
        <f>M692-L692</f>
        <v>-526.21910468648639</v>
      </c>
      <c r="O692" s="58">
        <f>N692/L692</f>
        <v>-7.5380636012035332E-2</v>
      </c>
      <c r="P692" s="58">
        <f>H692/J692</f>
        <v>0.31416283271500184</v>
      </c>
      <c r="Q692" s="58">
        <f t="shared" si="10"/>
        <v>0.33461644212262853</v>
      </c>
      <c r="R692" s="59">
        <v>6735.8700000000026</v>
      </c>
      <c r="S692" s="59">
        <v>7274</v>
      </c>
      <c r="T692" s="60">
        <f>R692/S692</f>
        <v>0.9260200714874901</v>
      </c>
      <c r="U692" s="57">
        <v>2116.1600000000003</v>
      </c>
      <c r="V692" s="1">
        <v>2434</v>
      </c>
      <c r="W692" s="60">
        <f>U692/V692</f>
        <v>0.86941659819227624</v>
      </c>
    </row>
    <row r="693" spans="1:23" ht="12" hidden="1" outlineLevel="3" x14ac:dyDescent="0.25">
      <c r="A693" s="16">
        <v>690</v>
      </c>
      <c r="B693" s="53"/>
      <c r="C693" s="54"/>
      <c r="D693" s="1">
        <v>61300</v>
      </c>
      <c r="E693" s="1" t="s">
        <v>709</v>
      </c>
      <c r="F693" s="56">
        <v>9.89</v>
      </c>
      <c r="G693" s="57">
        <v>222.13619999999997</v>
      </c>
      <c r="H693" s="57">
        <v>3.31</v>
      </c>
      <c r="I693" s="57">
        <v>41.026789999999998</v>
      </c>
      <c r="J693" s="57">
        <v>13.200000000000001</v>
      </c>
      <c r="K693" s="57">
        <v>263.16298999999998</v>
      </c>
      <c r="L693" s="56">
        <f>G693*1000/3/F693</f>
        <v>7486.8958543983808</v>
      </c>
      <c r="M693" s="57">
        <f>I693*1000/3/H693</f>
        <v>4131.6002014098685</v>
      </c>
      <c r="N693" s="57">
        <f>M693-L693</f>
        <v>-3355.2956529885123</v>
      </c>
      <c r="O693" s="58">
        <f>N693/L693</f>
        <v>-0.44815578021128111</v>
      </c>
      <c r="P693" s="58">
        <f>H693/J693</f>
        <v>0.25075757575757573</v>
      </c>
      <c r="Q693" s="58">
        <f t="shared" si="10"/>
        <v>0.2857142857142857</v>
      </c>
      <c r="R693" s="59">
        <v>13.200000000000001</v>
      </c>
      <c r="S693" s="59">
        <v>14</v>
      </c>
      <c r="T693" s="60">
        <f>R693/S693</f>
        <v>0.94285714285714295</v>
      </c>
      <c r="U693" s="57">
        <v>3.31</v>
      </c>
      <c r="V693" s="1">
        <v>4</v>
      </c>
      <c r="W693" s="60">
        <f>U693/V693</f>
        <v>0.82750000000000001</v>
      </c>
    </row>
    <row r="694" spans="1:23" ht="12" hidden="1" outlineLevel="3" x14ac:dyDescent="0.25">
      <c r="A694" s="16">
        <v>691</v>
      </c>
      <c r="B694" s="53"/>
      <c r="C694" s="54"/>
      <c r="D694" s="1">
        <v>61900</v>
      </c>
      <c r="E694" s="1" t="s">
        <v>710</v>
      </c>
      <c r="F694" s="56">
        <v>725.43999999999994</v>
      </c>
      <c r="G694" s="57">
        <v>15087.849680000007</v>
      </c>
      <c r="H694" s="57">
        <v>226.13000000000005</v>
      </c>
      <c r="I694" s="57">
        <v>4067.63726</v>
      </c>
      <c r="J694" s="57">
        <v>951.56999999999994</v>
      </c>
      <c r="K694" s="57">
        <v>19155.486940000006</v>
      </c>
      <c r="L694" s="56">
        <f>G694*1000/3/F694</f>
        <v>6932.7349286869621</v>
      </c>
      <c r="M694" s="57">
        <f>I694*1000/3/H694</f>
        <v>5996.0159495275566</v>
      </c>
      <c r="N694" s="57">
        <f>M694-L694</f>
        <v>-936.71897915940554</v>
      </c>
      <c r="O694" s="58">
        <f>N694/L694</f>
        <v>-0.13511536050272979</v>
      </c>
      <c r="P694" s="58">
        <f>H694/J694</f>
        <v>0.23763884948033256</v>
      </c>
      <c r="Q694" s="58">
        <f t="shared" si="10"/>
        <v>0.245</v>
      </c>
      <c r="R694" s="59">
        <v>951.56999999999994</v>
      </c>
      <c r="S694" s="59">
        <v>1000</v>
      </c>
      <c r="T694" s="60">
        <f>R694/S694</f>
        <v>0.95156999999999992</v>
      </c>
      <c r="U694" s="57">
        <v>226.13000000000005</v>
      </c>
      <c r="V694" s="1">
        <v>245</v>
      </c>
      <c r="W694" s="60">
        <f>U694/V694</f>
        <v>0.92297959183673495</v>
      </c>
    </row>
    <row r="695" spans="1:23" ht="12" hidden="1" outlineLevel="2" collapsed="1" x14ac:dyDescent="0.25">
      <c r="A695" s="16">
        <v>692</v>
      </c>
      <c r="B695" s="46"/>
      <c r="C695" s="81" t="s">
        <v>711</v>
      </c>
      <c r="D695" s="48"/>
      <c r="E695" s="81"/>
      <c r="F695" s="71">
        <f>SUM(F696:F701)</f>
        <v>61013.289999999994</v>
      </c>
      <c r="G695" s="72">
        <f>SUM(G696:G701)</f>
        <v>1197089.2898300004</v>
      </c>
      <c r="H695" s="72">
        <f>SUM(H696:H701)</f>
        <v>21369.460000000014</v>
      </c>
      <c r="I695" s="72">
        <f>SUM(I696:I701)</f>
        <v>377763.18042000011</v>
      </c>
      <c r="J695" s="72">
        <f>SUM(J696:J701)</f>
        <v>82382.750000000015</v>
      </c>
      <c r="K695" s="72">
        <f>SUM(K696:K701)</f>
        <v>1574852.4702500009</v>
      </c>
      <c r="L695" s="9">
        <f>G695*1000/3/F695</f>
        <v>6540.0466566655705</v>
      </c>
      <c r="M695" s="10">
        <f>I695*1000/3/H695</f>
        <v>5892.5709933709113</v>
      </c>
      <c r="N695" s="10">
        <f>M695-L695</f>
        <v>-647.47566329465917</v>
      </c>
      <c r="O695" s="51">
        <f>N695/L695</f>
        <v>-9.9001688716510369E-2</v>
      </c>
      <c r="P695" s="51">
        <f>H695/J695</f>
        <v>0.25939240921188006</v>
      </c>
      <c r="Q695" s="51">
        <f t="shared" si="10"/>
        <v>0.2736353824603302</v>
      </c>
      <c r="R695" s="72">
        <f>SUM(R696:R701)</f>
        <v>82382.750000000015</v>
      </c>
      <c r="S695" s="72">
        <f>SUM(S696:S701)</f>
        <v>87094</v>
      </c>
      <c r="T695" s="52">
        <f>R695/S695</f>
        <v>0.94590614738099077</v>
      </c>
      <c r="U695" s="72">
        <f>SUM(U696:U701)</f>
        <v>21369.460000000014</v>
      </c>
      <c r="V695" s="72">
        <f>SUM(V696:V701)</f>
        <v>23832</v>
      </c>
      <c r="W695" s="52">
        <f>U695/V695</f>
        <v>0.89667086270560648</v>
      </c>
    </row>
    <row r="696" spans="1:23" ht="12" hidden="1" outlineLevel="3" x14ac:dyDescent="0.25">
      <c r="A696" s="16">
        <v>693</v>
      </c>
      <c r="B696" s="53"/>
      <c r="C696" s="54"/>
      <c r="D696" s="1">
        <v>62010</v>
      </c>
      <c r="E696" s="1" t="s">
        <v>712</v>
      </c>
      <c r="F696" s="56">
        <v>26568.260000000017</v>
      </c>
      <c r="G696" s="57">
        <v>543044.99261000019</v>
      </c>
      <c r="H696" s="57">
        <v>8928.6800000000057</v>
      </c>
      <c r="I696" s="57">
        <v>164207.49125000002</v>
      </c>
      <c r="J696" s="57">
        <v>35496.940000000024</v>
      </c>
      <c r="K696" s="57">
        <v>707252.48386000027</v>
      </c>
      <c r="L696" s="56">
        <f>G696*1000/3/F696</f>
        <v>6813.2048367739026</v>
      </c>
      <c r="M696" s="57">
        <f>I696*1000/3/H696</f>
        <v>6130.3384617509691</v>
      </c>
      <c r="N696" s="57">
        <f>M696-L696</f>
        <v>-682.86637502293343</v>
      </c>
      <c r="O696" s="58">
        <f>N696/L696</f>
        <v>-0.10022689635532449</v>
      </c>
      <c r="P696" s="58">
        <f>H696/J696</f>
        <v>0.25153379418056881</v>
      </c>
      <c r="Q696" s="58">
        <f t="shared" si="10"/>
        <v>0.26583695333528767</v>
      </c>
      <c r="R696" s="59">
        <v>35496.940000000024</v>
      </c>
      <c r="S696" s="59">
        <v>37523</v>
      </c>
      <c r="T696" s="60">
        <f>R696/S696</f>
        <v>0.9460048503584475</v>
      </c>
      <c r="U696" s="57">
        <v>8928.6800000000057</v>
      </c>
      <c r="V696" s="1">
        <v>9975</v>
      </c>
      <c r="W696" s="60">
        <f>U696/V696</f>
        <v>0.89510576441102818</v>
      </c>
    </row>
    <row r="697" spans="1:23" ht="12" hidden="1" outlineLevel="3" x14ac:dyDescent="0.25">
      <c r="A697" s="16">
        <v>694</v>
      </c>
      <c r="B697" s="53"/>
      <c r="C697" s="54"/>
      <c r="D697" s="1">
        <v>62020</v>
      </c>
      <c r="E697" s="1" t="s">
        <v>713</v>
      </c>
      <c r="F697" s="56">
        <v>26021.099999999977</v>
      </c>
      <c r="G697" s="57">
        <v>463447.96392000024</v>
      </c>
      <c r="H697" s="57">
        <v>9568.4100000000035</v>
      </c>
      <c r="I697" s="57">
        <v>158089.17236000006</v>
      </c>
      <c r="J697" s="57">
        <v>35589.50999999998</v>
      </c>
      <c r="K697" s="57">
        <v>621537.13628000033</v>
      </c>
      <c r="L697" s="56">
        <f>G697*1000/3/F697</f>
        <v>5936.8226031951071</v>
      </c>
      <c r="M697" s="57">
        <f>I697*1000/3/H697</f>
        <v>5507.3299311658538</v>
      </c>
      <c r="N697" s="57">
        <f>M697-L697</f>
        <v>-429.4926720292533</v>
      </c>
      <c r="O697" s="58">
        <f>N697/L697</f>
        <v>-7.2343861478715382E-2</v>
      </c>
      <c r="P697" s="58">
        <f>H697/J697</f>
        <v>0.26885478333362861</v>
      </c>
      <c r="Q697" s="58">
        <f t="shared" si="10"/>
        <v>0.28249460532274823</v>
      </c>
      <c r="R697" s="59">
        <v>35589.50999999998</v>
      </c>
      <c r="S697" s="59">
        <v>37537</v>
      </c>
      <c r="T697" s="60">
        <f>R697/S697</f>
        <v>0.94811812345152735</v>
      </c>
      <c r="U697" s="57">
        <v>9568.4100000000035</v>
      </c>
      <c r="V697" s="1">
        <v>10604</v>
      </c>
      <c r="W697" s="60">
        <f>U697/V697</f>
        <v>0.90233968313843871</v>
      </c>
    </row>
    <row r="698" spans="1:23" ht="12" hidden="1" outlineLevel="3" x14ac:dyDescent="0.25">
      <c r="A698" s="16">
        <v>695</v>
      </c>
      <c r="B698" s="53"/>
      <c r="C698" s="54"/>
      <c r="D698" s="1">
        <v>62030</v>
      </c>
      <c r="E698" s="1" t="s">
        <v>714</v>
      </c>
      <c r="F698" s="56">
        <v>1026.8000000000002</v>
      </c>
      <c r="G698" s="57">
        <v>20554.817650000005</v>
      </c>
      <c r="H698" s="57">
        <v>258.64999999999998</v>
      </c>
      <c r="I698" s="57">
        <v>4886.8721199999991</v>
      </c>
      <c r="J698" s="57">
        <v>1285.4500000000003</v>
      </c>
      <c r="K698" s="57">
        <v>25441.689770000005</v>
      </c>
      <c r="L698" s="56">
        <f>G698*1000/3/F698</f>
        <v>6672.7754999350745</v>
      </c>
      <c r="M698" s="57">
        <f>I698*1000/3/H698</f>
        <v>6297.9214124621431</v>
      </c>
      <c r="N698" s="57">
        <f>M698-L698</f>
        <v>-374.8540874729315</v>
      </c>
      <c r="O698" s="58">
        <f>N698/L698</f>
        <v>-5.6176637064528662E-2</v>
      </c>
      <c r="P698" s="58">
        <f>H698/J698</f>
        <v>0.20121358279201829</v>
      </c>
      <c r="Q698" s="58">
        <f t="shared" si="10"/>
        <v>0.21480938416422288</v>
      </c>
      <c r="R698" s="59">
        <v>1285.4500000000003</v>
      </c>
      <c r="S698" s="59">
        <v>1364</v>
      </c>
      <c r="T698" s="60">
        <f>R698/S698</f>
        <v>0.94241202346041075</v>
      </c>
      <c r="U698" s="57">
        <v>258.64999999999998</v>
      </c>
      <c r="V698" s="1">
        <v>293</v>
      </c>
      <c r="W698" s="60">
        <f>U698/V698</f>
        <v>0.88276450511945381</v>
      </c>
    </row>
    <row r="699" spans="1:23" ht="12" hidden="1" outlineLevel="3" x14ac:dyDescent="0.25">
      <c r="A699" s="16">
        <v>696</v>
      </c>
      <c r="B699" s="53"/>
      <c r="C699" s="54"/>
      <c r="D699" s="1">
        <v>62090</v>
      </c>
      <c r="E699" s="1" t="s">
        <v>715</v>
      </c>
      <c r="F699" s="56">
        <v>1155.9600000000003</v>
      </c>
      <c r="G699" s="57">
        <v>22695.303460000006</v>
      </c>
      <c r="H699" s="57">
        <v>350.81000000000006</v>
      </c>
      <c r="I699" s="57">
        <v>5667.6824500000021</v>
      </c>
      <c r="J699" s="57">
        <v>1506.7700000000004</v>
      </c>
      <c r="K699" s="57">
        <v>28362.98591000001</v>
      </c>
      <c r="L699" s="56">
        <f>G699*1000/3/F699</f>
        <v>6544.4316008627748</v>
      </c>
      <c r="M699" s="57">
        <f>I699*1000/3/H699</f>
        <v>5385.329618121872</v>
      </c>
      <c r="N699" s="57">
        <f>M699-L699</f>
        <v>-1159.1019827409027</v>
      </c>
      <c r="O699" s="58">
        <f>N699/L699</f>
        <v>-0.17711270488152009</v>
      </c>
      <c r="P699" s="58">
        <f>H699/J699</f>
        <v>0.23282252765850128</v>
      </c>
      <c r="Q699" s="58">
        <f t="shared" si="10"/>
        <v>0.24643962848297213</v>
      </c>
      <c r="R699" s="59">
        <v>1506.7700000000004</v>
      </c>
      <c r="S699" s="59">
        <v>1615</v>
      </c>
      <c r="T699" s="60">
        <f>R699/S699</f>
        <v>0.93298452012383926</v>
      </c>
      <c r="U699" s="57">
        <v>350.81000000000006</v>
      </c>
      <c r="V699" s="1">
        <v>398</v>
      </c>
      <c r="W699" s="60">
        <f>U699/V699</f>
        <v>0.8814321608040202</v>
      </c>
    </row>
    <row r="700" spans="1:23" ht="12" hidden="1" outlineLevel="3" x14ac:dyDescent="0.25">
      <c r="A700" s="16">
        <v>697</v>
      </c>
      <c r="B700" s="53"/>
      <c r="C700" s="54"/>
      <c r="D700" s="1">
        <v>63110</v>
      </c>
      <c r="E700" s="1" t="s">
        <v>716</v>
      </c>
      <c r="F700" s="56">
        <v>5811.6199999999935</v>
      </c>
      <c r="G700" s="57">
        <v>135025.00464000003</v>
      </c>
      <c r="H700" s="57">
        <v>2023.8799999999994</v>
      </c>
      <c r="I700" s="57">
        <v>38917.422930000001</v>
      </c>
      <c r="J700" s="57">
        <v>7835.4999999999927</v>
      </c>
      <c r="K700" s="57">
        <v>173942.42757000003</v>
      </c>
      <c r="L700" s="56">
        <f>G700*1000/3/F700</f>
        <v>7744.5419487165464</v>
      </c>
      <c r="M700" s="57">
        <f>I700*1000/3/H700</f>
        <v>6409.7052740281069</v>
      </c>
      <c r="N700" s="57">
        <f>M700-L700</f>
        <v>-1334.8366746884394</v>
      </c>
      <c r="O700" s="58">
        <f>N700/L700</f>
        <v>-0.17235837619933783</v>
      </c>
      <c r="P700" s="58">
        <f>H700/J700</f>
        <v>0.25829621594027202</v>
      </c>
      <c r="Q700" s="58">
        <f t="shared" si="10"/>
        <v>0.27426312005751258</v>
      </c>
      <c r="R700" s="59">
        <v>7835.4999999999927</v>
      </c>
      <c r="S700" s="59">
        <v>8346</v>
      </c>
      <c r="T700" s="60">
        <f>R700/S700</f>
        <v>0.93883297387970199</v>
      </c>
      <c r="U700" s="57">
        <v>2023.8799999999994</v>
      </c>
      <c r="V700" s="1">
        <v>2289</v>
      </c>
      <c r="W700" s="60">
        <f>U700/V700</f>
        <v>0.88417649628658779</v>
      </c>
    </row>
    <row r="701" spans="1:23" ht="12" hidden="1" outlineLevel="3" x14ac:dyDescent="0.25">
      <c r="A701" s="16">
        <v>698</v>
      </c>
      <c r="B701" s="53"/>
      <c r="C701" s="54"/>
      <c r="D701" s="1">
        <v>63120</v>
      </c>
      <c r="E701" s="1" t="s">
        <v>717</v>
      </c>
      <c r="F701" s="56">
        <v>429.54999999999984</v>
      </c>
      <c r="G701" s="57">
        <v>12321.207550000001</v>
      </c>
      <c r="H701" s="57">
        <v>239.02999999999994</v>
      </c>
      <c r="I701" s="57">
        <v>5994.5393100000001</v>
      </c>
      <c r="J701" s="57">
        <v>668.57999999999981</v>
      </c>
      <c r="K701" s="57">
        <v>18315.746859999999</v>
      </c>
      <c r="L701" s="56">
        <f>G701*1000/3/F701</f>
        <v>9561.3297249059142</v>
      </c>
      <c r="M701" s="57">
        <f>I701*1000/3/H701</f>
        <v>8359.5354976362833</v>
      </c>
      <c r="N701" s="57">
        <f>M701-L701</f>
        <v>-1201.7942272696309</v>
      </c>
      <c r="O701" s="58">
        <f>N701/L701</f>
        <v>-0.12569321023822938</v>
      </c>
      <c r="P701" s="58">
        <f>H701/J701</f>
        <v>0.35751892069759789</v>
      </c>
      <c r="Q701" s="58">
        <f t="shared" si="10"/>
        <v>0.38504936530324402</v>
      </c>
      <c r="R701" s="59">
        <v>668.57999999999981</v>
      </c>
      <c r="S701" s="59">
        <v>709</v>
      </c>
      <c r="T701" s="60">
        <f>R701/S701</f>
        <v>0.94299012693935091</v>
      </c>
      <c r="U701" s="57">
        <v>239.02999999999994</v>
      </c>
      <c r="V701" s="1">
        <v>273</v>
      </c>
      <c r="W701" s="60">
        <f>U701/V701</f>
        <v>0.87556776556776539</v>
      </c>
    </row>
    <row r="702" spans="1:23" ht="12" hidden="1" outlineLevel="2" collapsed="1" x14ac:dyDescent="0.25">
      <c r="A702" s="16">
        <v>699</v>
      </c>
      <c r="B702" s="46"/>
      <c r="C702" s="81" t="s">
        <v>718</v>
      </c>
      <c r="D702" s="48"/>
      <c r="E702" s="81"/>
      <c r="F702" s="71">
        <f>SUM(F703:F704)</f>
        <v>343.52</v>
      </c>
      <c r="G702" s="72">
        <f>SUM(G703:G704)</f>
        <v>6696.532580000001</v>
      </c>
      <c r="H702" s="72">
        <f>SUM(H703:H704)</f>
        <v>342.48999999999995</v>
      </c>
      <c r="I702" s="72">
        <f>SUM(I703:I704)</f>
        <v>5938.7547400000021</v>
      </c>
      <c r="J702" s="72">
        <f>SUM(J703:J704)</f>
        <v>686.01</v>
      </c>
      <c r="K702" s="72">
        <f>SUM(K703:K704)</f>
        <v>12635.287320000003</v>
      </c>
      <c r="L702" s="9">
        <f>G702*1000/3/F702</f>
        <v>6497.9550729700368</v>
      </c>
      <c r="M702" s="10">
        <f>I702*1000/3/H702</f>
        <v>5779.9787244396457</v>
      </c>
      <c r="N702" s="10">
        <f>M702-L702</f>
        <v>-717.97634853039108</v>
      </c>
      <c r="O702" s="51">
        <f>N702/L702</f>
        <v>-0.11049266122460644</v>
      </c>
      <c r="P702" s="51">
        <f>H702/J702</f>
        <v>0.49924928208043606</v>
      </c>
      <c r="Q702" s="51">
        <f t="shared" si="10"/>
        <v>0.52133333333333332</v>
      </c>
      <c r="R702" s="72">
        <f>SUM(R703:R704)</f>
        <v>686.01</v>
      </c>
      <c r="S702" s="72">
        <f>SUM(S703:S704)</f>
        <v>750</v>
      </c>
      <c r="T702" s="52">
        <f>R702/S702</f>
        <v>0.91467999999999994</v>
      </c>
      <c r="U702" s="72">
        <f>SUM(U703:U704)</f>
        <v>342.48999999999995</v>
      </c>
      <c r="V702" s="72">
        <f>SUM(V703:V704)</f>
        <v>391</v>
      </c>
      <c r="W702" s="52">
        <f>U702/V702</f>
        <v>0.87593350383631696</v>
      </c>
    </row>
    <row r="703" spans="1:23" ht="12" hidden="1" outlineLevel="4" x14ac:dyDescent="0.25">
      <c r="A703" s="16">
        <v>700</v>
      </c>
      <c r="B703" s="53"/>
      <c r="C703" s="54"/>
      <c r="D703" s="1">
        <v>63910</v>
      </c>
      <c r="E703" s="1" t="s">
        <v>719</v>
      </c>
      <c r="F703" s="56">
        <v>181.03</v>
      </c>
      <c r="G703" s="57">
        <v>4005.4428900000003</v>
      </c>
      <c r="H703" s="57">
        <v>156.43</v>
      </c>
      <c r="I703" s="57">
        <v>2857.28051</v>
      </c>
      <c r="J703" s="57">
        <v>337.46000000000004</v>
      </c>
      <c r="K703" s="57">
        <v>6862.7234000000008</v>
      </c>
      <c r="L703" s="56">
        <f>G703*1000/3/F703</f>
        <v>7375.2838203612664</v>
      </c>
      <c r="M703" s="57">
        <f>I703*1000/3/H703</f>
        <v>6088.5177821815942</v>
      </c>
      <c r="N703" s="57">
        <f>M703-L703</f>
        <v>-1286.7660381796723</v>
      </c>
      <c r="O703" s="58">
        <f>N703/L703</f>
        <v>-0.17447003661435256</v>
      </c>
      <c r="P703" s="58">
        <f>H703/J703</f>
        <v>0.46355123570200912</v>
      </c>
      <c r="Q703" s="58">
        <f t="shared" si="10"/>
        <v>0.4747191011235955</v>
      </c>
      <c r="R703" s="59">
        <v>337.46000000000004</v>
      </c>
      <c r="S703" s="59">
        <v>356</v>
      </c>
      <c r="T703" s="60">
        <f>R703/S703</f>
        <v>0.94792134831460684</v>
      </c>
      <c r="U703" s="57">
        <v>156.43</v>
      </c>
      <c r="V703" s="1">
        <v>169</v>
      </c>
      <c r="W703" s="60">
        <f>U703/V703</f>
        <v>0.92562130177514801</v>
      </c>
    </row>
    <row r="704" spans="1:23" ht="12" hidden="1" outlineLevel="4" x14ac:dyDescent="0.25">
      <c r="A704" s="16">
        <v>701</v>
      </c>
      <c r="B704" s="53"/>
      <c r="C704" s="54"/>
      <c r="D704" s="1">
        <v>63990</v>
      </c>
      <c r="E704" s="1" t="s">
        <v>720</v>
      </c>
      <c r="F704" s="56">
        <v>162.48999999999998</v>
      </c>
      <c r="G704" s="57">
        <v>2691.0896900000002</v>
      </c>
      <c r="H704" s="57">
        <v>186.05999999999995</v>
      </c>
      <c r="I704" s="57">
        <v>3081.4742300000016</v>
      </c>
      <c r="J704" s="57">
        <v>348.54999999999995</v>
      </c>
      <c r="K704" s="57">
        <v>5772.5639200000023</v>
      </c>
      <c r="L704" s="56">
        <f>G704*1000/3/F704</f>
        <v>5520.523704022813</v>
      </c>
      <c r="M704" s="57">
        <f>I704*1000/3/H704</f>
        <v>5520.5744204378561</v>
      </c>
      <c r="N704" s="57">
        <f>M704-L704</f>
        <v>5.0716415043098095E-2</v>
      </c>
      <c r="O704" s="58">
        <f>N704/L704</f>
        <v>9.1868847526442065E-6</v>
      </c>
      <c r="P704" s="58">
        <f>H704/J704</f>
        <v>0.53381150480562323</v>
      </c>
      <c r="Q704" s="58">
        <f t="shared" si="10"/>
        <v>0.56345177664974622</v>
      </c>
      <c r="R704" s="59">
        <v>348.54999999999995</v>
      </c>
      <c r="S704" s="59">
        <v>394</v>
      </c>
      <c r="T704" s="60">
        <f>R704/S704</f>
        <v>0.88464467005076131</v>
      </c>
      <c r="U704" s="57">
        <v>186.05999999999995</v>
      </c>
      <c r="V704" s="1">
        <v>222</v>
      </c>
      <c r="W704" s="60">
        <f>U704/V704</f>
        <v>0.83810810810810787</v>
      </c>
    </row>
    <row r="705" spans="1:23" ht="12" hidden="1" outlineLevel="1" collapsed="1" x14ac:dyDescent="0.25">
      <c r="A705" s="16">
        <v>702</v>
      </c>
      <c r="B705" s="46"/>
      <c r="C705" s="47" t="s">
        <v>721</v>
      </c>
      <c r="D705" s="48"/>
      <c r="E705" s="47"/>
      <c r="F705" s="71">
        <f>F706+F718</f>
        <v>52160.640000000007</v>
      </c>
      <c r="G705" s="72">
        <f>G706+G718</f>
        <v>1167300.2421600001</v>
      </c>
      <c r="H705" s="72">
        <f>H706+H718</f>
        <v>53418.460000000006</v>
      </c>
      <c r="I705" s="72">
        <f>I706+I718</f>
        <v>1001139.5544599999</v>
      </c>
      <c r="J705" s="72">
        <f>J706+J718</f>
        <v>105579.09999999998</v>
      </c>
      <c r="K705" s="72">
        <f>K706+K718</f>
        <v>2168439.7966200002</v>
      </c>
      <c r="L705" s="9">
        <f>G705*1000/3/F705</f>
        <v>7459.6492819106506</v>
      </c>
      <c r="M705" s="10">
        <f>I705*1000/3/H705</f>
        <v>6247.1509815146292</v>
      </c>
      <c r="N705" s="10">
        <f>M705-L705</f>
        <v>-1212.4983003960215</v>
      </c>
      <c r="O705" s="51">
        <f>N705/L705</f>
        <v>-0.16254092579610693</v>
      </c>
      <c r="P705" s="51">
        <f>H705/J705</f>
        <v>0.50595676606449591</v>
      </c>
      <c r="Q705" s="51">
        <f t="shared" si="10"/>
        <v>0.53382497375283644</v>
      </c>
      <c r="R705" s="72">
        <f>R706+R718</f>
        <v>105579.09999999998</v>
      </c>
      <c r="S705" s="72">
        <f>S706+S718</f>
        <v>118108</v>
      </c>
      <c r="T705" s="52">
        <f>R705/S705</f>
        <v>0.89391997155146119</v>
      </c>
      <c r="U705" s="72">
        <f>U706+U718</f>
        <v>53418.460000000006</v>
      </c>
      <c r="V705" s="72">
        <f>V706+V718</f>
        <v>63049</v>
      </c>
      <c r="W705" s="52">
        <f>U705/V705</f>
        <v>0.84725308886738893</v>
      </c>
    </row>
    <row r="706" spans="1:23" ht="12" hidden="1" outlineLevel="2" x14ac:dyDescent="0.25">
      <c r="A706" s="16">
        <v>703</v>
      </c>
      <c r="B706" s="46"/>
      <c r="C706" s="81" t="s">
        <v>722</v>
      </c>
      <c r="D706" s="48"/>
      <c r="E706" s="81"/>
      <c r="F706" s="71">
        <f>SUM(F707:F717)</f>
        <v>30732.600000000002</v>
      </c>
      <c r="G706" s="72">
        <f>SUM(G707:G717)</f>
        <v>713726.77247000008</v>
      </c>
      <c r="H706" s="72">
        <f>SUM(H707:H717)</f>
        <v>28123.950000000004</v>
      </c>
      <c r="I706" s="72">
        <f>SUM(I707:I717)</f>
        <v>556722.58900999988</v>
      </c>
      <c r="J706" s="72">
        <f>SUM(J707:J717)</f>
        <v>58856.549999999981</v>
      </c>
      <c r="K706" s="72">
        <f>SUM(K707:K717)</f>
        <v>1270449.36148</v>
      </c>
      <c r="L706" s="9">
        <f>G706*1000/3/F706</f>
        <v>7741.2560003600947</v>
      </c>
      <c r="M706" s="10">
        <f>I706*1000/3/H706</f>
        <v>6598.4399892855226</v>
      </c>
      <c r="N706" s="10">
        <f>M706-L706</f>
        <v>-1142.8160110745721</v>
      </c>
      <c r="O706" s="51">
        <f>N706/L706</f>
        <v>-0.14762669145955287</v>
      </c>
      <c r="P706" s="51">
        <f>H706/J706</f>
        <v>0.47783891512499482</v>
      </c>
      <c r="Q706" s="51">
        <f t="shared" si="10"/>
        <v>0.50521452749062301</v>
      </c>
      <c r="R706" s="72">
        <f>SUM(R707:R717)</f>
        <v>58856.549999999981</v>
      </c>
      <c r="S706" s="72">
        <f>SUM(S707:S717)</f>
        <v>65586</v>
      </c>
      <c r="T706" s="52">
        <f>R706/S706</f>
        <v>0.89739502332814902</v>
      </c>
      <c r="U706" s="72">
        <f>SUM(U707:U717)</f>
        <v>28123.950000000004</v>
      </c>
      <c r="V706" s="72">
        <f>SUM(V707:V717)</f>
        <v>33135</v>
      </c>
      <c r="W706" s="52">
        <f>U706/V706</f>
        <v>0.84876867360796748</v>
      </c>
    </row>
    <row r="707" spans="1:23" ht="12" hidden="1" outlineLevel="3" x14ac:dyDescent="0.25">
      <c r="A707" s="16">
        <v>704</v>
      </c>
      <c r="B707" s="53"/>
      <c r="C707" s="54"/>
      <c r="D707" s="1">
        <v>64110</v>
      </c>
      <c r="E707" s="1" t="s">
        <v>723</v>
      </c>
      <c r="F707" s="56">
        <v>1062.22</v>
      </c>
      <c r="G707" s="57">
        <v>36892.030359999997</v>
      </c>
      <c r="H707" s="57">
        <v>653.81000000000006</v>
      </c>
      <c r="I707" s="57">
        <v>20183.445419999996</v>
      </c>
      <c r="J707" s="57">
        <v>1716.0300000000002</v>
      </c>
      <c r="K707" s="57">
        <v>57075.475779999993</v>
      </c>
      <c r="L707" s="56">
        <f>G707*1000/3/F707</f>
        <v>11577.021194605009</v>
      </c>
      <c r="M707" s="57">
        <f>I707*1000/3/H707</f>
        <v>10290.168611676174</v>
      </c>
      <c r="N707" s="57">
        <f>M707-L707</f>
        <v>-1286.8525829288355</v>
      </c>
      <c r="O707" s="58">
        <f>N707/L707</f>
        <v>-0.11115575943909646</v>
      </c>
      <c r="P707" s="58">
        <f>H707/J707</f>
        <v>0.3810014976428151</v>
      </c>
      <c r="Q707" s="58">
        <f t="shared" si="10"/>
        <v>0.40504997369805368</v>
      </c>
      <c r="R707" s="59">
        <v>1716.0300000000002</v>
      </c>
      <c r="S707" s="59">
        <v>1901</v>
      </c>
      <c r="T707" s="60">
        <f>R707/S707</f>
        <v>0.90269857969489753</v>
      </c>
      <c r="U707" s="57">
        <v>653.81000000000006</v>
      </c>
      <c r="V707" s="1">
        <v>770</v>
      </c>
      <c r="W707" s="60">
        <f>U707/V707</f>
        <v>0.84910389610389614</v>
      </c>
    </row>
    <row r="708" spans="1:23" ht="12" hidden="1" outlineLevel="3" x14ac:dyDescent="0.25">
      <c r="A708" s="16">
        <v>705</v>
      </c>
      <c r="B708" s="53"/>
      <c r="C708" s="54"/>
      <c r="D708" s="1">
        <v>64190</v>
      </c>
      <c r="E708" s="1" t="s">
        <v>724</v>
      </c>
      <c r="F708" s="56">
        <v>19251.489999999998</v>
      </c>
      <c r="G708" s="57">
        <v>416049.34827999998</v>
      </c>
      <c r="H708" s="57">
        <v>17704.600000000006</v>
      </c>
      <c r="I708" s="57">
        <v>340076.81688999996</v>
      </c>
      <c r="J708" s="57">
        <v>36956.090000000004</v>
      </c>
      <c r="K708" s="57">
        <v>756126.16516999993</v>
      </c>
      <c r="L708" s="56">
        <f>G708*1000/3/F708</f>
        <v>7203.7601293891203</v>
      </c>
      <c r="M708" s="57">
        <f>I708*1000/3/H708</f>
        <v>6402.7958250021629</v>
      </c>
      <c r="N708" s="57">
        <f>M708-L708</f>
        <v>-800.96430438695734</v>
      </c>
      <c r="O708" s="58">
        <f>N708/L708</f>
        <v>-0.111186975968185</v>
      </c>
      <c r="P708" s="58">
        <f>H708/J708</f>
        <v>0.47907124373817694</v>
      </c>
      <c r="Q708" s="58">
        <f t="shared" si="10"/>
        <v>0.50976482740397322</v>
      </c>
      <c r="R708" s="59">
        <v>36956.090000000004</v>
      </c>
      <c r="S708" s="59">
        <v>41629</v>
      </c>
      <c r="T708" s="60">
        <f>R708/S708</f>
        <v>0.88774868481106928</v>
      </c>
      <c r="U708" s="57">
        <v>17704.600000000006</v>
      </c>
      <c r="V708" s="1">
        <v>21221</v>
      </c>
      <c r="W708" s="60">
        <f>U708/V708</f>
        <v>0.83429621601244075</v>
      </c>
    </row>
    <row r="709" spans="1:23" ht="12" hidden="1" outlineLevel="3" x14ac:dyDescent="0.25">
      <c r="A709" s="16">
        <v>706</v>
      </c>
      <c r="B709" s="53"/>
      <c r="C709" s="54"/>
      <c r="D709" s="1">
        <v>64200</v>
      </c>
      <c r="E709" s="1" t="s">
        <v>725</v>
      </c>
      <c r="F709" s="56">
        <v>7768.2699999999968</v>
      </c>
      <c r="G709" s="57">
        <v>199476.80469000011</v>
      </c>
      <c r="H709" s="57">
        <v>7146.5399999999981</v>
      </c>
      <c r="I709" s="57">
        <v>148503.79510999992</v>
      </c>
      <c r="J709" s="57">
        <v>14914.809999999994</v>
      </c>
      <c r="K709" s="57">
        <v>347980.59980000003</v>
      </c>
      <c r="L709" s="56">
        <f>G709*1000/3/F709</f>
        <v>8559.4692550593718</v>
      </c>
      <c r="M709" s="57">
        <f>I709*1000/3/H709</f>
        <v>6926.6057472100701</v>
      </c>
      <c r="N709" s="57">
        <f>M709-L709</f>
        <v>-1632.8635078493016</v>
      </c>
      <c r="O709" s="58">
        <f>N709/L709</f>
        <v>-0.19076691079696803</v>
      </c>
      <c r="P709" s="58">
        <f>H709/J709</f>
        <v>0.47915729399167678</v>
      </c>
      <c r="Q709" s="58">
        <f t="shared" ref="Q709:Q772" si="11">V709/S709</f>
        <v>0.50043135321666254</v>
      </c>
      <c r="R709" s="59">
        <v>14914.809999999994</v>
      </c>
      <c r="S709" s="59">
        <v>16228</v>
      </c>
      <c r="T709" s="60">
        <f>R709/S709</f>
        <v>0.91907875277298456</v>
      </c>
      <c r="U709" s="57">
        <v>7146.5399999999981</v>
      </c>
      <c r="V709" s="1">
        <v>8121</v>
      </c>
      <c r="W709" s="60">
        <f>U709/V709</f>
        <v>0.88000738825267799</v>
      </c>
    </row>
    <row r="710" spans="1:23" ht="12" hidden="1" outlineLevel="3" x14ac:dyDescent="0.25">
      <c r="A710" s="16">
        <v>707</v>
      </c>
      <c r="B710" s="53"/>
      <c r="C710" s="54"/>
      <c r="D710" s="1">
        <v>64300</v>
      </c>
      <c r="E710" s="1" t="s">
        <v>726</v>
      </c>
      <c r="F710" s="56">
        <v>98.719999999999985</v>
      </c>
      <c r="G710" s="57">
        <v>4323.8272699999998</v>
      </c>
      <c r="H710" s="57">
        <v>71.06</v>
      </c>
      <c r="I710" s="57">
        <v>1986.7478400000002</v>
      </c>
      <c r="J710" s="57">
        <v>169.77999999999997</v>
      </c>
      <c r="K710" s="57">
        <v>6310.5751099999998</v>
      </c>
      <c r="L710" s="56">
        <f>G710*1000/3/F710</f>
        <v>14599.632867368991</v>
      </c>
      <c r="M710" s="57">
        <f>I710*1000/3/H710</f>
        <v>9319.5789473684235</v>
      </c>
      <c r="N710" s="57">
        <f>M710-L710</f>
        <v>-5280.0539200005678</v>
      </c>
      <c r="O710" s="58">
        <f>N710/L710</f>
        <v>-0.36165662301014351</v>
      </c>
      <c r="P710" s="58">
        <f>H710/J710</f>
        <v>0.41854164212510314</v>
      </c>
      <c r="Q710" s="58">
        <f t="shared" si="11"/>
        <v>0.44198895027624308</v>
      </c>
      <c r="R710" s="59">
        <v>169.77999999999997</v>
      </c>
      <c r="S710" s="59">
        <v>181</v>
      </c>
      <c r="T710" s="60">
        <f>R710/S710</f>
        <v>0.93801104972375671</v>
      </c>
      <c r="U710" s="57">
        <v>71.06</v>
      </c>
      <c r="V710" s="1">
        <v>80</v>
      </c>
      <c r="W710" s="60">
        <f>U710/V710</f>
        <v>0.88824999999999998</v>
      </c>
    </row>
    <row r="711" spans="1:23" ht="12" hidden="1" outlineLevel="3" x14ac:dyDescent="0.25">
      <c r="A711" s="16">
        <v>708</v>
      </c>
      <c r="B711" s="53"/>
      <c r="C711" s="54"/>
      <c r="D711" s="1">
        <v>64910</v>
      </c>
      <c r="E711" s="1" t="s">
        <v>727</v>
      </c>
      <c r="F711" s="56">
        <v>389.99</v>
      </c>
      <c r="G711" s="57">
        <v>8123.3467800000008</v>
      </c>
      <c r="H711" s="57">
        <v>374.90000000000003</v>
      </c>
      <c r="I711" s="57">
        <v>7083.8770800000011</v>
      </c>
      <c r="J711" s="57">
        <v>764.8900000000001</v>
      </c>
      <c r="K711" s="57">
        <v>15207.223860000002</v>
      </c>
      <c r="L711" s="56">
        <f>G711*1000/3/F711</f>
        <v>6943.2094669094085</v>
      </c>
      <c r="M711" s="57">
        <f>I711*1000/3/H711</f>
        <v>6298.4592157908783</v>
      </c>
      <c r="N711" s="57">
        <f>M711-L711</f>
        <v>-644.75025111853029</v>
      </c>
      <c r="O711" s="58">
        <f>N711/L711</f>
        <v>-9.2860550180912854E-2</v>
      </c>
      <c r="P711" s="58">
        <f>H711/J711</f>
        <v>0.49013583652551346</v>
      </c>
      <c r="Q711" s="58">
        <f t="shared" si="11"/>
        <v>0.50785973397823458</v>
      </c>
      <c r="R711" s="59">
        <v>764.8900000000001</v>
      </c>
      <c r="S711" s="59">
        <v>827</v>
      </c>
      <c r="T711" s="60">
        <f>R711/S711</f>
        <v>0.92489721886336163</v>
      </c>
      <c r="U711" s="57">
        <v>374.90000000000003</v>
      </c>
      <c r="V711" s="1">
        <v>420</v>
      </c>
      <c r="W711" s="60">
        <f>U711/V711</f>
        <v>0.89261904761904765</v>
      </c>
    </row>
    <row r="712" spans="1:23" ht="12" hidden="1" outlineLevel="3" x14ac:dyDescent="0.25">
      <c r="A712" s="16">
        <v>709</v>
      </c>
      <c r="B712" s="53"/>
      <c r="C712" s="54"/>
      <c r="D712" s="1">
        <v>64921</v>
      </c>
      <c r="E712" s="1" t="s">
        <v>728</v>
      </c>
      <c r="F712" s="56">
        <v>792.30999999999983</v>
      </c>
      <c r="G712" s="57">
        <v>15365.583500000002</v>
      </c>
      <c r="H712" s="57">
        <v>916.82</v>
      </c>
      <c r="I712" s="57">
        <v>14651.413809999996</v>
      </c>
      <c r="J712" s="57">
        <v>1709.1299999999999</v>
      </c>
      <c r="K712" s="57">
        <v>30016.997309999999</v>
      </c>
      <c r="L712" s="56">
        <f>G712*1000/3/F712</f>
        <v>6464.4661390953897</v>
      </c>
      <c r="M712" s="57">
        <f>I712*1000/3/H712</f>
        <v>5326.8957956123695</v>
      </c>
      <c r="N712" s="57">
        <f>M712-L712</f>
        <v>-1137.5703434830202</v>
      </c>
      <c r="O712" s="58">
        <f>N712/L712</f>
        <v>-0.17597282111252688</v>
      </c>
      <c r="P712" s="58">
        <f>H712/J712</f>
        <v>0.53642496474814683</v>
      </c>
      <c r="Q712" s="58">
        <f t="shared" si="11"/>
        <v>0.55927835051546393</v>
      </c>
      <c r="R712" s="59">
        <v>1709.1299999999999</v>
      </c>
      <c r="S712" s="59">
        <v>1940</v>
      </c>
      <c r="T712" s="60">
        <f>R712/S712</f>
        <v>0.88099484536082473</v>
      </c>
      <c r="U712" s="57">
        <v>916.82</v>
      </c>
      <c r="V712" s="1">
        <v>1085</v>
      </c>
      <c r="W712" s="60">
        <f>U712/V712</f>
        <v>0.84499539170506921</v>
      </c>
    </row>
    <row r="713" spans="1:23" ht="12" hidden="1" outlineLevel="3" x14ac:dyDescent="0.25">
      <c r="A713" s="16">
        <v>710</v>
      </c>
      <c r="B713" s="53"/>
      <c r="C713" s="54"/>
      <c r="D713" s="1">
        <v>64922</v>
      </c>
      <c r="E713" s="1" t="s">
        <v>729</v>
      </c>
      <c r="F713" s="56">
        <v>330.34</v>
      </c>
      <c r="G713" s="57">
        <v>6575.5490900000004</v>
      </c>
      <c r="H713" s="57">
        <v>472.31999999999994</v>
      </c>
      <c r="I713" s="57">
        <v>8427.3267100000012</v>
      </c>
      <c r="J713" s="57">
        <v>802.65999999999985</v>
      </c>
      <c r="K713" s="57">
        <v>15002.875800000002</v>
      </c>
      <c r="L713" s="56">
        <f>G713*1000/3/F713</f>
        <v>6635.1325805735514</v>
      </c>
      <c r="M713" s="57">
        <f>I713*1000/3/H713</f>
        <v>5947.4697309733529</v>
      </c>
      <c r="N713" s="57">
        <f>M713-L713</f>
        <v>-687.66284960019857</v>
      </c>
      <c r="O713" s="58">
        <f>N713/L713</f>
        <v>-0.10363965470916874</v>
      </c>
      <c r="P713" s="58">
        <f>H713/J713</f>
        <v>0.5884434256098473</v>
      </c>
      <c r="Q713" s="58">
        <f t="shared" si="11"/>
        <v>0.6062291434927698</v>
      </c>
      <c r="R713" s="59">
        <v>802.65999999999985</v>
      </c>
      <c r="S713" s="59">
        <v>899</v>
      </c>
      <c r="T713" s="60">
        <f>R713/S713</f>
        <v>0.89283648498331458</v>
      </c>
      <c r="U713" s="57">
        <v>472.31999999999994</v>
      </c>
      <c r="V713" s="1">
        <v>545</v>
      </c>
      <c r="W713" s="60">
        <f>U713/V713</f>
        <v>0.86664220183486229</v>
      </c>
    </row>
    <row r="714" spans="1:23" ht="12" hidden="1" outlineLevel="3" x14ac:dyDescent="0.25">
      <c r="A714" s="16">
        <v>711</v>
      </c>
      <c r="B714" s="53"/>
      <c r="C714" s="54"/>
      <c r="D714" s="1">
        <v>64929</v>
      </c>
      <c r="E714" s="1" t="s">
        <v>730</v>
      </c>
      <c r="F714" s="56">
        <v>43.32</v>
      </c>
      <c r="G714" s="57">
        <v>773.94855999999993</v>
      </c>
      <c r="H714" s="57">
        <v>53.669999999999995</v>
      </c>
      <c r="I714" s="57">
        <v>819.6935400000001</v>
      </c>
      <c r="J714" s="57">
        <v>96.99</v>
      </c>
      <c r="K714" s="57">
        <v>1593.6421</v>
      </c>
      <c r="L714" s="56">
        <f>G714*1000/3/F714</f>
        <v>5955.282856263465</v>
      </c>
      <c r="M714" s="57">
        <f>I714*1000/3/H714</f>
        <v>5090.9480156512036</v>
      </c>
      <c r="N714" s="57">
        <f>M714-L714</f>
        <v>-864.33484061226136</v>
      </c>
      <c r="O714" s="58">
        <f>N714/L714</f>
        <v>-0.14513749581234378</v>
      </c>
      <c r="P714" s="58">
        <f>H714/J714</f>
        <v>0.55335601608413232</v>
      </c>
      <c r="Q714" s="58">
        <f t="shared" si="11"/>
        <v>0.55660377358490565</v>
      </c>
      <c r="R714" s="59">
        <v>96.99</v>
      </c>
      <c r="S714" s="59">
        <v>106</v>
      </c>
      <c r="T714" s="60">
        <f>R714/S714</f>
        <v>0.91499999999999992</v>
      </c>
      <c r="U714" s="57">
        <v>53.669999999999995</v>
      </c>
      <c r="V714" s="1">
        <v>59</v>
      </c>
      <c r="W714" s="60">
        <f>U714/V714</f>
        <v>0.90966101694915247</v>
      </c>
    </row>
    <row r="715" spans="1:23" ht="12" hidden="1" outlineLevel="3" x14ac:dyDescent="0.25">
      <c r="A715" s="16">
        <v>712</v>
      </c>
      <c r="B715" s="53"/>
      <c r="C715" s="54"/>
      <c r="D715" s="1">
        <v>64991</v>
      </c>
      <c r="E715" s="1" t="s">
        <v>731</v>
      </c>
      <c r="F715" s="56">
        <v>133.02000000000001</v>
      </c>
      <c r="G715" s="57">
        <v>2602.2751199999993</v>
      </c>
      <c r="H715" s="57">
        <v>156.21999999999997</v>
      </c>
      <c r="I715" s="57">
        <v>2576.3970900000008</v>
      </c>
      <c r="J715" s="57">
        <v>289.24</v>
      </c>
      <c r="K715" s="57">
        <v>5178.6722100000006</v>
      </c>
      <c r="L715" s="56">
        <f>G715*1000/3/F715</f>
        <v>6521.0121786197533</v>
      </c>
      <c r="M715" s="57">
        <f>I715*1000/3/H715</f>
        <v>5497.3692869030883</v>
      </c>
      <c r="N715" s="57">
        <f>M715-L715</f>
        <v>-1023.642891716665</v>
      </c>
      <c r="O715" s="58">
        <f>N715/L715</f>
        <v>-0.15697607421633902</v>
      </c>
      <c r="P715" s="58">
        <f>H715/J715</f>
        <v>0.54010510302862658</v>
      </c>
      <c r="Q715" s="58">
        <f t="shared" si="11"/>
        <v>0.56874999999999998</v>
      </c>
      <c r="R715" s="59">
        <v>289.24</v>
      </c>
      <c r="S715" s="59">
        <v>320</v>
      </c>
      <c r="T715" s="60">
        <f>R715/S715</f>
        <v>0.90387499999999998</v>
      </c>
      <c r="U715" s="57">
        <v>156.21999999999997</v>
      </c>
      <c r="V715" s="1">
        <v>182</v>
      </c>
      <c r="W715" s="60">
        <f>U715/V715</f>
        <v>0.85835164835164823</v>
      </c>
    </row>
    <row r="716" spans="1:23" ht="12" hidden="1" outlineLevel="3" x14ac:dyDescent="0.25">
      <c r="A716" s="16">
        <v>713</v>
      </c>
      <c r="B716" s="53"/>
      <c r="C716" s="54"/>
      <c r="D716" s="1">
        <v>64992</v>
      </c>
      <c r="E716" s="1" t="s">
        <v>732</v>
      </c>
      <c r="F716" s="56">
        <v>233.2</v>
      </c>
      <c r="G716" s="57">
        <v>6018.1145000000015</v>
      </c>
      <c r="H716" s="57">
        <v>131.01000000000002</v>
      </c>
      <c r="I716" s="57">
        <v>2760.4301599999999</v>
      </c>
      <c r="J716" s="57">
        <v>364.21000000000004</v>
      </c>
      <c r="K716" s="57">
        <v>8778.5446600000014</v>
      </c>
      <c r="L716" s="56">
        <f>G716*1000/3/F716</f>
        <v>8602.2219839908539</v>
      </c>
      <c r="M716" s="57">
        <f>I716*1000/3/H716</f>
        <v>7023.4591761443135</v>
      </c>
      <c r="N716" s="57">
        <f>M716-L716</f>
        <v>-1578.7628078465405</v>
      </c>
      <c r="O716" s="58">
        <f>N716/L716</f>
        <v>-0.18352965208113595</v>
      </c>
      <c r="P716" s="58">
        <f>H716/J716</f>
        <v>0.35971005738447598</v>
      </c>
      <c r="Q716" s="58">
        <f t="shared" si="11"/>
        <v>0.38046272493573263</v>
      </c>
      <c r="R716" s="59">
        <v>364.21000000000004</v>
      </c>
      <c r="S716" s="59">
        <v>389</v>
      </c>
      <c r="T716" s="60">
        <f>R716/S716</f>
        <v>0.93627249357326492</v>
      </c>
      <c r="U716" s="57">
        <v>131.01000000000002</v>
      </c>
      <c r="V716" s="1">
        <v>148</v>
      </c>
      <c r="W716" s="60">
        <f>U716/V716</f>
        <v>0.88520270270270285</v>
      </c>
    </row>
    <row r="717" spans="1:23" ht="12" hidden="1" outlineLevel="3" x14ac:dyDescent="0.25">
      <c r="A717" s="16">
        <v>714</v>
      </c>
      <c r="B717" s="53"/>
      <c r="C717" s="54"/>
      <c r="D717" s="1">
        <v>64999</v>
      </c>
      <c r="E717" s="1" t="s">
        <v>733</v>
      </c>
      <c r="F717" s="56">
        <v>629.71999999999991</v>
      </c>
      <c r="G717" s="57">
        <v>17525.944319999991</v>
      </c>
      <c r="H717" s="57">
        <v>443.00000000000006</v>
      </c>
      <c r="I717" s="57">
        <v>9652.6453600000023</v>
      </c>
      <c r="J717" s="57">
        <v>1072.72</v>
      </c>
      <c r="K717" s="57">
        <v>27178.589679999994</v>
      </c>
      <c r="L717" s="56">
        <f>G717*1000/3/F717</f>
        <v>9277.1095725084142</v>
      </c>
      <c r="M717" s="57">
        <f>I717*1000/3/H717</f>
        <v>7263.0890594431921</v>
      </c>
      <c r="N717" s="57">
        <f>M717-L717</f>
        <v>-2014.0205130652221</v>
      </c>
      <c r="O717" s="58">
        <f>N717/L717</f>
        <v>-0.2170956909934024</v>
      </c>
      <c r="P717" s="58">
        <f>H717/J717</f>
        <v>0.41296890148407789</v>
      </c>
      <c r="Q717" s="58">
        <f t="shared" si="11"/>
        <v>0.43224699828473412</v>
      </c>
      <c r="R717" s="59">
        <v>1072.72</v>
      </c>
      <c r="S717" s="59">
        <v>1166</v>
      </c>
      <c r="T717" s="60">
        <f>R717/S717</f>
        <v>0.92</v>
      </c>
      <c r="U717" s="57">
        <v>443.00000000000006</v>
      </c>
      <c r="V717" s="1">
        <v>504</v>
      </c>
      <c r="W717" s="60">
        <f>U717/V717</f>
        <v>0.87896825396825407</v>
      </c>
    </row>
    <row r="718" spans="1:23" ht="12" hidden="1" outlineLevel="2" collapsed="1" x14ac:dyDescent="0.25">
      <c r="A718" s="16">
        <v>715</v>
      </c>
      <c r="B718" s="46"/>
      <c r="C718" s="81" t="s">
        <v>734</v>
      </c>
      <c r="D718" s="48"/>
      <c r="E718" s="81"/>
      <c r="F718" s="71">
        <f>SUM(F719:F732)</f>
        <v>21428.040000000005</v>
      </c>
      <c r="G718" s="72">
        <f>SUM(G719:G732)</f>
        <v>453573.46969</v>
      </c>
      <c r="H718" s="72">
        <f>SUM(H719:H732)</f>
        <v>25294.51</v>
      </c>
      <c r="I718" s="72">
        <f>SUM(I719:I732)</f>
        <v>444416.96545000002</v>
      </c>
      <c r="J718" s="72">
        <f>SUM(J719:J732)</f>
        <v>46722.55</v>
      </c>
      <c r="K718" s="72">
        <f>SUM(K719:K732)</f>
        <v>897990.43513999996</v>
      </c>
      <c r="L718" s="9">
        <f>G718*1000/3/F718</f>
        <v>7055.7622891936589</v>
      </c>
      <c r="M718" s="10">
        <f>I718*1000/3/H718</f>
        <v>5856.5668393391834</v>
      </c>
      <c r="N718" s="10">
        <f>M718-L718</f>
        <v>-1199.1954498544756</v>
      </c>
      <c r="O718" s="51">
        <f>N718/L718</f>
        <v>-0.1699597294669519</v>
      </c>
      <c r="P718" s="51">
        <f>H718/J718</f>
        <v>0.5413769154294874</v>
      </c>
      <c r="Q718" s="51">
        <f t="shared" si="11"/>
        <v>0.56955180686188644</v>
      </c>
      <c r="R718" s="72">
        <f>SUM(R719:R732)</f>
        <v>46722.55</v>
      </c>
      <c r="S718" s="72">
        <f>SUM(S719:S732)</f>
        <v>52522</v>
      </c>
      <c r="T718" s="52">
        <f>R718/S718</f>
        <v>0.8895805567190892</v>
      </c>
      <c r="U718" s="72">
        <f>SUM(U719:U732)</f>
        <v>25294.51</v>
      </c>
      <c r="V718" s="72">
        <f>SUM(V719:V732)</f>
        <v>29914</v>
      </c>
      <c r="W718" s="52">
        <f>U718/V718</f>
        <v>0.84557431303068797</v>
      </c>
    </row>
    <row r="719" spans="1:23" ht="12" hidden="1" outlineLevel="3" x14ac:dyDescent="0.25">
      <c r="A719" s="16">
        <v>716</v>
      </c>
      <c r="B719" s="53"/>
      <c r="C719" s="54"/>
      <c r="D719" s="1">
        <v>65111</v>
      </c>
      <c r="E719" s="1" t="s">
        <v>735</v>
      </c>
      <c r="F719" s="56">
        <v>453.46000000000009</v>
      </c>
      <c r="G719" s="57">
        <v>10680.138440000002</v>
      </c>
      <c r="H719" s="57">
        <v>483.18000000000012</v>
      </c>
      <c r="I719" s="57">
        <v>10131.286869999998</v>
      </c>
      <c r="J719" s="57">
        <v>936.64000000000021</v>
      </c>
      <c r="K719" s="57">
        <v>20811.425309999999</v>
      </c>
      <c r="L719" s="56">
        <f>G719*1000/3/F719</f>
        <v>7850.8493509166565</v>
      </c>
      <c r="M719" s="57">
        <f>I719*1000/3/H719</f>
        <v>6989.3116919850399</v>
      </c>
      <c r="N719" s="57">
        <f>M719-L719</f>
        <v>-861.53765893161653</v>
      </c>
      <c r="O719" s="58">
        <f>N719/L719</f>
        <v>-0.10973814684535048</v>
      </c>
      <c r="P719" s="58">
        <f>H719/J719</f>
        <v>0.51586522036214555</v>
      </c>
      <c r="Q719" s="58">
        <f t="shared" si="11"/>
        <v>0.54571703561116458</v>
      </c>
      <c r="R719" s="59">
        <v>936.64000000000021</v>
      </c>
      <c r="S719" s="59">
        <v>1039</v>
      </c>
      <c r="T719" s="60">
        <f>R719/S719</f>
        <v>0.90148219441770949</v>
      </c>
      <c r="U719" s="57">
        <v>483.18000000000012</v>
      </c>
      <c r="V719" s="1">
        <v>567</v>
      </c>
      <c r="W719" s="60">
        <f>U719/V719</f>
        <v>0.85216931216931235</v>
      </c>
    </row>
    <row r="720" spans="1:23" ht="12" hidden="1" outlineLevel="3" x14ac:dyDescent="0.25">
      <c r="A720" s="16">
        <v>717</v>
      </c>
      <c r="B720" s="53"/>
      <c r="C720" s="54"/>
      <c r="D720" s="1">
        <v>65112</v>
      </c>
      <c r="E720" s="1" t="s">
        <v>736</v>
      </c>
      <c r="F720" s="56">
        <v>725.19999999999993</v>
      </c>
      <c r="G720" s="57">
        <v>15124.606500000005</v>
      </c>
      <c r="H720" s="57">
        <v>761.54999999999973</v>
      </c>
      <c r="I720" s="57">
        <v>13993.251259999999</v>
      </c>
      <c r="J720" s="57">
        <v>1486.7499999999995</v>
      </c>
      <c r="K720" s="57">
        <v>29117.857760000006</v>
      </c>
      <c r="L720" s="56">
        <f>G720*1000/3/F720</f>
        <v>6951.9242967457285</v>
      </c>
      <c r="M720" s="57">
        <f>I720*1000/3/H720</f>
        <v>6124.8993325016982</v>
      </c>
      <c r="N720" s="57">
        <f>M720-L720</f>
        <v>-827.02496424403034</v>
      </c>
      <c r="O720" s="58">
        <f>N720/L720</f>
        <v>-0.11896345945987498</v>
      </c>
      <c r="P720" s="58">
        <f>H720/J720</f>
        <v>0.51222465108458048</v>
      </c>
      <c r="Q720" s="58">
        <f t="shared" si="11"/>
        <v>0.53156945279615153</v>
      </c>
      <c r="R720" s="59">
        <v>1486.7499999999995</v>
      </c>
      <c r="S720" s="59">
        <v>1663</v>
      </c>
      <c r="T720" s="60">
        <f>R720/S720</f>
        <v>0.89401683704149104</v>
      </c>
      <c r="U720" s="57">
        <v>761.54999999999973</v>
      </c>
      <c r="V720" s="1">
        <v>884</v>
      </c>
      <c r="W720" s="60">
        <f>U720/V720</f>
        <v>0.8614819004524884</v>
      </c>
    </row>
    <row r="721" spans="1:23" ht="12" hidden="1" outlineLevel="3" x14ac:dyDescent="0.25">
      <c r="A721" s="16">
        <v>718</v>
      </c>
      <c r="B721" s="53"/>
      <c r="C721" s="54"/>
      <c r="D721" s="1">
        <v>65121</v>
      </c>
      <c r="E721" s="1" t="s">
        <v>737</v>
      </c>
      <c r="F721" s="56">
        <v>1846.56</v>
      </c>
      <c r="G721" s="57">
        <v>41262.025099999992</v>
      </c>
      <c r="H721" s="57">
        <v>2392.33</v>
      </c>
      <c r="I721" s="57">
        <v>44435.172449999991</v>
      </c>
      <c r="J721" s="57">
        <v>4238.8899999999994</v>
      </c>
      <c r="K721" s="57">
        <v>85697.197549999983</v>
      </c>
      <c r="L721" s="56">
        <f>G721*1000/3/F721</f>
        <v>7448.4492064523574</v>
      </c>
      <c r="M721" s="57">
        <f>I721*1000/3/H721</f>
        <v>6191.338214209577</v>
      </c>
      <c r="N721" s="57">
        <f>M721-L721</f>
        <v>-1257.1109922427804</v>
      </c>
      <c r="O721" s="58">
        <f>N721/L721</f>
        <v>-0.16877486271286976</v>
      </c>
      <c r="P721" s="58">
        <f>H721/J721</f>
        <v>0.56437652309920761</v>
      </c>
      <c r="Q721" s="58">
        <f t="shared" si="11"/>
        <v>0.58965663416701997</v>
      </c>
      <c r="R721" s="59">
        <v>4238.8899999999994</v>
      </c>
      <c r="S721" s="59">
        <v>4718</v>
      </c>
      <c r="T721" s="60">
        <f>R721/S721</f>
        <v>0.89845061466723175</v>
      </c>
      <c r="U721" s="57">
        <v>2392.33</v>
      </c>
      <c r="V721" s="1">
        <v>2782</v>
      </c>
      <c r="W721" s="60">
        <f>U721/V721</f>
        <v>0.85993170381020845</v>
      </c>
    </row>
    <row r="722" spans="1:23" ht="12" hidden="1" outlineLevel="3" x14ac:dyDescent="0.25">
      <c r="A722" s="16">
        <v>719</v>
      </c>
      <c r="B722" s="53"/>
      <c r="C722" s="54"/>
      <c r="D722" s="1">
        <v>65122</v>
      </c>
      <c r="E722" s="1" t="s">
        <v>738</v>
      </c>
      <c r="F722" s="56">
        <v>6308.77</v>
      </c>
      <c r="G722" s="57">
        <v>133125.70423999996</v>
      </c>
      <c r="H722" s="57">
        <v>7054.6399999999985</v>
      </c>
      <c r="I722" s="57">
        <v>130836.81448999999</v>
      </c>
      <c r="J722" s="57">
        <v>13363.41</v>
      </c>
      <c r="K722" s="57">
        <v>263962.51872999995</v>
      </c>
      <c r="L722" s="56">
        <f>G722*1000/3/F722</f>
        <v>7033.8964246068017</v>
      </c>
      <c r="M722" s="57">
        <f>I722*1000/3/H722</f>
        <v>6182.0690349424876</v>
      </c>
      <c r="N722" s="57">
        <f>M722-L722</f>
        <v>-851.82738966431407</v>
      </c>
      <c r="O722" s="58">
        <f>N722/L722</f>
        <v>-0.12110320343705255</v>
      </c>
      <c r="P722" s="58">
        <f>H722/J722</f>
        <v>0.52790717339361726</v>
      </c>
      <c r="Q722" s="58">
        <f t="shared" si="11"/>
        <v>0.55460716445997715</v>
      </c>
      <c r="R722" s="59">
        <v>13363.41</v>
      </c>
      <c r="S722" s="59">
        <v>14879</v>
      </c>
      <c r="T722" s="60">
        <f>R722/S722</f>
        <v>0.89813898783520396</v>
      </c>
      <c r="U722" s="57">
        <v>7054.6399999999985</v>
      </c>
      <c r="V722" s="1">
        <v>8252</v>
      </c>
      <c r="W722" s="60">
        <f>U722/V722</f>
        <v>0.85490063015026641</v>
      </c>
    </row>
    <row r="723" spans="1:23" ht="12" hidden="1" outlineLevel="3" x14ac:dyDescent="0.25">
      <c r="A723" s="16">
        <v>720</v>
      </c>
      <c r="B723" s="53"/>
      <c r="C723" s="54"/>
      <c r="D723" s="1">
        <v>65200</v>
      </c>
      <c r="E723" s="1" t="s">
        <v>739</v>
      </c>
      <c r="F723" s="56">
        <v>73.75</v>
      </c>
      <c r="G723" s="57">
        <v>2325.7653600000008</v>
      </c>
      <c r="H723" s="57">
        <v>55.379999999999995</v>
      </c>
      <c r="I723" s="57">
        <v>1284.49494</v>
      </c>
      <c r="J723" s="57">
        <v>129.13</v>
      </c>
      <c r="K723" s="57">
        <v>3610.2603000000008</v>
      </c>
      <c r="L723" s="56">
        <f>G723*1000/3/F723</f>
        <v>10511.933830508478</v>
      </c>
      <c r="M723" s="57">
        <f>I723*1000/3/H723</f>
        <v>7731.4008667388953</v>
      </c>
      <c r="N723" s="57">
        <f>M723-L723</f>
        <v>-2780.5329637695831</v>
      </c>
      <c r="O723" s="58">
        <f>N723/L723</f>
        <v>-0.26451203066934492</v>
      </c>
      <c r="P723" s="58">
        <f>H723/J723</f>
        <v>0.42887013087586151</v>
      </c>
      <c r="Q723" s="58">
        <f t="shared" si="11"/>
        <v>0.44029850746268656</v>
      </c>
      <c r="R723" s="59">
        <v>129.13</v>
      </c>
      <c r="S723" s="59">
        <v>134</v>
      </c>
      <c r="T723" s="60">
        <f>R723/S723</f>
        <v>0.9636567164179104</v>
      </c>
      <c r="U723" s="57">
        <v>55.379999999999995</v>
      </c>
      <c r="V723" s="1">
        <v>59</v>
      </c>
      <c r="W723" s="60">
        <f>U723/V723</f>
        <v>0.93864406779661014</v>
      </c>
    </row>
    <row r="724" spans="1:23" ht="12" hidden="1" outlineLevel="3" x14ac:dyDescent="0.25">
      <c r="A724" s="16">
        <v>721</v>
      </c>
      <c r="B724" s="53"/>
      <c r="C724" s="54"/>
      <c r="D724" s="1">
        <v>65300</v>
      </c>
      <c r="E724" s="1" t="s">
        <v>740</v>
      </c>
      <c r="F724" s="56">
        <v>34.75</v>
      </c>
      <c r="G724" s="57">
        <v>989.62495000000001</v>
      </c>
      <c r="H724" s="57">
        <v>36.32</v>
      </c>
      <c r="I724" s="57">
        <v>775.52697999999998</v>
      </c>
      <c r="J724" s="57">
        <v>71.069999999999993</v>
      </c>
      <c r="K724" s="57">
        <v>1765.15193</v>
      </c>
      <c r="L724" s="56">
        <f>G724*1000/3/F724</f>
        <v>9492.8052757793757</v>
      </c>
      <c r="M724" s="57">
        <f>I724*1000/3/H724</f>
        <v>7117.5383627019082</v>
      </c>
      <c r="N724" s="57">
        <f>M724-L724</f>
        <v>-2375.2669130774675</v>
      </c>
      <c r="O724" s="58">
        <f>N724/L724</f>
        <v>-0.25021759575516561</v>
      </c>
      <c r="P724" s="58">
        <f>H724/J724</f>
        <v>0.51104544814971165</v>
      </c>
      <c r="Q724" s="58">
        <f t="shared" si="11"/>
        <v>0.55128205128205132</v>
      </c>
      <c r="R724" s="59">
        <v>71.069999999999993</v>
      </c>
      <c r="S724" s="59">
        <v>78</v>
      </c>
      <c r="T724" s="60">
        <f>R724/S724</f>
        <v>0.91115384615384609</v>
      </c>
      <c r="U724" s="57">
        <v>36.32</v>
      </c>
      <c r="V724" s="1">
        <v>43</v>
      </c>
      <c r="W724" s="60">
        <f>U724/V724</f>
        <v>0.84465116279069763</v>
      </c>
    </row>
    <row r="725" spans="1:23" ht="12" hidden="1" outlineLevel="3" x14ac:dyDescent="0.25">
      <c r="A725" s="16">
        <v>722</v>
      </c>
      <c r="B725" s="53"/>
      <c r="C725" s="54"/>
      <c r="D725" s="1">
        <v>66110</v>
      </c>
      <c r="E725" s="1" t="s">
        <v>741</v>
      </c>
      <c r="F725" s="56">
        <v>38.799999999999997</v>
      </c>
      <c r="G725" s="57">
        <v>1607.3179499999997</v>
      </c>
      <c r="H725" s="57">
        <v>43.039999999999992</v>
      </c>
      <c r="I725" s="57">
        <v>1101.84187</v>
      </c>
      <c r="J725" s="57">
        <v>81.839999999999989</v>
      </c>
      <c r="K725" s="57">
        <v>2709.1598199999999</v>
      </c>
      <c r="L725" s="56">
        <f>G725*1000/3/F725</f>
        <v>13808.573453608245</v>
      </c>
      <c r="M725" s="57">
        <f>I725*1000/3/H725</f>
        <v>8533.4717317224295</v>
      </c>
      <c r="N725" s="57">
        <f>M725-L725</f>
        <v>-5275.101721885816</v>
      </c>
      <c r="O725" s="58">
        <f>N725/L725</f>
        <v>-0.38201641462879765</v>
      </c>
      <c r="P725" s="58">
        <f>H725/J725</f>
        <v>0.52590420332355814</v>
      </c>
      <c r="Q725" s="58">
        <f t="shared" si="11"/>
        <v>0.55172413793103448</v>
      </c>
      <c r="R725" s="59">
        <v>81.839999999999989</v>
      </c>
      <c r="S725" s="59">
        <v>87</v>
      </c>
      <c r="T725" s="60">
        <f>R725/S725</f>
        <v>0.94068965517241365</v>
      </c>
      <c r="U725" s="57">
        <v>43.039999999999992</v>
      </c>
      <c r="V725" s="1">
        <v>48</v>
      </c>
      <c r="W725" s="60">
        <f>U725/V725</f>
        <v>0.8966666666666665</v>
      </c>
    </row>
    <row r="726" spans="1:23" ht="12" hidden="1" outlineLevel="3" x14ac:dyDescent="0.25">
      <c r="A726" s="16">
        <v>723</v>
      </c>
      <c r="B726" s="53"/>
      <c r="C726" s="54"/>
      <c r="D726" s="1">
        <v>66120</v>
      </c>
      <c r="E726" s="1" t="s">
        <v>742</v>
      </c>
      <c r="F726" s="56">
        <v>85.439999999999984</v>
      </c>
      <c r="G726" s="57">
        <v>1445.9376500000003</v>
      </c>
      <c r="H726" s="57">
        <v>79.97999999999999</v>
      </c>
      <c r="I726" s="57">
        <v>1048.3101699999997</v>
      </c>
      <c r="J726" s="57">
        <v>165.41999999999996</v>
      </c>
      <c r="K726" s="57">
        <v>2494.24782</v>
      </c>
      <c r="L726" s="56">
        <f>G726*1000/3/F726</f>
        <v>5641.1425171660449</v>
      </c>
      <c r="M726" s="57">
        <f>I726*1000/3/H726</f>
        <v>4369.0513044927893</v>
      </c>
      <c r="N726" s="57">
        <f>M726-L726</f>
        <v>-1272.0912126732555</v>
      </c>
      <c r="O726" s="58">
        <f>N726/L726</f>
        <v>-0.22550240643668745</v>
      </c>
      <c r="P726" s="58">
        <f>H726/J726</f>
        <v>0.48349655422560761</v>
      </c>
      <c r="Q726" s="58">
        <f t="shared" si="11"/>
        <v>0.49704142011834318</v>
      </c>
      <c r="R726" s="59">
        <v>165.41999999999996</v>
      </c>
      <c r="S726" s="59">
        <v>169</v>
      </c>
      <c r="T726" s="60">
        <f>R726/S726</f>
        <v>0.97881656804733708</v>
      </c>
      <c r="U726" s="57">
        <v>79.97999999999999</v>
      </c>
      <c r="V726" s="1">
        <v>84</v>
      </c>
      <c r="W726" s="60">
        <f>U726/V726</f>
        <v>0.95214285714285707</v>
      </c>
    </row>
    <row r="727" spans="1:23" ht="12" hidden="1" outlineLevel="3" x14ac:dyDescent="0.25">
      <c r="A727" s="16">
        <v>724</v>
      </c>
      <c r="B727" s="53"/>
      <c r="C727" s="54"/>
      <c r="D727" s="1">
        <v>66191</v>
      </c>
      <c r="E727" s="1" t="s">
        <v>743</v>
      </c>
      <c r="F727" s="56">
        <v>2465.4700000000003</v>
      </c>
      <c r="G727" s="57">
        <v>37249.704980000017</v>
      </c>
      <c r="H727" s="57">
        <v>3511.8700000000008</v>
      </c>
      <c r="I727" s="57">
        <v>51329.596730000041</v>
      </c>
      <c r="J727" s="57">
        <v>5977.3400000000011</v>
      </c>
      <c r="K727" s="57">
        <v>88579.301710000058</v>
      </c>
      <c r="L727" s="56">
        <f>G727*1000/3/F727</f>
        <v>5036.1871475486105</v>
      </c>
      <c r="M727" s="57">
        <f>I727*1000/3/H727</f>
        <v>4872.0099481662692</v>
      </c>
      <c r="N727" s="57">
        <f>M727-L727</f>
        <v>-164.17719938234131</v>
      </c>
      <c r="O727" s="58">
        <f>N727/L727</f>
        <v>-3.2599503269503276E-2</v>
      </c>
      <c r="P727" s="58">
        <f>H727/J727</f>
        <v>0.5875305738003862</v>
      </c>
      <c r="Q727" s="58">
        <f t="shared" si="11"/>
        <v>0.61975486661860135</v>
      </c>
      <c r="R727" s="59">
        <v>5977.3400000000011</v>
      </c>
      <c r="S727" s="59">
        <v>6935</v>
      </c>
      <c r="T727" s="60">
        <f>R727/S727</f>
        <v>0.86190915645277588</v>
      </c>
      <c r="U727" s="57">
        <v>3511.8700000000008</v>
      </c>
      <c r="V727" s="1">
        <v>4298</v>
      </c>
      <c r="W727" s="60">
        <f>U727/V727</f>
        <v>0.81709399720800391</v>
      </c>
    </row>
    <row r="728" spans="1:23" ht="12" hidden="1" outlineLevel="3" x14ac:dyDescent="0.25">
      <c r="A728" s="16">
        <v>725</v>
      </c>
      <c r="B728" s="53"/>
      <c r="C728" s="54"/>
      <c r="D728" s="1">
        <v>66199</v>
      </c>
      <c r="E728" s="1" t="s">
        <v>744</v>
      </c>
      <c r="F728" s="56">
        <v>3492.35</v>
      </c>
      <c r="G728" s="57">
        <v>103487.23369000001</v>
      </c>
      <c r="H728" s="57">
        <v>2332.34</v>
      </c>
      <c r="I728" s="57">
        <v>58205.937510000011</v>
      </c>
      <c r="J728" s="57">
        <v>5824.6900000000005</v>
      </c>
      <c r="K728" s="57">
        <v>161693.17120000001</v>
      </c>
      <c r="L728" s="56">
        <f>G728*1000/3/F728</f>
        <v>9877.5164469006086</v>
      </c>
      <c r="M728" s="57">
        <f>I728*1000/3/H728</f>
        <v>8318.6753089172271</v>
      </c>
      <c r="N728" s="57">
        <f>M728-L728</f>
        <v>-1558.8411379833815</v>
      </c>
      <c r="O728" s="58">
        <f>N728/L728</f>
        <v>-0.15781711388316833</v>
      </c>
      <c r="P728" s="58">
        <f>H728/J728</f>
        <v>0.40042302680485997</v>
      </c>
      <c r="Q728" s="58">
        <f t="shared" si="11"/>
        <v>0.41841341502741053</v>
      </c>
      <c r="R728" s="59">
        <v>5824.6900000000005</v>
      </c>
      <c r="S728" s="59">
        <v>6202</v>
      </c>
      <c r="T728" s="60">
        <f>R728/S728</f>
        <v>0.93916317316994524</v>
      </c>
      <c r="U728" s="57">
        <v>2332.34</v>
      </c>
      <c r="V728" s="1">
        <v>2595</v>
      </c>
      <c r="W728" s="60">
        <f>U728/V728</f>
        <v>0.89878227360308294</v>
      </c>
    </row>
    <row r="729" spans="1:23" ht="12" hidden="1" outlineLevel="3" x14ac:dyDescent="0.25">
      <c r="A729" s="16">
        <v>726</v>
      </c>
      <c r="B729" s="53"/>
      <c r="C729" s="54"/>
      <c r="D729" s="1">
        <v>66210</v>
      </c>
      <c r="E729" s="1" t="s">
        <v>745</v>
      </c>
      <c r="F729" s="56">
        <v>509.44000000000005</v>
      </c>
      <c r="G729" s="57">
        <v>8769.6177999999982</v>
      </c>
      <c r="H729" s="57">
        <v>502.58000000000004</v>
      </c>
      <c r="I729" s="57">
        <v>7030.3649899999991</v>
      </c>
      <c r="J729" s="57">
        <v>1012.0200000000001</v>
      </c>
      <c r="K729" s="57">
        <v>15799.982789999998</v>
      </c>
      <c r="L729" s="56">
        <f>G729*1000/3/F729</f>
        <v>5738.0769734087089</v>
      </c>
      <c r="M729" s="57">
        <f>I729*1000/3/H729</f>
        <v>4662.8496889384105</v>
      </c>
      <c r="N729" s="57">
        <f>M729-L729</f>
        <v>-1075.2272844702984</v>
      </c>
      <c r="O729" s="58">
        <f>N729/L729</f>
        <v>-0.18738460453791347</v>
      </c>
      <c r="P729" s="58">
        <f>H729/J729</f>
        <v>0.49661073891820318</v>
      </c>
      <c r="Q729" s="58">
        <f t="shared" si="11"/>
        <v>0.52711111111111109</v>
      </c>
      <c r="R729" s="59">
        <v>1012.0200000000001</v>
      </c>
      <c r="S729" s="59">
        <v>1125</v>
      </c>
      <c r="T729" s="60">
        <f>R729/S729</f>
        <v>0.89957333333333345</v>
      </c>
      <c r="U729" s="57">
        <v>502.58000000000004</v>
      </c>
      <c r="V729" s="1">
        <v>593</v>
      </c>
      <c r="W729" s="60">
        <f>U729/V729</f>
        <v>0.84752107925801023</v>
      </c>
    </row>
    <row r="730" spans="1:23" ht="12" hidden="1" outlineLevel="3" x14ac:dyDescent="0.25">
      <c r="A730" s="16">
        <v>727</v>
      </c>
      <c r="B730" s="53"/>
      <c r="C730" s="54"/>
      <c r="D730" s="1">
        <v>66220</v>
      </c>
      <c r="E730" s="1" t="s">
        <v>746</v>
      </c>
      <c r="F730" s="56">
        <v>4363.1900000000014</v>
      </c>
      <c r="G730" s="57">
        <v>73560.691189999998</v>
      </c>
      <c r="H730" s="57">
        <v>7313.9000000000005</v>
      </c>
      <c r="I730" s="57">
        <v>110239.00505000001</v>
      </c>
      <c r="J730" s="57">
        <v>11677.090000000002</v>
      </c>
      <c r="K730" s="57">
        <v>183799.69624000002</v>
      </c>
      <c r="L730" s="56">
        <f>G730*1000/3/F730</f>
        <v>5619.7943240305049</v>
      </c>
      <c r="M730" s="57">
        <f>I730*1000/3/H730</f>
        <v>5024.1779374433163</v>
      </c>
      <c r="N730" s="57">
        <f>M730-L730</f>
        <v>-595.61638658718857</v>
      </c>
      <c r="O730" s="58">
        <f>N730/L730</f>
        <v>-0.10598544221454954</v>
      </c>
      <c r="P730" s="58">
        <f>H730/J730</f>
        <v>0.62634611876760382</v>
      </c>
      <c r="Q730" s="58">
        <f t="shared" si="11"/>
        <v>0.65422077922077926</v>
      </c>
      <c r="R730" s="59">
        <v>11677.090000000002</v>
      </c>
      <c r="S730" s="59">
        <v>13552</v>
      </c>
      <c r="T730" s="60">
        <f>R730/S730</f>
        <v>0.86165067886658808</v>
      </c>
      <c r="U730" s="57">
        <v>7313.9000000000005</v>
      </c>
      <c r="V730" s="1">
        <v>8866</v>
      </c>
      <c r="W730" s="60">
        <f>U730/V730</f>
        <v>0.82493796526054597</v>
      </c>
    </row>
    <row r="731" spans="1:23" ht="12" hidden="1" outlineLevel="3" x14ac:dyDescent="0.25">
      <c r="A731" s="16">
        <v>728</v>
      </c>
      <c r="B731" s="53"/>
      <c r="C731" s="54"/>
      <c r="D731" s="1">
        <v>66290</v>
      </c>
      <c r="E731" s="1" t="s">
        <v>747</v>
      </c>
      <c r="F731" s="56">
        <v>249.87999999999988</v>
      </c>
      <c r="G731" s="57">
        <v>4355.0981700000002</v>
      </c>
      <c r="H731" s="57">
        <v>285.03000000000009</v>
      </c>
      <c r="I731" s="57">
        <v>4573.4695499999998</v>
      </c>
      <c r="J731" s="57">
        <v>534.91</v>
      </c>
      <c r="K731" s="57">
        <v>8928.5677199999991</v>
      </c>
      <c r="L731" s="56">
        <f>G731*1000/3/F731</f>
        <v>5809.5861613574543</v>
      </c>
      <c r="M731" s="57">
        <f>I731*1000/3/H731</f>
        <v>5348.5241904360919</v>
      </c>
      <c r="N731" s="57">
        <f>M731-L731</f>
        <v>-461.06197092136244</v>
      </c>
      <c r="O731" s="58">
        <f>N731/L731</f>
        <v>-7.9362274371300792E-2</v>
      </c>
      <c r="P731" s="58">
        <f>H731/J731</f>
        <v>0.53285599446635901</v>
      </c>
      <c r="Q731" s="58">
        <f t="shared" si="11"/>
        <v>0.54575163398692805</v>
      </c>
      <c r="R731" s="59">
        <v>534.91</v>
      </c>
      <c r="S731" s="59">
        <v>612</v>
      </c>
      <c r="T731" s="60">
        <f>R731/S731</f>
        <v>0.87403594771241822</v>
      </c>
      <c r="U731" s="57">
        <v>285.03000000000009</v>
      </c>
      <c r="V731" s="1">
        <v>334</v>
      </c>
      <c r="W731" s="60">
        <f>U731/V731</f>
        <v>0.85338323353293444</v>
      </c>
    </row>
    <row r="732" spans="1:23" ht="12" hidden="1" outlineLevel="3" x14ac:dyDescent="0.25">
      <c r="A732" s="16">
        <v>729</v>
      </c>
      <c r="B732" s="53"/>
      <c r="C732" s="54"/>
      <c r="D732" s="1">
        <v>66300</v>
      </c>
      <c r="E732" s="1" t="s">
        <v>748</v>
      </c>
      <c r="F732" s="56">
        <v>780.98000000000013</v>
      </c>
      <c r="G732" s="57">
        <v>19590.003669999998</v>
      </c>
      <c r="H732" s="57">
        <v>442.37000000000018</v>
      </c>
      <c r="I732" s="57">
        <v>9431.8925900000031</v>
      </c>
      <c r="J732" s="57">
        <v>1223.3500000000004</v>
      </c>
      <c r="K732" s="57">
        <v>29021.896260000001</v>
      </c>
      <c r="L732" s="56">
        <f>G732*1000/3/F732</f>
        <v>8361.2912281151002</v>
      </c>
      <c r="M732" s="57">
        <f>I732*1000/3/H732</f>
        <v>7107.0917934459085</v>
      </c>
      <c r="N732" s="57">
        <f>M732-L732</f>
        <v>-1254.1994346691918</v>
      </c>
      <c r="O732" s="58">
        <f>N732/L732</f>
        <v>-0.15000068774687664</v>
      </c>
      <c r="P732" s="58">
        <f>H732/J732</f>
        <v>0.36160542771896842</v>
      </c>
      <c r="Q732" s="58">
        <f t="shared" si="11"/>
        <v>0.38299473288186608</v>
      </c>
      <c r="R732" s="59">
        <v>1223.3500000000004</v>
      </c>
      <c r="S732" s="59">
        <v>1329</v>
      </c>
      <c r="T732" s="60">
        <f>R732/S732</f>
        <v>0.92050413844996271</v>
      </c>
      <c r="U732" s="57">
        <v>442.37000000000018</v>
      </c>
      <c r="V732" s="1">
        <v>509</v>
      </c>
      <c r="W732" s="60">
        <f>U732/V732</f>
        <v>0.86909626719057009</v>
      </c>
    </row>
    <row r="733" spans="1:23" ht="12" hidden="1" outlineLevel="1" collapsed="1" x14ac:dyDescent="0.25">
      <c r="A733" s="16">
        <v>730</v>
      </c>
      <c r="B733" s="46"/>
      <c r="C733" s="47" t="s">
        <v>749</v>
      </c>
      <c r="D733" s="48"/>
      <c r="E733" s="47"/>
      <c r="F733" s="71">
        <f>SUM(F734:F742)</f>
        <v>8955.1400000000012</v>
      </c>
      <c r="G733" s="72">
        <f>SUM(G734:G742)</f>
        <v>132150.59225000002</v>
      </c>
      <c r="H733" s="72">
        <f>SUM(H734:H742)</f>
        <v>10090.060000000003</v>
      </c>
      <c r="I733" s="72">
        <f>SUM(I734:I742)</f>
        <v>139412.87698999999</v>
      </c>
      <c r="J733" s="72">
        <f>SUM(J734:J742)</f>
        <v>19045.2</v>
      </c>
      <c r="K733" s="72">
        <f>SUM(K734:K742)</f>
        <v>271563.46923999995</v>
      </c>
      <c r="L733" s="9">
        <f>G733*1000/3/F733</f>
        <v>4918.9847860186064</v>
      </c>
      <c r="M733" s="10">
        <f>I733*1000/3/H733</f>
        <v>4605.6177066010159</v>
      </c>
      <c r="N733" s="10">
        <f>M733-L733</f>
        <v>-313.3670794175905</v>
      </c>
      <c r="O733" s="51">
        <f>N733/L733</f>
        <v>-6.3705641112833722E-2</v>
      </c>
      <c r="P733" s="51">
        <f>H733/J733</f>
        <v>0.52979543402012075</v>
      </c>
      <c r="Q733" s="51">
        <f t="shared" si="11"/>
        <v>0.54704205274411977</v>
      </c>
      <c r="R733" s="72">
        <f>SUM(R734:R742)</f>
        <v>19045.2</v>
      </c>
      <c r="S733" s="72">
        <f>SUM(S734:S742)</f>
        <v>22448</v>
      </c>
      <c r="T733" s="52">
        <f>R733/S733</f>
        <v>0.84841411261582322</v>
      </c>
      <c r="U733" s="72">
        <f>SUM(U734:U742)</f>
        <v>10090.060000000003</v>
      </c>
      <c r="V733" s="72">
        <f>SUM(V734:V742)</f>
        <v>12280</v>
      </c>
      <c r="W733" s="52">
        <f>U733/V733</f>
        <v>0.8216661237785019</v>
      </c>
    </row>
    <row r="734" spans="1:23" ht="12" hidden="1" outlineLevel="2" x14ac:dyDescent="0.25">
      <c r="A734" s="16">
        <v>731</v>
      </c>
      <c r="B734" s="53"/>
      <c r="C734" s="54"/>
      <c r="D734" s="1">
        <v>68100</v>
      </c>
      <c r="E734" s="1" t="s">
        <v>750</v>
      </c>
      <c r="F734" s="56">
        <v>367.60000000000008</v>
      </c>
      <c r="G734" s="57">
        <v>6461.3209300000017</v>
      </c>
      <c r="H734" s="57">
        <v>305.8399999999998</v>
      </c>
      <c r="I734" s="57">
        <v>5106.3971699999993</v>
      </c>
      <c r="J734" s="57">
        <v>673.43999999999983</v>
      </c>
      <c r="K734" s="57">
        <v>11567.718100000002</v>
      </c>
      <c r="L734" s="56">
        <f>G734*1000/3/F734</f>
        <v>5859.0142636924202</v>
      </c>
      <c r="M734" s="57">
        <f>I734*1000/3/H734</f>
        <v>5565.4341812712555</v>
      </c>
      <c r="N734" s="57">
        <f>M734-L734</f>
        <v>-293.58008242116466</v>
      </c>
      <c r="O734" s="58">
        <f>N734/L734</f>
        <v>-5.0107418963023141E-2</v>
      </c>
      <c r="P734" s="58">
        <f>H734/J734</f>
        <v>0.45414587788073157</v>
      </c>
      <c r="Q734" s="58">
        <f t="shared" si="11"/>
        <v>0.46998722860791825</v>
      </c>
      <c r="R734" s="59">
        <v>673.43999999999983</v>
      </c>
      <c r="S734" s="59">
        <v>783</v>
      </c>
      <c r="T734" s="60">
        <f>R734/S734</f>
        <v>0.86007662835249021</v>
      </c>
      <c r="U734" s="57">
        <v>305.8399999999998</v>
      </c>
      <c r="V734" s="1">
        <v>368</v>
      </c>
      <c r="W734" s="60">
        <f>U734/V734</f>
        <v>0.83108695652173858</v>
      </c>
    </row>
    <row r="735" spans="1:23" ht="12" hidden="1" outlineLevel="2" x14ac:dyDescent="0.25">
      <c r="A735" s="16">
        <v>732</v>
      </c>
      <c r="B735" s="53"/>
      <c r="C735" s="54"/>
      <c r="D735" s="1">
        <v>68201</v>
      </c>
      <c r="E735" s="1" t="s">
        <v>751</v>
      </c>
      <c r="F735" s="56">
        <v>881.27999999999963</v>
      </c>
      <c r="G735" s="57">
        <v>11879.626149999995</v>
      </c>
      <c r="H735" s="57">
        <v>928.40000000000009</v>
      </c>
      <c r="I735" s="57">
        <v>12653.776520000005</v>
      </c>
      <c r="J735" s="57">
        <v>1809.6799999999998</v>
      </c>
      <c r="K735" s="57">
        <v>24533.402669999999</v>
      </c>
      <c r="L735" s="56">
        <f>G735*1000/3/F735</f>
        <v>4493.322648117889</v>
      </c>
      <c r="M735" s="57">
        <f>I735*1000/3/H735</f>
        <v>4543.2200631911546</v>
      </c>
      <c r="N735" s="57">
        <f>M735-L735</f>
        <v>49.89741507326562</v>
      </c>
      <c r="O735" s="58">
        <f>N735/L735</f>
        <v>1.1104792373226542E-2</v>
      </c>
      <c r="P735" s="58">
        <f>H735/J735</f>
        <v>0.5130188762654172</v>
      </c>
      <c r="Q735" s="58">
        <f t="shared" si="11"/>
        <v>0.52584670231729058</v>
      </c>
      <c r="R735" s="59">
        <v>1809.6799999999998</v>
      </c>
      <c r="S735" s="59">
        <v>2244</v>
      </c>
      <c r="T735" s="60">
        <f>R735/S735</f>
        <v>0.80645276292335111</v>
      </c>
      <c r="U735" s="57">
        <v>928.40000000000009</v>
      </c>
      <c r="V735" s="1">
        <v>1180</v>
      </c>
      <c r="W735" s="60">
        <f>U735/V735</f>
        <v>0.78677966101694918</v>
      </c>
    </row>
    <row r="736" spans="1:23" ht="12" hidden="1" outlineLevel="2" x14ac:dyDescent="0.25">
      <c r="A736" s="16">
        <v>733</v>
      </c>
      <c r="B736" s="53"/>
      <c r="C736" s="54"/>
      <c r="D736" s="1">
        <v>68202</v>
      </c>
      <c r="E736" s="1" t="s">
        <v>752</v>
      </c>
      <c r="F736" s="56">
        <v>3345.110000000001</v>
      </c>
      <c r="G736" s="57">
        <v>55419.694109999997</v>
      </c>
      <c r="H736" s="57">
        <v>2889.4700000000007</v>
      </c>
      <c r="I736" s="57">
        <v>48019.20456999998</v>
      </c>
      <c r="J736" s="57">
        <v>6234.5800000000017</v>
      </c>
      <c r="K736" s="57">
        <v>103438.89867999998</v>
      </c>
      <c r="L736" s="56">
        <f>G736*1000/3/F736</f>
        <v>5522.4585648902412</v>
      </c>
      <c r="M736" s="57">
        <f>I736*1000/3/H736</f>
        <v>5539.5631459517908</v>
      </c>
      <c r="N736" s="57">
        <f>M736-L736</f>
        <v>17.104581061549652</v>
      </c>
      <c r="O736" s="58">
        <f>N736/L736</f>
        <v>3.0972764866529345E-3</v>
      </c>
      <c r="P736" s="58">
        <f>H736/J736</f>
        <v>0.46345864516936186</v>
      </c>
      <c r="Q736" s="58">
        <f t="shared" si="11"/>
        <v>0.47577830517939412</v>
      </c>
      <c r="R736" s="59">
        <v>6234.5800000000017</v>
      </c>
      <c r="S736" s="59">
        <v>7163</v>
      </c>
      <c r="T736" s="60">
        <f>R736/S736</f>
        <v>0.87038670947926866</v>
      </c>
      <c r="U736" s="57">
        <v>2889.4700000000007</v>
      </c>
      <c r="V736" s="1">
        <v>3408</v>
      </c>
      <c r="W736" s="60">
        <f>U736/V736</f>
        <v>0.84784917840375607</v>
      </c>
    </row>
    <row r="737" spans="1:23" ht="12" hidden="1" outlineLevel="2" x14ac:dyDescent="0.25">
      <c r="A737" s="16">
        <v>734</v>
      </c>
      <c r="B737" s="53"/>
      <c r="C737" s="54"/>
      <c r="D737" s="1">
        <v>68203</v>
      </c>
      <c r="E737" s="1" t="s">
        <v>753</v>
      </c>
      <c r="F737" s="56">
        <v>813.69000000000062</v>
      </c>
      <c r="G737" s="57">
        <v>14336.74499999999</v>
      </c>
      <c r="H737" s="57">
        <v>782.27000000000044</v>
      </c>
      <c r="I737" s="57">
        <v>12464.265859999998</v>
      </c>
      <c r="J737" s="57">
        <v>1595.9600000000009</v>
      </c>
      <c r="K737" s="57">
        <v>26801.010859999988</v>
      </c>
      <c r="L737" s="56">
        <f>G737*1000/3/F737</f>
        <v>5873.1396477774015</v>
      </c>
      <c r="M737" s="57">
        <f>I737*1000/3/H737</f>
        <v>5311.1525261951283</v>
      </c>
      <c r="N737" s="57">
        <f>M737-L737</f>
        <v>-561.98712158227318</v>
      </c>
      <c r="O737" s="58">
        <f>N737/L737</f>
        <v>-9.5687682446806532E-2</v>
      </c>
      <c r="P737" s="58">
        <f>H737/J737</f>
        <v>0.49015639489711521</v>
      </c>
      <c r="Q737" s="58">
        <f t="shared" si="11"/>
        <v>0.51664876476906552</v>
      </c>
      <c r="R737" s="59">
        <v>1595.9600000000009</v>
      </c>
      <c r="S737" s="59">
        <v>1862</v>
      </c>
      <c r="T737" s="60">
        <f>R737/S737</f>
        <v>0.85712137486573625</v>
      </c>
      <c r="U737" s="57">
        <v>782.27000000000044</v>
      </c>
      <c r="V737" s="1">
        <v>962</v>
      </c>
      <c r="W737" s="60">
        <f>U737/V737</f>
        <v>0.81317047817047861</v>
      </c>
    </row>
    <row r="738" spans="1:23" ht="12" hidden="1" outlineLevel="2" x14ac:dyDescent="0.25">
      <c r="A738" s="16">
        <v>735</v>
      </c>
      <c r="B738" s="53"/>
      <c r="C738" s="54"/>
      <c r="D738" s="1">
        <v>68204</v>
      </c>
      <c r="E738" s="1" t="s">
        <v>754</v>
      </c>
      <c r="F738" s="56">
        <v>24.689999999999998</v>
      </c>
      <c r="G738" s="57">
        <v>449.35656999999992</v>
      </c>
      <c r="H738" s="57">
        <v>2.2400000000000002</v>
      </c>
      <c r="I738" s="57">
        <v>24.628889999999998</v>
      </c>
      <c r="J738" s="57">
        <v>26.93</v>
      </c>
      <c r="K738" s="57">
        <v>473.98545999999993</v>
      </c>
      <c r="L738" s="56">
        <f>G738*1000/3/F738</f>
        <v>6066.647360604833</v>
      </c>
      <c r="M738" s="57">
        <f>I738*1000/3/H738</f>
        <v>3665.0133928571422</v>
      </c>
      <c r="N738" s="57">
        <f>M738-L738</f>
        <v>-2401.6339677476908</v>
      </c>
      <c r="O738" s="58">
        <f>N738/L738</f>
        <v>-0.39587499074748472</v>
      </c>
      <c r="P738" s="58">
        <f>H738/J738</f>
        <v>8.3178611214259193E-2</v>
      </c>
      <c r="Q738" s="58">
        <f t="shared" si="11"/>
        <v>9.6774193548387094E-2</v>
      </c>
      <c r="R738" s="59">
        <v>26.93</v>
      </c>
      <c r="S738" s="59">
        <v>31</v>
      </c>
      <c r="T738" s="60">
        <f>R738/S738</f>
        <v>0.86870967741935479</v>
      </c>
      <c r="U738" s="57">
        <v>2.2400000000000002</v>
      </c>
      <c r="V738" s="1">
        <v>3</v>
      </c>
      <c r="W738" s="60">
        <f>U738/V738</f>
        <v>0.7466666666666667</v>
      </c>
    </row>
    <row r="739" spans="1:23" ht="12" hidden="1" outlineLevel="2" x14ac:dyDescent="0.25">
      <c r="A739" s="16">
        <v>736</v>
      </c>
      <c r="B739" s="53"/>
      <c r="C739" s="54"/>
      <c r="D739" s="1">
        <v>68311</v>
      </c>
      <c r="E739" s="1" t="s">
        <v>755</v>
      </c>
      <c r="F739" s="56">
        <v>2242.6100000000006</v>
      </c>
      <c r="G739" s="57">
        <v>28351.180420000004</v>
      </c>
      <c r="H739" s="57">
        <v>3269.590000000002</v>
      </c>
      <c r="I739" s="57">
        <v>40000.655729999977</v>
      </c>
      <c r="J739" s="57">
        <v>5512.2000000000025</v>
      </c>
      <c r="K739" s="57">
        <v>68351.836149999988</v>
      </c>
      <c r="L739" s="56">
        <f>G739*1000/3/F739</f>
        <v>4214.0155770880056</v>
      </c>
      <c r="M739" s="57">
        <f>I739*1000/3/H739</f>
        <v>4078.0501255509048</v>
      </c>
      <c r="N739" s="57">
        <f>M739-L739</f>
        <v>-135.96545153710076</v>
      </c>
      <c r="O739" s="58">
        <f>N739/L739</f>
        <v>-3.2265056701820838E-2</v>
      </c>
      <c r="P739" s="58">
        <f>H739/J739</f>
        <v>0.59315518304851067</v>
      </c>
      <c r="Q739" s="58">
        <f t="shared" si="11"/>
        <v>0.60660333281420342</v>
      </c>
      <c r="R739" s="59">
        <v>5512.2000000000025</v>
      </c>
      <c r="S739" s="59">
        <v>6421</v>
      </c>
      <c r="T739" s="60">
        <f>R739/S739</f>
        <v>0.85846441364273518</v>
      </c>
      <c r="U739" s="57">
        <v>3269.590000000002</v>
      </c>
      <c r="V739" s="1">
        <v>3895</v>
      </c>
      <c r="W739" s="60">
        <f>U739/V739</f>
        <v>0.8394326059050069</v>
      </c>
    </row>
    <row r="740" spans="1:23" ht="12" hidden="1" outlineLevel="2" x14ac:dyDescent="0.25">
      <c r="A740" s="16">
        <v>737</v>
      </c>
      <c r="B740" s="53"/>
      <c r="C740" s="54"/>
      <c r="D740" s="1">
        <v>68312</v>
      </c>
      <c r="E740" s="1" t="s">
        <v>756</v>
      </c>
      <c r="F740" s="56">
        <v>101.71</v>
      </c>
      <c r="G740" s="57">
        <v>1584.3592200000003</v>
      </c>
      <c r="H740" s="57">
        <v>112.10000000000001</v>
      </c>
      <c r="I740" s="57">
        <v>1630.4270300000001</v>
      </c>
      <c r="J740" s="57">
        <v>213.81</v>
      </c>
      <c r="K740" s="57">
        <v>3214.7862500000001</v>
      </c>
      <c r="L740" s="56">
        <f>G740*1000/3/F740</f>
        <v>5192.4072362599563</v>
      </c>
      <c r="M740" s="57">
        <f>I740*1000/3/H740</f>
        <v>4848.1327088908702</v>
      </c>
      <c r="N740" s="57">
        <f>M740-L740</f>
        <v>-344.27452736908617</v>
      </c>
      <c r="O740" s="58">
        <f>N740/L740</f>
        <v>-6.6303452657743386E-2</v>
      </c>
      <c r="P740" s="58">
        <f>H740/J740</f>
        <v>0.52429727328001496</v>
      </c>
      <c r="Q740" s="58">
        <f t="shared" si="11"/>
        <v>0.54661016949152541</v>
      </c>
      <c r="R740" s="59">
        <v>213.81</v>
      </c>
      <c r="S740" s="59">
        <v>236</v>
      </c>
      <c r="T740" s="60">
        <f>R740/S740</f>
        <v>0.90597457627118649</v>
      </c>
      <c r="U740" s="57">
        <v>112.10000000000001</v>
      </c>
      <c r="V740" s="1">
        <v>129</v>
      </c>
      <c r="W740" s="60">
        <f>U740/V740</f>
        <v>0.86899224806201558</v>
      </c>
    </row>
    <row r="741" spans="1:23" ht="12" hidden="1" outlineLevel="2" x14ac:dyDescent="0.25">
      <c r="A741" s="16">
        <v>738</v>
      </c>
      <c r="B741" s="53"/>
      <c r="C741" s="54"/>
      <c r="D741" s="1">
        <v>68321</v>
      </c>
      <c r="E741" s="1" t="s">
        <v>757</v>
      </c>
      <c r="F741" s="56">
        <v>970.87999999999943</v>
      </c>
      <c r="G741" s="57">
        <v>10625.660150000003</v>
      </c>
      <c r="H741" s="57">
        <v>1613.3500000000004</v>
      </c>
      <c r="I741" s="57">
        <v>16921.723859999998</v>
      </c>
      <c r="J741" s="57">
        <v>2584.2299999999996</v>
      </c>
      <c r="K741" s="57">
        <v>27547.384010000002</v>
      </c>
      <c r="L741" s="56">
        <f>G741*1000/3/F741</f>
        <v>3648.1199701988612</v>
      </c>
      <c r="M741" s="57">
        <f>I741*1000/3/H741</f>
        <v>3496.1878203737556</v>
      </c>
      <c r="N741" s="57">
        <f>M741-L741</f>
        <v>-151.93214982510563</v>
      </c>
      <c r="O741" s="58">
        <f>N741/L741</f>
        <v>-4.1646697769323553E-2</v>
      </c>
      <c r="P741" s="58">
        <f>H741/J741</f>
        <v>0.62430588608599102</v>
      </c>
      <c r="Q741" s="58">
        <f t="shared" si="11"/>
        <v>0.64916030534351143</v>
      </c>
      <c r="R741" s="59">
        <v>2584.2299999999996</v>
      </c>
      <c r="S741" s="59">
        <v>3275</v>
      </c>
      <c r="T741" s="60">
        <f>R741/S741</f>
        <v>0.78907786259541968</v>
      </c>
      <c r="U741" s="57">
        <v>1613.3500000000004</v>
      </c>
      <c r="V741" s="1">
        <v>2126</v>
      </c>
      <c r="W741" s="60">
        <f>U741/V741</f>
        <v>0.75886641580432757</v>
      </c>
    </row>
    <row r="742" spans="1:23" ht="12" hidden="1" outlineLevel="2" x14ac:dyDescent="0.25">
      <c r="A742" s="16">
        <v>739</v>
      </c>
      <c r="B742" s="53"/>
      <c r="C742" s="54"/>
      <c r="D742" s="1">
        <v>68322</v>
      </c>
      <c r="E742" s="1" t="s">
        <v>758</v>
      </c>
      <c r="F742" s="56">
        <v>207.56999999999991</v>
      </c>
      <c r="G742" s="57">
        <v>3042.649699999999</v>
      </c>
      <c r="H742" s="57">
        <v>186.79999999999998</v>
      </c>
      <c r="I742" s="57">
        <v>2591.7973600000005</v>
      </c>
      <c r="J742" s="57">
        <v>394.36999999999989</v>
      </c>
      <c r="K742" s="57">
        <v>5634.4470599999995</v>
      </c>
      <c r="L742" s="56">
        <f>G742*1000/3/F742</f>
        <v>4886.1423455541117</v>
      </c>
      <c r="M742" s="57">
        <f>I742*1000/3/H742</f>
        <v>4624.9060670949339</v>
      </c>
      <c r="N742" s="57">
        <f>M742-L742</f>
        <v>-261.23627845917781</v>
      </c>
      <c r="O742" s="58">
        <f>N742/L742</f>
        <v>-5.3464729429521435E-2</v>
      </c>
      <c r="P742" s="58">
        <f>H742/J742</f>
        <v>0.47366686106955408</v>
      </c>
      <c r="Q742" s="58">
        <f t="shared" si="11"/>
        <v>0.48267898383371827</v>
      </c>
      <c r="R742" s="59">
        <v>394.36999999999989</v>
      </c>
      <c r="S742" s="59">
        <v>433</v>
      </c>
      <c r="T742" s="60">
        <f>R742/S742</f>
        <v>0.91078521939953783</v>
      </c>
      <c r="U742" s="57">
        <v>186.79999999999998</v>
      </c>
      <c r="V742" s="1">
        <v>209</v>
      </c>
      <c r="W742" s="60">
        <f>U742/V742</f>
        <v>0.89377990430622001</v>
      </c>
    </row>
    <row r="743" spans="1:23" ht="12" hidden="1" outlineLevel="1" collapsed="1" x14ac:dyDescent="0.25">
      <c r="A743" s="16">
        <v>740</v>
      </c>
      <c r="B743" s="46"/>
      <c r="C743" s="47" t="s">
        <v>759</v>
      </c>
      <c r="D743" s="48"/>
      <c r="E743" s="47"/>
      <c r="F743" s="71">
        <f>F744+F749+F756+F762+F768+F772+F785</f>
        <v>99071.549999999974</v>
      </c>
      <c r="G743" s="72">
        <f>G744+G749+G756+G762+G768+G772+G785</f>
        <v>1902415.38876</v>
      </c>
      <c r="H743" s="72">
        <f>H744+H749+H756+H762+H768+H772+H785</f>
        <v>89820.309999999983</v>
      </c>
      <c r="I743" s="72">
        <f>I744+I749+I756+I762+I768+I772+I785</f>
        <v>1486824.7537800001</v>
      </c>
      <c r="J743" s="72">
        <f>J744+J749+J756+J762+J768+J772+J785</f>
        <v>188891.85999999996</v>
      </c>
      <c r="K743" s="72">
        <f>K744+K749+K756+K762+K768+K772+K785</f>
        <v>3389240.1425399999</v>
      </c>
      <c r="L743" s="9">
        <f>G743*1000/3/F743</f>
        <v>6400.8129772876282</v>
      </c>
      <c r="M743" s="10">
        <f>I743*1000/3/H743</f>
        <v>5517.7748914471586</v>
      </c>
      <c r="N743" s="10">
        <f>M743-L743</f>
        <v>-883.03808584046965</v>
      </c>
      <c r="O743" s="51">
        <f>N743/L743</f>
        <v>-0.1379571765295759</v>
      </c>
      <c r="P743" s="51">
        <f>H743/J743</f>
        <v>0.47551180871425591</v>
      </c>
      <c r="Q743" s="51">
        <f t="shared" si="11"/>
        <v>0.49560280529889794</v>
      </c>
      <c r="R743" s="72">
        <f>R744+R749+R756+R762+R768+R772+R785</f>
        <v>188891.85999999996</v>
      </c>
      <c r="S743" s="72">
        <f>S744+S749+S756+S762+S768+S772+S785</f>
        <v>206609</v>
      </c>
      <c r="T743" s="52">
        <f>R743/S743</f>
        <v>0.91424797564481686</v>
      </c>
      <c r="U743" s="72">
        <f>U744+U749+U756+U762+U768+U772+U785</f>
        <v>89820.309999999983</v>
      </c>
      <c r="V743" s="72">
        <f>V744+V749+V756+V762+V768+V772+V785</f>
        <v>102396</v>
      </c>
      <c r="W743" s="52">
        <f>U743/V743</f>
        <v>0.87718572991132449</v>
      </c>
    </row>
    <row r="744" spans="1:23" ht="12" hidden="1" outlineLevel="2" x14ac:dyDescent="0.25">
      <c r="A744" s="16">
        <v>741</v>
      </c>
      <c r="B744" s="46"/>
      <c r="C744" s="81" t="s">
        <v>760</v>
      </c>
      <c r="D744" s="48"/>
      <c r="E744" s="81"/>
      <c r="F744" s="71">
        <f>SUM(F745:F748)</f>
        <v>2597.2200000000003</v>
      </c>
      <c r="G744" s="72">
        <f>SUM(G745:G748)</f>
        <v>47850.162230000002</v>
      </c>
      <c r="H744" s="72">
        <f>SUM(H745:H748)</f>
        <v>11494.439999999999</v>
      </c>
      <c r="I744" s="72">
        <f>SUM(I745:I748)</f>
        <v>183970.26231000008</v>
      </c>
      <c r="J744" s="72">
        <f>SUM(J745:J748)</f>
        <v>14091.659999999998</v>
      </c>
      <c r="K744" s="72">
        <f>SUM(K745:K748)</f>
        <v>231820.42454000007</v>
      </c>
      <c r="L744" s="9">
        <f>G744*1000/3/F744</f>
        <v>6141.2025460556542</v>
      </c>
      <c r="M744" s="10">
        <f>I744*1000/3/H744</f>
        <v>5335.0507523637552</v>
      </c>
      <c r="N744" s="10">
        <f>M744-L744</f>
        <v>-806.151793691899</v>
      </c>
      <c r="O744" s="51">
        <f>N744/L744</f>
        <v>-0.13126937072115799</v>
      </c>
      <c r="P744" s="51">
        <f>H744/J744</f>
        <v>0.81569098317728361</v>
      </c>
      <c r="Q744" s="51">
        <f t="shared" si="11"/>
        <v>0.82967594540972767</v>
      </c>
      <c r="R744" s="72">
        <f>SUM(R745:R748)</f>
        <v>14091.659999999998</v>
      </c>
      <c r="S744" s="72">
        <f>SUM(S745:S748)</f>
        <v>16633</v>
      </c>
      <c r="T744" s="52">
        <f>R744/S744</f>
        <v>0.84721096615162617</v>
      </c>
      <c r="U744" s="72">
        <f>SUM(U745:U748)</f>
        <v>11494.439999999999</v>
      </c>
      <c r="V744" s="72">
        <f>SUM(V745:V748)</f>
        <v>13800</v>
      </c>
      <c r="W744" s="52">
        <f>U744/V744</f>
        <v>0.83293043478260864</v>
      </c>
    </row>
    <row r="745" spans="1:23" ht="12" hidden="1" outlineLevel="3" x14ac:dyDescent="0.25">
      <c r="A745" s="16">
        <v>742</v>
      </c>
      <c r="B745" s="53"/>
      <c r="C745" s="54"/>
      <c r="D745" s="1">
        <v>69101</v>
      </c>
      <c r="E745" s="1" t="s">
        <v>761</v>
      </c>
      <c r="F745" s="56">
        <v>641.62000000000012</v>
      </c>
      <c r="G745" s="57">
        <v>11986.499590000001</v>
      </c>
      <c r="H745" s="57">
        <v>3862.4199999999992</v>
      </c>
      <c r="I745" s="57">
        <v>54024.769930000039</v>
      </c>
      <c r="J745" s="57">
        <v>4504.0399999999991</v>
      </c>
      <c r="K745" s="57">
        <v>66011.269520000045</v>
      </c>
      <c r="L745" s="56">
        <f>G745*1000/3/F745</f>
        <v>6227.2059214696128</v>
      </c>
      <c r="M745" s="57">
        <f>I745*1000/3/H745</f>
        <v>4662.4283851402361</v>
      </c>
      <c r="N745" s="57">
        <f>M745-L745</f>
        <v>-1564.7775363293767</v>
      </c>
      <c r="O745" s="58">
        <f>N745/L745</f>
        <v>-0.25128084024561875</v>
      </c>
      <c r="P745" s="58">
        <f>H745/J745</f>
        <v>0.85754567010950167</v>
      </c>
      <c r="Q745" s="58">
        <f t="shared" si="11"/>
        <v>0.86809983603570773</v>
      </c>
      <c r="R745" s="59">
        <v>4504.0399999999991</v>
      </c>
      <c r="S745" s="59">
        <v>5489</v>
      </c>
      <c r="T745" s="60">
        <f>R745/S745</f>
        <v>0.82055747859355055</v>
      </c>
      <c r="U745" s="57">
        <v>3862.4199999999992</v>
      </c>
      <c r="V745" s="1">
        <v>4765</v>
      </c>
      <c r="W745" s="60">
        <f>U745/V745</f>
        <v>0.81058132214060841</v>
      </c>
    </row>
    <row r="746" spans="1:23" ht="12" hidden="1" outlineLevel="3" x14ac:dyDescent="0.25">
      <c r="A746" s="16">
        <v>743</v>
      </c>
      <c r="B746" s="53"/>
      <c r="C746" s="54"/>
      <c r="D746" s="1">
        <v>69102</v>
      </c>
      <c r="E746" s="1" t="s">
        <v>762</v>
      </c>
      <c r="F746" s="56">
        <v>1194.5100000000002</v>
      </c>
      <c r="G746" s="57">
        <v>23282.742369999996</v>
      </c>
      <c r="H746" s="57">
        <v>5747.5099999999993</v>
      </c>
      <c r="I746" s="57">
        <v>104283.22105000002</v>
      </c>
      <c r="J746" s="57">
        <v>6942.0199999999995</v>
      </c>
      <c r="K746" s="57">
        <v>127565.96342000001</v>
      </c>
      <c r="L746" s="56">
        <f>G746*1000/3/F746</f>
        <v>6497.1529106774587</v>
      </c>
      <c r="M746" s="57">
        <f>I746*1000/3/H746</f>
        <v>6048.0231758332475</v>
      </c>
      <c r="N746" s="57">
        <f>M746-L746</f>
        <v>-449.12973484421127</v>
      </c>
      <c r="O746" s="58">
        <f>N746/L746</f>
        <v>-6.9127160930152781E-2</v>
      </c>
      <c r="P746" s="58">
        <f>H746/J746</f>
        <v>0.8279304870916534</v>
      </c>
      <c r="Q746" s="58">
        <f t="shared" si="11"/>
        <v>0.84123076923076923</v>
      </c>
      <c r="R746" s="59">
        <v>6942.0199999999995</v>
      </c>
      <c r="S746" s="59">
        <v>8125</v>
      </c>
      <c r="T746" s="60">
        <f>R746/S746</f>
        <v>0.85440246153846144</v>
      </c>
      <c r="U746" s="57">
        <v>5747.5099999999993</v>
      </c>
      <c r="V746" s="1">
        <v>6835</v>
      </c>
      <c r="W746" s="60">
        <f>U746/V746</f>
        <v>0.84089392831016818</v>
      </c>
    </row>
    <row r="747" spans="1:23" ht="12" hidden="1" outlineLevel="3" x14ac:dyDescent="0.25">
      <c r="A747" s="16">
        <v>744</v>
      </c>
      <c r="B747" s="53"/>
      <c r="C747" s="54"/>
      <c r="D747" s="1">
        <v>69103</v>
      </c>
      <c r="E747" s="1" t="s">
        <v>763</v>
      </c>
      <c r="F747" s="56">
        <v>458.03</v>
      </c>
      <c r="G747" s="57">
        <v>5790.8759299999992</v>
      </c>
      <c r="H747" s="57">
        <v>1384.2500000000002</v>
      </c>
      <c r="I747" s="57">
        <v>16668.860239999998</v>
      </c>
      <c r="J747" s="57">
        <v>1842.2800000000002</v>
      </c>
      <c r="K747" s="57">
        <v>22459.736169999996</v>
      </c>
      <c r="L747" s="56">
        <f>G747*1000/3/F747</f>
        <v>4214.3352546048654</v>
      </c>
      <c r="M747" s="57">
        <f>I747*1000/3/H747</f>
        <v>4013.9329937992884</v>
      </c>
      <c r="N747" s="57">
        <f>M747-L747</f>
        <v>-200.40226080557704</v>
      </c>
      <c r="O747" s="58">
        <f>N747/L747</f>
        <v>-4.7552519839660141E-2</v>
      </c>
      <c r="P747" s="58">
        <f>H747/J747</f>
        <v>0.75137872636081382</v>
      </c>
      <c r="Q747" s="58">
        <f t="shared" si="11"/>
        <v>0.76487119437939111</v>
      </c>
      <c r="R747" s="59">
        <v>1842.2800000000002</v>
      </c>
      <c r="S747" s="59">
        <v>2135</v>
      </c>
      <c r="T747" s="60">
        <f>R747/S747</f>
        <v>0.86289461358313824</v>
      </c>
      <c r="U747" s="57">
        <v>1384.2500000000002</v>
      </c>
      <c r="V747" s="1">
        <v>1633</v>
      </c>
      <c r="W747" s="60">
        <f>U747/V747</f>
        <v>0.84767299448867128</v>
      </c>
    </row>
    <row r="748" spans="1:23" ht="12" hidden="1" outlineLevel="3" x14ac:dyDescent="0.25">
      <c r="A748" s="16">
        <v>745</v>
      </c>
      <c r="B748" s="53"/>
      <c r="C748" s="54"/>
      <c r="D748" s="1">
        <v>69109</v>
      </c>
      <c r="E748" s="1" t="s">
        <v>764</v>
      </c>
      <c r="F748" s="56">
        <v>303.06000000000006</v>
      </c>
      <c r="G748" s="57">
        <v>6790.044340000004</v>
      </c>
      <c r="H748" s="57">
        <v>500.26</v>
      </c>
      <c r="I748" s="57">
        <v>8993.4110900000032</v>
      </c>
      <c r="J748" s="57">
        <v>803.32</v>
      </c>
      <c r="K748" s="57">
        <v>15783.455430000007</v>
      </c>
      <c r="L748" s="56">
        <f>G748*1000/3/F748</f>
        <v>7468.3168789458659</v>
      </c>
      <c r="M748" s="57">
        <f>I748*1000/3/H748</f>
        <v>5992.4912978584489</v>
      </c>
      <c r="N748" s="57">
        <f>M748-L748</f>
        <v>-1475.825581087417</v>
      </c>
      <c r="O748" s="58">
        <f>N748/L748</f>
        <v>-0.19761153751362062</v>
      </c>
      <c r="P748" s="58">
        <f>H748/J748</f>
        <v>0.62274062640043815</v>
      </c>
      <c r="Q748" s="58">
        <f t="shared" si="11"/>
        <v>0.64140271493212675</v>
      </c>
      <c r="R748" s="59">
        <v>803.32</v>
      </c>
      <c r="S748" s="59">
        <v>884</v>
      </c>
      <c r="T748" s="60">
        <f>R748/S748</f>
        <v>0.90873303167420816</v>
      </c>
      <c r="U748" s="57">
        <v>500.26</v>
      </c>
      <c r="V748" s="1">
        <v>567</v>
      </c>
      <c r="W748" s="60">
        <f>U748/V748</f>
        <v>0.88229276895943565</v>
      </c>
    </row>
    <row r="749" spans="1:23" ht="12" hidden="1" outlineLevel="2" collapsed="1" x14ac:dyDescent="0.25">
      <c r="A749" s="16">
        <v>746</v>
      </c>
      <c r="B749" s="46"/>
      <c r="C749" s="81" t="s">
        <v>765</v>
      </c>
      <c r="D749" s="48"/>
      <c r="E749" s="81"/>
      <c r="F749" s="71">
        <f>SUM(F750:F755)</f>
        <v>38623.289999999986</v>
      </c>
      <c r="G749" s="72">
        <f>SUM(G750:G755)</f>
        <v>765958.96312999981</v>
      </c>
      <c r="H749" s="72">
        <f>SUM(H750:H755)</f>
        <v>41471.299999999981</v>
      </c>
      <c r="I749" s="72">
        <f>SUM(I750:I755)</f>
        <v>681338.59663999977</v>
      </c>
      <c r="J749" s="72">
        <f>SUM(J750:J755)</f>
        <v>80094.589999999967</v>
      </c>
      <c r="K749" s="72">
        <f>SUM(K750:K755)</f>
        <v>1447297.5597699995</v>
      </c>
      <c r="L749" s="9">
        <f>G749*1000/3/F749</f>
        <v>6610.5102485227608</v>
      </c>
      <c r="M749" s="10">
        <f>I749*1000/3/H749</f>
        <v>5476.3864539251654</v>
      </c>
      <c r="N749" s="10">
        <f>M749-L749</f>
        <v>-1134.1237945975954</v>
      </c>
      <c r="O749" s="51">
        <f>N749/L749</f>
        <v>-0.17156372987259735</v>
      </c>
      <c r="P749" s="51">
        <f>H749/J749</f>
        <v>0.51777904100639005</v>
      </c>
      <c r="Q749" s="51">
        <f t="shared" si="11"/>
        <v>0.53759178857411249</v>
      </c>
      <c r="R749" s="72">
        <f>SUM(R750:R755)</f>
        <v>80094.589999999967</v>
      </c>
      <c r="S749" s="72">
        <f>SUM(S750:S755)</f>
        <v>87293</v>
      </c>
      <c r="T749" s="52">
        <f>R749/S749</f>
        <v>0.9175373741308005</v>
      </c>
      <c r="U749" s="72">
        <f>SUM(U750:U755)</f>
        <v>41471.299999999981</v>
      </c>
      <c r="V749" s="72">
        <f>SUM(V750:V755)</f>
        <v>46928</v>
      </c>
      <c r="W749" s="52">
        <f>U749/V749</f>
        <v>0.88372187180361361</v>
      </c>
    </row>
    <row r="750" spans="1:23" ht="12" hidden="1" outlineLevel="3" x14ac:dyDescent="0.25">
      <c r="A750" s="16">
        <v>747</v>
      </c>
      <c r="B750" s="53"/>
      <c r="C750" s="54"/>
      <c r="D750" s="1">
        <v>69201</v>
      </c>
      <c r="E750" s="1" t="s">
        <v>766</v>
      </c>
      <c r="F750" s="56">
        <v>3818.0899999999983</v>
      </c>
      <c r="G750" s="57">
        <v>50343.941699999959</v>
      </c>
      <c r="H750" s="57">
        <v>7152.1800000000012</v>
      </c>
      <c r="I750" s="57">
        <v>94167.546300000045</v>
      </c>
      <c r="J750" s="57">
        <v>10970.27</v>
      </c>
      <c r="K750" s="57">
        <v>144511.48800000001</v>
      </c>
      <c r="L750" s="56">
        <f>G750*1000/3/F750</f>
        <v>4395.2117158055453</v>
      </c>
      <c r="M750" s="57">
        <f>I750*1000/3/H750</f>
        <v>4388.7572879877198</v>
      </c>
      <c r="N750" s="57">
        <f>M750-L750</f>
        <v>-6.4544278178254899</v>
      </c>
      <c r="O750" s="58">
        <f>N750/L750</f>
        <v>-1.4685135177026473E-3</v>
      </c>
      <c r="P750" s="58">
        <f>H750/J750</f>
        <v>0.65196025257354662</v>
      </c>
      <c r="Q750" s="58">
        <f t="shared" si="11"/>
        <v>0.67334208798424167</v>
      </c>
      <c r="R750" s="59">
        <v>10970.27</v>
      </c>
      <c r="S750" s="59">
        <v>12184</v>
      </c>
      <c r="T750" s="60">
        <f>R750/S750</f>
        <v>0.90038328956007885</v>
      </c>
      <c r="U750" s="57">
        <v>7152.1800000000012</v>
      </c>
      <c r="V750" s="1">
        <v>8204</v>
      </c>
      <c r="W750" s="60">
        <f>U750/V750</f>
        <v>0.87179180887372032</v>
      </c>
    </row>
    <row r="751" spans="1:23" ht="12" hidden="1" outlineLevel="3" x14ac:dyDescent="0.25">
      <c r="A751" s="16">
        <v>748</v>
      </c>
      <c r="B751" s="53"/>
      <c r="C751" s="54"/>
      <c r="D751" s="1">
        <v>69202</v>
      </c>
      <c r="E751" s="1" t="s">
        <v>767</v>
      </c>
      <c r="F751" s="56">
        <v>2129.77</v>
      </c>
      <c r="G751" s="57">
        <v>22359.163859999997</v>
      </c>
      <c r="H751" s="57">
        <v>4933.0600000000022</v>
      </c>
      <c r="I751" s="57">
        <v>55101.758160000012</v>
      </c>
      <c r="J751" s="57">
        <v>7062.8300000000017</v>
      </c>
      <c r="K751" s="57">
        <v>77460.922020000013</v>
      </c>
      <c r="L751" s="56">
        <f>G751*1000/3/F751</f>
        <v>3499.4645525103642</v>
      </c>
      <c r="M751" s="57">
        <f>I751*1000/3/H751</f>
        <v>3723.2980584059374</v>
      </c>
      <c r="N751" s="57">
        <f>M751-L751</f>
        <v>223.83350589557313</v>
      </c>
      <c r="O751" s="58">
        <f>N751/L751</f>
        <v>6.3962215515229223E-2</v>
      </c>
      <c r="P751" s="58">
        <f>H751/J751</f>
        <v>0.69845373596702753</v>
      </c>
      <c r="Q751" s="58">
        <f t="shared" si="11"/>
        <v>0.71760797342192695</v>
      </c>
      <c r="R751" s="59">
        <v>7062.8300000000017</v>
      </c>
      <c r="S751" s="59">
        <v>8127</v>
      </c>
      <c r="T751" s="60">
        <f>R751/S751</f>
        <v>0.86905746277839324</v>
      </c>
      <c r="U751" s="57">
        <v>4933.0600000000022</v>
      </c>
      <c r="V751" s="1">
        <v>5832</v>
      </c>
      <c r="W751" s="60">
        <f>U751/V751</f>
        <v>0.84586076817558342</v>
      </c>
    </row>
    <row r="752" spans="1:23" ht="12" hidden="1" outlineLevel="3" x14ac:dyDescent="0.25">
      <c r="A752" s="16">
        <v>749</v>
      </c>
      <c r="B752" s="53"/>
      <c r="C752" s="54"/>
      <c r="D752" s="1">
        <v>69203</v>
      </c>
      <c r="E752" s="1" t="s">
        <v>768</v>
      </c>
      <c r="F752" s="56">
        <v>1786.11</v>
      </c>
      <c r="G752" s="57">
        <v>22266.38623</v>
      </c>
      <c r="H752" s="57">
        <v>1602.109999999999</v>
      </c>
      <c r="I752" s="57">
        <v>20935.311559999998</v>
      </c>
      <c r="J752" s="57">
        <v>3388.2199999999989</v>
      </c>
      <c r="K752" s="57">
        <v>43201.697789999998</v>
      </c>
      <c r="L752" s="56">
        <f>G752*1000/3/F752</f>
        <v>4155.4712438390325</v>
      </c>
      <c r="M752" s="57">
        <f>I752*1000/3/H752</f>
        <v>4355.7790580338869</v>
      </c>
      <c r="N752" s="57">
        <f>M752-L752</f>
        <v>200.30781419485447</v>
      </c>
      <c r="O752" s="58">
        <f>N752/L752</f>
        <v>4.8203393175162507E-2</v>
      </c>
      <c r="P752" s="58">
        <f>H752/J752</f>
        <v>0.47284709965704691</v>
      </c>
      <c r="Q752" s="58">
        <f t="shared" si="11"/>
        <v>0.48709122203098104</v>
      </c>
      <c r="R752" s="59">
        <v>3388.2199999999989</v>
      </c>
      <c r="S752" s="59">
        <v>3486</v>
      </c>
      <c r="T752" s="60">
        <f>R752/S752</f>
        <v>0.9719506597819848</v>
      </c>
      <c r="U752" s="57">
        <v>1602.109999999999</v>
      </c>
      <c r="V752" s="1">
        <v>1698</v>
      </c>
      <c r="W752" s="60">
        <f>U752/V752</f>
        <v>0.94352767962308537</v>
      </c>
    </row>
    <row r="753" spans="1:23" ht="12" hidden="1" outlineLevel="3" x14ac:dyDescent="0.25">
      <c r="A753" s="16">
        <v>750</v>
      </c>
      <c r="B753" s="53"/>
      <c r="C753" s="54"/>
      <c r="D753" s="1">
        <v>70100</v>
      </c>
      <c r="E753" s="1" t="s">
        <v>769</v>
      </c>
      <c r="F753" s="56">
        <v>13676.369999999988</v>
      </c>
      <c r="G753" s="57">
        <v>347295.11508000002</v>
      </c>
      <c r="H753" s="57">
        <v>10524.53999999999</v>
      </c>
      <c r="I753" s="57">
        <v>232842.15624999968</v>
      </c>
      <c r="J753" s="57">
        <v>24200.909999999978</v>
      </c>
      <c r="K753" s="57">
        <v>580137.27132999967</v>
      </c>
      <c r="L753" s="56">
        <f>G753*1000/3/F753</f>
        <v>8464.6026950133783</v>
      </c>
      <c r="M753" s="57">
        <f>I753*1000/3/H753</f>
        <v>7374.5790394006099</v>
      </c>
      <c r="N753" s="57">
        <f>M753-L753</f>
        <v>-1090.0236556127684</v>
      </c>
      <c r="O753" s="58">
        <f>N753/L753</f>
        <v>-0.12877434356782241</v>
      </c>
      <c r="P753" s="58">
        <f>H753/J753</f>
        <v>0.43488199410683315</v>
      </c>
      <c r="Q753" s="58">
        <f t="shared" si="11"/>
        <v>0.45257338924895157</v>
      </c>
      <c r="R753" s="59">
        <v>24200.909999999978</v>
      </c>
      <c r="S753" s="59">
        <v>26230</v>
      </c>
      <c r="T753" s="60">
        <f>R753/S753</f>
        <v>0.92264239420510785</v>
      </c>
      <c r="U753" s="57">
        <v>10524.53999999999</v>
      </c>
      <c r="V753" s="1">
        <v>11871</v>
      </c>
      <c r="W753" s="60">
        <f>U753/V753</f>
        <v>0.88657568865301917</v>
      </c>
    </row>
    <row r="754" spans="1:23" ht="12" hidden="1" outlineLevel="3" x14ac:dyDescent="0.25">
      <c r="A754" s="16">
        <v>751</v>
      </c>
      <c r="B754" s="53"/>
      <c r="C754" s="54"/>
      <c r="D754" s="1">
        <v>70210</v>
      </c>
      <c r="E754" s="1" t="s">
        <v>770</v>
      </c>
      <c r="F754" s="56">
        <v>2164.86</v>
      </c>
      <c r="G754" s="57">
        <v>50717.126610000007</v>
      </c>
      <c r="H754" s="57">
        <v>2435.3199999999997</v>
      </c>
      <c r="I754" s="57">
        <v>45360.852469999983</v>
      </c>
      <c r="J754" s="57">
        <v>4600.18</v>
      </c>
      <c r="K754" s="57">
        <v>96077.97907999999</v>
      </c>
      <c r="L754" s="56">
        <f>G754*1000/3/F754</f>
        <v>7809.1464898422992</v>
      </c>
      <c r="M754" s="57">
        <f>I754*1000/3/H754</f>
        <v>6208.7463481869581</v>
      </c>
      <c r="N754" s="57">
        <f>M754-L754</f>
        <v>-1600.400141655341</v>
      </c>
      <c r="O754" s="58">
        <f>N754/L754</f>
        <v>-0.20493918813497122</v>
      </c>
      <c r="P754" s="58">
        <f>H754/J754</f>
        <v>0.52939667578225191</v>
      </c>
      <c r="Q754" s="58">
        <f t="shared" si="11"/>
        <v>0.54092671973872219</v>
      </c>
      <c r="R754" s="59">
        <v>4600.18</v>
      </c>
      <c r="S754" s="59">
        <v>4899</v>
      </c>
      <c r="T754" s="60">
        <f>R754/S754</f>
        <v>0.93900387834251897</v>
      </c>
      <c r="U754" s="57">
        <v>2435.3199999999997</v>
      </c>
      <c r="V754" s="1">
        <v>2650</v>
      </c>
      <c r="W754" s="60">
        <f>U754/V754</f>
        <v>0.91898867924528294</v>
      </c>
    </row>
    <row r="755" spans="1:23" ht="12" hidden="1" outlineLevel="3" x14ac:dyDescent="0.25">
      <c r="A755" s="16">
        <v>752</v>
      </c>
      <c r="B755" s="53"/>
      <c r="C755" s="54"/>
      <c r="D755" s="1">
        <v>70220</v>
      </c>
      <c r="E755" s="1" t="s">
        <v>771</v>
      </c>
      <c r="F755" s="56">
        <v>15048.089999999998</v>
      </c>
      <c r="G755" s="57">
        <v>272977.22964999982</v>
      </c>
      <c r="H755" s="57">
        <v>14824.089999999991</v>
      </c>
      <c r="I755" s="57">
        <v>232930.97190000003</v>
      </c>
      <c r="J755" s="57">
        <v>29872.179999999989</v>
      </c>
      <c r="K755" s="57">
        <v>505908.20154999988</v>
      </c>
      <c r="L755" s="56">
        <f>G755*1000/3/F755</f>
        <v>6046.7746992032398</v>
      </c>
      <c r="M755" s="57">
        <f>I755*1000/3/H755</f>
        <v>5237.6676949478897</v>
      </c>
      <c r="N755" s="57">
        <f>M755-L755</f>
        <v>-809.10700425535015</v>
      </c>
      <c r="O755" s="58">
        <f>N755/L755</f>
        <v>-0.1338080289913833</v>
      </c>
      <c r="P755" s="58">
        <f>H755/J755</f>
        <v>0.49625069211554018</v>
      </c>
      <c r="Q755" s="58">
        <f t="shared" si="11"/>
        <v>0.51512342818302592</v>
      </c>
      <c r="R755" s="59">
        <v>29872.179999999989</v>
      </c>
      <c r="S755" s="59">
        <v>32367</v>
      </c>
      <c r="T755" s="60">
        <f>R755/S755</f>
        <v>0.92292087620106866</v>
      </c>
      <c r="U755" s="57">
        <v>14824.089999999991</v>
      </c>
      <c r="V755" s="1">
        <v>16673</v>
      </c>
      <c r="W755" s="60">
        <f>U755/V755</f>
        <v>0.88910753913512808</v>
      </c>
    </row>
    <row r="756" spans="1:23" ht="12" hidden="1" outlineLevel="2" collapsed="1" x14ac:dyDescent="0.25">
      <c r="A756" s="16">
        <v>753</v>
      </c>
      <c r="B756" s="46"/>
      <c r="C756" s="81" t="s">
        <v>772</v>
      </c>
      <c r="D756" s="48"/>
      <c r="E756" s="81"/>
      <c r="F756" s="71">
        <f>SUM(F757:F761)</f>
        <v>25135.899999999998</v>
      </c>
      <c r="G756" s="72">
        <f>SUM(G757:G761)</f>
        <v>460478.5990499999</v>
      </c>
      <c r="H756" s="72">
        <f>SUM(H757:H761)</f>
        <v>10329.070000000005</v>
      </c>
      <c r="I756" s="72">
        <f>SUM(I757:I761)</f>
        <v>163138.95693999992</v>
      </c>
      <c r="J756" s="72">
        <f>SUM(J757:J761)</f>
        <v>35464.97</v>
      </c>
      <c r="K756" s="72">
        <f>SUM(K757:K761)</f>
        <v>623617.55598999967</v>
      </c>
      <c r="L756" s="9">
        <f>G756*1000/3/F756</f>
        <v>6106.5196133816562</v>
      </c>
      <c r="M756" s="10">
        <f>I756*1000/3/H756</f>
        <v>5264.7191192753344</v>
      </c>
      <c r="N756" s="10">
        <f>M756-L756</f>
        <v>-841.80049410632182</v>
      </c>
      <c r="O756" s="51">
        <f>N756/L756</f>
        <v>-0.13785274549214971</v>
      </c>
      <c r="P756" s="51">
        <f>H756/J756</f>
        <v>0.29124710947168447</v>
      </c>
      <c r="Q756" s="51">
        <f t="shared" si="11"/>
        <v>0.30933958577569365</v>
      </c>
      <c r="R756" s="72">
        <f>SUM(R757:R761)</f>
        <v>35464.97</v>
      </c>
      <c r="S756" s="72">
        <f>SUM(S757:S761)</f>
        <v>38385</v>
      </c>
      <c r="T756" s="52">
        <f>R756/S756</f>
        <v>0.92392783639442488</v>
      </c>
      <c r="U756" s="72">
        <f>SUM(U757:U761)</f>
        <v>10329.070000000005</v>
      </c>
      <c r="V756" s="72">
        <f>SUM(V757:V761)</f>
        <v>11874</v>
      </c>
      <c r="W756" s="52">
        <f>U756/V756</f>
        <v>0.86988967491999369</v>
      </c>
    </row>
    <row r="757" spans="1:23" ht="12" hidden="1" outlineLevel="3" x14ac:dyDescent="0.25">
      <c r="A757" s="16">
        <v>754</v>
      </c>
      <c r="B757" s="53"/>
      <c r="C757" s="54"/>
      <c r="D757" s="1">
        <v>71111</v>
      </c>
      <c r="E757" s="1" t="s">
        <v>773</v>
      </c>
      <c r="F757" s="56">
        <v>1394.8900000000006</v>
      </c>
      <c r="G757" s="57">
        <v>18394.627089999994</v>
      </c>
      <c r="H757" s="57">
        <v>1506.6100000000001</v>
      </c>
      <c r="I757" s="57">
        <v>18797.704620000008</v>
      </c>
      <c r="J757" s="57">
        <v>2901.5000000000009</v>
      </c>
      <c r="K757" s="57">
        <v>37192.331709999999</v>
      </c>
      <c r="L757" s="56">
        <f>G757*1000/3/F757</f>
        <v>4395.717485488698</v>
      </c>
      <c r="M757" s="57">
        <f>I757*1000/3/H757</f>
        <v>4158.940628297968</v>
      </c>
      <c r="N757" s="57">
        <f>M757-L757</f>
        <v>-236.77685719072997</v>
      </c>
      <c r="O757" s="58">
        <f>N757/L757</f>
        <v>-5.3865349165952162E-2</v>
      </c>
      <c r="P757" s="58">
        <f>H757/J757</f>
        <v>0.51925211097708068</v>
      </c>
      <c r="Q757" s="58">
        <f t="shared" si="11"/>
        <v>0.54628224582701057</v>
      </c>
      <c r="R757" s="59">
        <v>2901.5000000000009</v>
      </c>
      <c r="S757" s="59">
        <v>3295</v>
      </c>
      <c r="T757" s="60">
        <f>R757/S757</f>
        <v>0.88057663125948438</v>
      </c>
      <c r="U757" s="57">
        <v>1506.6100000000001</v>
      </c>
      <c r="V757" s="1">
        <v>1800</v>
      </c>
      <c r="W757" s="60">
        <f>U757/V757</f>
        <v>0.83700555555555567</v>
      </c>
    </row>
    <row r="758" spans="1:23" ht="12" hidden="1" outlineLevel="3" x14ac:dyDescent="0.25">
      <c r="A758" s="16">
        <v>755</v>
      </c>
      <c r="B758" s="53"/>
      <c r="C758" s="54"/>
      <c r="D758" s="1">
        <v>71112</v>
      </c>
      <c r="E758" s="1" t="s">
        <v>774</v>
      </c>
      <c r="F758" s="56">
        <v>171.52999999999992</v>
      </c>
      <c r="G758" s="57">
        <v>2339.8299199999992</v>
      </c>
      <c r="H758" s="57">
        <v>290.48</v>
      </c>
      <c r="I758" s="57">
        <v>3467.2557899999997</v>
      </c>
      <c r="J758" s="57">
        <v>462.00999999999993</v>
      </c>
      <c r="K758" s="57">
        <v>5807.0857099999994</v>
      </c>
      <c r="L758" s="56">
        <f>G758*1000/3/F758</f>
        <v>4546.9789929847066</v>
      </c>
      <c r="M758" s="57">
        <f>I758*1000/3/H758</f>
        <v>3978.765939135224</v>
      </c>
      <c r="N758" s="57">
        <f>M758-L758</f>
        <v>-568.21305384948255</v>
      </c>
      <c r="O758" s="58">
        <f>N758/L758</f>
        <v>-0.12496496129103486</v>
      </c>
      <c r="P758" s="58">
        <f>H758/J758</f>
        <v>0.62873097984892112</v>
      </c>
      <c r="Q758" s="58">
        <f t="shared" si="11"/>
        <v>0.64097744360902253</v>
      </c>
      <c r="R758" s="59">
        <v>462.00999999999993</v>
      </c>
      <c r="S758" s="59">
        <v>532</v>
      </c>
      <c r="T758" s="60">
        <f>R758/S758</f>
        <v>0.86843984962406007</v>
      </c>
      <c r="U758" s="57">
        <v>290.48</v>
      </c>
      <c r="V758" s="1">
        <v>341</v>
      </c>
      <c r="W758" s="60">
        <f>U758/V758</f>
        <v>0.85184750733137837</v>
      </c>
    </row>
    <row r="759" spans="1:23" ht="12" hidden="1" outlineLevel="3" x14ac:dyDescent="0.25">
      <c r="A759" s="16">
        <v>756</v>
      </c>
      <c r="B759" s="53"/>
      <c r="C759" s="54"/>
      <c r="D759" s="1">
        <v>71113</v>
      </c>
      <c r="E759" s="1" t="s">
        <v>775</v>
      </c>
      <c r="F759" s="56">
        <v>168.22000000000003</v>
      </c>
      <c r="G759" s="57">
        <v>1906.0622700000001</v>
      </c>
      <c r="H759" s="57">
        <v>83.63</v>
      </c>
      <c r="I759" s="57">
        <v>1014.4319499999997</v>
      </c>
      <c r="J759" s="57">
        <v>251.85000000000002</v>
      </c>
      <c r="K759" s="57">
        <v>2920.4942199999996</v>
      </c>
      <c r="L759" s="56">
        <f>G759*1000/3/F759</f>
        <v>3776.9236119367488</v>
      </c>
      <c r="M759" s="57">
        <f>I759*1000/3/H759</f>
        <v>4043.333532623858</v>
      </c>
      <c r="N759" s="57">
        <f>M759-L759</f>
        <v>266.40992068710921</v>
      </c>
      <c r="O759" s="58">
        <f>N759/L759</f>
        <v>7.0536221554795567E-2</v>
      </c>
      <c r="P759" s="58">
        <f>H759/J759</f>
        <v>0.3320627357554099</v>
      </c>
      <c r="Q759" s="58">
        <f t="shared" si="11"/>
        <v>0.3413793103448276</v>
      </c>
      <c r="R759" s="59">
        <v>251.85000000000002</v>
      </c>
      <c r="S759" s="59">
        <v>290</v>
      </c>
      <c r="T759" s="60">
        <f>R759/S759</f>
        <v>0.86844827586206907</v>
      </c>
      <c r="U759" s="57">
        <v>83.63</v>
      </c>
      <c r="V759" s="1">
        <v>99</v>
      </c>
      <c r="W759" s="60">
        <f>U759/V759</f>
        <v>0.84474747474747469</v>
      </c>
    </row>
    <row r="760" spans="1:23" ht="12" hidden="1" outlineLevel="3" x14ac:dyDescent="0.25">
      <c r="A760" s="16">
        <v>757</v>
      </c>
      <c r="B760" s="53"/>
      <c r="C760" s="54"/>
      <c r="D760" s="1">
        <v>71121</v>
      </c>
      <c r="E760" s="1" t="s">
        <v>776</v>
      </c>
      <c r="F760" s="56">
        <v>22631.079999999998</v>
      </c>
      <c r="G760" s="57">
        <v>428971.68372999987</v>
      </c>
      <c r="H760" s="57">
        <v>8174.7600000000048</v>
      </c>
      <c r="I760" s="57">
        <v>136789.99925999992</v>
      </c>
      <c r="J760" s="57">
        <v>30805.840000000004</v>
      </c>
      <c r="K760" s="57">
        <v>565761.68298999977</v>
      </c>
      <c r="L760" s="56">
        <f>G760*1000/3/F760</f>
        <v>6318.3268868888854</v>
      </c>
      <c r="M760" s="57">
        <f>I760*1000/3/H760</f>
        <v>5577.7376241014972</v>
      </c>
      <c r="N760" s="57">
        <f>M760-L760</f>
        <v>-740.58926278738818</v>
      </c>
      <c r="O760" s="58">
        <f>N760/L760</f>
        <v>-0.11721287550414329</v>
      </c>
      <c r="P760" s="58">
        <f>H760/J760</f>
        <v>0.26536396994855532</v>
      </c>
      <c r="Q760" s="58">
        <f t="shared" si="11"/>
        <v>0.28110654747523556</v>
      </c>
      <c r="R760" s="59">
        <v>30805.840000000004</v>
      </c>
      <c r="S760" s="59">
        <v>33112</v>
      </c>
      <c r="T760" s="60">
        <f>R760/S760</f>
        <v>0.93035274220826303</v>
      </c>
      <c r="U760" s="57">
        <v>8174.7600000000048</v>
      </c>
      <c r="V760" s="1">
        <v>9308</v>
      </c>
      <c r="W760" s="60">
        <f>U760/V760</f>
        <v>0.87825096691018534</v>
      </c>
    </row>
    <row r="761" spans="1:23" ht="12" hidden="1" outlineLevel="3" x14ac:dyDescent="0.25">
      <c r="A761" s="16">
        <v>758</v>
      </c>
      <c r="B761" s="53"/>
      <c r="C761" s="54"/>
      <c r="D761" s="1">
        <v>71122</v>
      </c>
      <c r="E761" s="1" t="s">
        <v>777</v>
      </c>
      <c r="F761" s="56">
        <v>770.18000000000029</v>
      </c>
      <c r="G761" s="57">
        <v>8866.3960399999996</v>
      </c>
      <c r="H761" s="57">
        <v>273.59000000000003</v>
      </c>
      <c r="I761" s="57">
        <v>3069.5653199999988</v>
      </c>
      <c r="J761" s="57">
        <v>1043.7700000000004</v>
      </c>
      <c r="K761" s="57">
        <v>11935.961359999998</v>
      </c>
      <c r="L761" s="56">
        <f>G761*1000/3/F761</f>
        <v>3837.3696365351802</v>
      </c>
      <c r="M761" s="57">
        <f>I761*1000/3/H761</f>
        <v>3739.8605212178791</v>
      </c>
      <c r="N761" s="57">
        <f>M761-L761</f>
        <v>-97.509115317301166</v>
      </c>
      <c r="O761" s="58">
        <f>N761/L761</f>
        <v>-2.5410404665979387E-2</v>
      </c>
      <c r="P761" s="58">
        <f>H761/J761</f>
        <v>0.26211713308487494</v>
      </c>
      <c r="Q761" s="58">
        <f t="shared" si="11"/>
        <v>0.2820069204152249</v>
      </c>
      <c r="R761" s="59">
        <v>1043.7700000000004</v>
      </c>
      <c r="S761" s="59">
        <v>1156</v>
      </c>
      <c r="T761" s="60">
        <f>R761/S761</f>
        <v>0.90291522491349518</v>
      </c>
      <c r="U761" s="57">
        <v>273.59000000000003</v>
      </c>
      <c r="V761" s="1">
        <v>326</v>
      </c>
      <c r="W761" s="60">
        <f>U761/V761</f>
        <v>0.83923312883435597</v>
      </c>
    </row>
    <row r="762" spans="1:23" ht="12" hidden="1" outlineLevel="2" collapsed="1" x14ac:dyDescent="0.25">
      <c r="A762" s="16">
        <v>759</v>
      </c>
      <c r="B762" s="46"/>
      <c r="C762" s="81" t="s">
        <v>778</v>
      </c>
      <c r="D762" s="48"/>
      <c r="E762" s="81"/>
      <c r="F762" s="71">
        <f>SUM(F763:F767)</f>
        <v>23681.589999999986</v>
      </c>
      <c r="G762" s="72">
        <f>SUM(G763:G767)</f>
        <v>477069.28236000019</v>
      </c>
      <c r="H762" s="72">
        <f>SUM(H763:H767)</f>
        <v>16609.230000000003</v>
      </c>
      <c r="I762" s="72">
        <f>SUM(I763:I767)</f>
        <v>313581.80731000029</v>
      </c>
      <c r="J762" s="72">
        <f>SUM(J763:J767)</f>
        <v>40290.819999999992</v>
      </c>
      <c r="K762" s="72">
        <f>SUM(K763:K767)</f>
        <v>790651.08967000048</v>
      </c>
      <c r="L762" s="9">
        <f>G762*1000/3/F762</f>
        <v>6715.0514015317449</v>
      </c>
      <c r="M762" s="10">
        <f>I762*1000/3/H762</f>
        <v>6293.324200058245</v>
      </c>
      <c r="N762" s="10">
        <f>M762-L762</f>
        <v>-421.72720147349992</v>
      </c>
      <c r="O762" s="51">
        <f>N762/L762</f>
        <v>-6.2803272269412763E-2</v>
      </c>
      <c r="P762" s="51">
        <f>H762/J762</f>
        <v>0.41223360557069838</v>
      </c>
      <c r="Q762" s="51">
        <f t="shared" si="11"/>
        <v>0.42538944752525371</v>
      </c>
      <c r="R762" s="72">
        <f>SUM(R763:R767)</f>
        <v>40290.819999999992</v>
      </c>
      <c r="S762" s="72">
        <f>SUM(S763:S767)</f>
        <v>43459</v>
      </c>
      <c r="T762" s="52">
        <f>R762/S762</f>
        <v>0.92709956510734237</v>
      </c>
      <c r="U762" s="72">
        <f>SUM(U763:U767)</f>
        <v>16609.230000000003</v>
      </c>
      <c r="V762" s="72">
        <f>SUM(V763:V767)</f>
        <v>18487</v>
      </c>
      <c r="W762" s="52">
        <f>U762/V762</f>
        <v>0.89842754367934241</v>
      </c>
    </row>
    <row r="763" spans="1:23" ht="12" hidden="1" outlineLevel="3" x14ac:dyDescent="0.25">
      <c r="A763" s="16">
        <v>760</v>
      </c>
      <c r="B763" s="53"/>
      <c r="C763" s="54"/>
      <c r="D763" s="1">
        <v>71201</v>
      </c>
      <c r="E763" s="1" t="s">
        <v>779</v>
      </c>
      <c r="F763" s="56">
        <v>2265.7800000000002</v>
      </c>
      <c r="G763" s="57">
        <v>41345.36717000002</v>
      </c>
      <c r="H763" s="57">
        <v>374.78000000000003</v>
      </c>
      <c r="I763" s="57">
        <v>6074.9987199999996</v>
      </c>
      <c r="J763" s="57">
        <v>2640.5600000000004</v>
      </c>
      <c r="K763" s="57">
        <v>47420.365890000015</v>
      </c>
      <c r="L763" s="56">
        <f>G763*1000/3/F763</f>
        <v>6082.5804167512606</v>
      </c>
      <c r="M763" s="57">
        <f>I763*1000/3/H763</f>
        <v>5403.1687212053284</v>
      </c>
      <c r="N763" s="57">
        <f>M763-L763</f>
        <v>-679.41169554593216</v>
      </c>
      <c r="O763" s="58">
        <f>N763/L763</f>
        <v>-0.11169793886733513</v>
      </c>
      <c r="P763" s="58">
        <f>H763/J763</f>
        <v>0.14193201442118336</v>
      </c>
      <c r="Q763" s="58">
        <f t="shared" si="11"/>
        <v>0.15133836650652024</v>
      </c>
      <c r="R763" s="59">
        <v>2640.5600000000004</v>
      </c>
      <c r="S763" s="59">
        <v>2914</v>
      </c>
      <c r="T763" s="60">
        <f>R763/S763</f>
        <v>0.90616334934797538</v>
      </c>
      <c r="U763" s="57">
        <v>374.78000000000003</v>
      </c>
      <c r="V763" s="1">
        <v>441</v>
      </c>
      <c r="W763" s="60">
        <f>U763/V763</f>
        <v>0.84984126984126995</v>
      </c>
    </row>
    <row r="764" spans="1:23" ht="12" hidden="1" outlineLevel="3" x14ac:dyDescent="0.25">
      <c r="A764" s="16">
        <v>761</v>
      </c>
      <c r="B764" s="53"/>
      <c r="C764" s="54"/>
      <c r="D764" s="1">
        <v>71209</v>
      </c>
      <c r="E764" s="1" t="s">
        <v>780</v>
      </c>
      <c r="F764" s="56">
        <v>8159.1599999999989</v>
      </c>
      <c r="G764" s="57">
        <v>146579.30606000012</v>
      </c>
      <c r="H764" s="57">
        <v>4769.0700000000024</v>
      </c>
      <c r="I764" s="57">
        <v>79308.84976000007</v>
      </c>
      <c r="J764" s="57">
        <v>12928.230000000001</v>
      </c>
      <c r="K764" s="57">
        <v>225888.15582000019</v>
      </c>
      <c r="L764" s="56">
        <f>G764*1000/3/F764</f>
        <v>5988.3331968813836</v>
      </c>
      <c r="M764" s="57">
        <f>I764*1000/3/H764</f>
        <v>5543.278512022961</v>
      </c>
      <c r="N764" s="57">
        <f>M764-L764</f>
        <v>-445.05468485842266</v>
      </c>
      <c r="O764" s="58">
        <f>N764/L764</f>
        <v>-7.4320294183062352E-2</v>
      </c>
      <c r="P764" s="58">
        <f>H764/J764</f>
        <v>0.36888808444775517</v>
      </c>
      <c r="Q764" s="58">
        <f t="shared" si="11"/>
        <v>0.38498686172857044</v>
      </c>
      <c r="R764" s="59">
        <v>12928.230000000001</v>
      </c>
      <c r="S764" s="59">
        <v>14081</v>
      </c>
      <c r="T764" s="60">
        <f>R764/S764</f>
        <v>0.91813294510333088</v>
      </c>
      <c r="U764" s="57">
        <v>4769.0700000000024</v>
      </c>
      <c r="V764" s="1">
        <v>5421</v>
      </c>
      <c r="W764" s="60">
        <f>U764/V764</f>
        <v>0.87973990038738281</v>
      </c>
    </row>
    <row r="765" spans="1:23" ht="12" hidden="1" outlineLevel="3" x14ac:dyDescent="0.25">
      <c r="A765" s="16">
        <v>762</v>
      </c>
      <c r="B765" s="53"/>
      <c r="C765" s="54"/>
      <c r="D765" s="1">
        <v>72110</v>
      </c>
      <c r="E765" s="1" t="s">
        <v>781</v>
      </c>
      <c r="F765" s="56">
        <v>1993.3799999999997</v>
      </c>
      <c r="G765" s="57">
        <v>54971.691820000015</v>
      </c>
      <c r="H765" s="57">
        <v>2656.5099999999993</v>
      </c>
      <c r="I765" s="57">
        <v>64019.011750000034</v>
      </c>
      <c r="J765" s="57">
        <v>4649.8899999999994</v>
      </c>
      <c r="K765" s="57">
        <v>118990.70357000004</v>
      </c>
      <c r="L765" s="56">
        <f>G765*1000/3/F765</f>
        <v>9192.375399238148</v>
      </c>
      <c r="M765" s="57">
        <f>I765*1000/3/H765</f>
        <v>8032.9720510494417</v>
      </c>
      <c r="N765" s="57">
        <f>M765-L765</f>
        <v>-1159.4033481887063</v>
      </c>
      <c r="O765" s="58">
        <f>N765/L765</f>
        <v>-0.12612663189155615</v>
      </c>
      <c r="P765" s="58">
        <f>H765/J765</f>
        <v>0.57130598788358422</v>
      </c>
      <c r="Q765" s="58">
        <f t="shared" si="11"/>
        <v>0.58450704225352113</v>
      </c>
      <c r="R765" s="59">
        <v>4649.8899999999994</v>
      </c>
      <c r="S765" s="59">
        <v>4970</v>
      </c>
      <c r="T765" s="60">
        <f>R765/S765</f>
        <v>0.93559154929577448</v>
      </c>
      <c r="U765" s="57">
        <v>2656.5099999999993</v>
      </c>
      <c r="V765" s="1">
        <v>2905</v>
      </c>
      <c r="W765" s="60">
        <f>U765/V765</f>
        <v>0.91446127366609276</v>
      </c>
    </row>
    <row r="766" spans="1:23" ht="12" hidden="1" outlineLevel="3" x14ac:dyDescent="0.25">
      <c r="A766" s="16">
        <v>763</v>
      </c>
      <c r="B766" s="53"/>
      <c r="C766" s="54"/>
      <c r="D766" s="1">
        <v>72190</v>
      </c>
      <c r="E766" s="1" t="s">
        <v>782</v>
      </c>
      <c r="F766" s="56">
        <v>10936.949999999988</v>
      </c>
      <c r="G766" s="57">
        <v>228369.42185000001</v>
      </c>
      <c r="H766" s="57">
        <v>8384.8000000000029</v>
      </c>
      <c r="I766" s="57">
        <v>157143.28942000016</v>
      </c>
      <c r="J766" s="57">
        <v>19321.749999999993</v>
      </c>
      <c r="K766" s="57">
        <v>385512.7112700002</v>
      </c>
      <c r="L766" s="56">
        <f>G766*1000/3/F766</f>
        <v>6960.1799968608029</v>
      </c>
      <c r="M766" s="57">
        <f>I766*1000/3/H766</f>
        <v>6247.1491834430599</v>
      </c>
      <c r="N766" s="57">
        <f>M766-L766</f>
        <v>-713.03081341774305</v>
      </c>
      <c r="O766" s="58">
        <f>N766/L766</f>
        <v>-0.10244430657530924</v>
      </c>
      <c r="P766" s="58">
        <f>H766/J766</f>
        <v>0.4339565515545955</v>
      </c>
      <c r="Q766" s="58">
        <f t="shared" si="11"/>
        <v>0.44695980264112611</v>
      </c>
      <c r="R766" s="59">
        <v>19321.749999999993</v>
      </c>
      <c r="S766" s="59">
        <v>20673</v>
      </c>
      <c r="T766" s="60">
        <f>R766/S766</f>
        <v>0.9346369660910363</v>
      </c>
      <c r="U766" s="57">
        <v>8384.8000000000029</v>
      </c>
      <c r="V766" s="1">
        <v>9240</v>
      </c>
      <c r="W766" s="60">
        <f>U766/V766</f>
        <v>0.90744588744588772</v>
      </c>
    </row>
    <row r="767" spans="1:23" ht="12" hidden="1" outlineLevel="3" x14ac:dyDescent="0.25">
      <c r="A767" s="16">
        <v>764</v>
      </c>
      <c r="B767" s="53"/>
      <c r="C767" s="54"/>
      <c r="D767" s="1">
        <v>72200</v>
      </c>
      <c r="E767" s="1" t="s">
        <v>783</v>
      </c>
      <c r="F767" s="56">
        <v>326.31999999999994</v>
      </c>
      <c r="G767" s="57">
        <v>5803.495460000001</v>
      </c>
      <c r="H767" s="57">
        <v>424.07000000000016</v>
      </c>
      <c r="I767" s="57">
        <v>7035.6576600000026</v>
      </c>
      <c r="J767" s="57">
        <v>750.3900000000001</v>
      </c>
      <c r="K767" s="57">
        <v>12839.153120000003</v>
      </c>
      <c r="L767" s="56">
        <f>G767*1000/3/F767</f>
        <v>5928.2253207485519</v>
      </c>
      <c r="M767" s="57">
        <f>I767*1000/3/H767</f>
        <v>5530.264390312921</v>
      </c>
      <c r="N767" s="57">
        <f>M767-L767</f>
        <v>-397.96093043563087</v>
      </c>
      <c r="O767" s="58">
        <f>N767/L767</f>
        <v>-6.712985909000177E-2</v>
      </c>
      <c r="P767" s="58">
        <f>H767/J767</f>
        <v>0.5651327976119086</v>
      </c>
      <c r="Q767" s="58">
        <f t="shared" si="11"/>
        <v>0.58465286236297198</v>
      </c>
      <c r="R767" s="59">
        <v>750.3900000000001</v>
      </c>
      <c r="S767" s="59">
        <v>821</v>
      </c>
      <c r="T767" s="60">
        <f>R767/S767</f>
        <v>0.91399512789281379</v>
      </c>
      <c r="U767" s="57">
        <v>424.07000000000016</v>
      </c>
      <c r="V767" s="1">
        <v>480</v>
      </c>
      <c r="W767" s="60">
        <f>U767/V767</f>
        <v>0.88347916666666704</v>
      </c>
    </row>
    <row r="768" spans="1:23" ht="12" hidden="1" outlineLevel="2" collapsed="1" x14ac:dyDescent="0.25">
      <c r="A768" s="16">
        <v>765</v>
      </c>
      <c r="B768" s="46"/>
      <c r="C768" s="81" t="s">
        <v>784</v>
      </c>
      <c r="D768" s="48"/>
      <c r="E768" s="81"/>
      <c r="F768" s="71">
        <f>SUM(F769:F771)</f>
        <v>5476.33</v>
      </c>
      <c r="G768" s="72">
        <f>SUM(G769:G771)</f>
        <v>96718.983499999988</v>
      </c>
      <c r="H768" s="72">
        <f>SUM(H769:H771)</f>
        <v>5406.2000000000016</v>
      </c>
      <c r="I768" s="72">
        <f>SUM(I769:I771)</f>
        <v>89297.259980000003</v>
      </c>
      <c r="J768" s="72">
        <f>SUM(J769:J771)</f>
        <v>10882.530000000002</v>
      </c>
      <c r="K768" s="72">
        <f>SUM(K769:K771)</f>
        <v>186016.24348</v>
      </c>
      <c r="L768" s="9">
        <f>G768*1000/3/F768</f>
        <v>5887.0924810350471</v>
      </c>
      <c r="M768" s="10">
        <f>I768*1000/3/H768</f>
        <v>5505.8550047476338</v>
      </c>
      <c r="N768" s="10">
        <f>M768-L768</f>
        <v>-381.2374762874133</v>
      </c>
      <c r="O768" s="51">
        <f>N768/L768</f>
        <v>-6.4758193881877923E-2</v>
      </c>
      <c r="P768" s="51">
        <f>H768/J768</f>
        <v>0.49677786323584683</v>
      </c>
      <c r="Q768" s="51">
        <f t="shared" si="11"/>
        <v>0.50936457709740868</v>
      </c>
      <c r="R768" s="72">
        <f>SUM(R769:R771)</f>
        <v>10882.530000000002</v>
      </c>
      <c r="S768" s="72">
        <f>SUM(S769:S771)</f>
        <v>11693</v>
      </c>
      <c r="T768" s="52">
        <f>R768/S768</f>
        <v>0.93068759086633046</v>
      </c>
      <c r="U768" s="72">
        <f>SUM(U769:U771)</f>
        <v>5406.2000000000016</v>
      </c>
      <c r="V768" s="72">
        <f>SUM(V769:V771)</f>
        <v>5956</v>
      </c>
      <c r="W768" s="52">
        <f>U768/V768</f>
        <v>0.9076897246474146</v>
      </c>
    </row>
    <row r="769" spans="1:23" ht="12" hidden="1" outlineLevel="3" x14ac:dyDescent="0.25">
      <c r="A769" s="16">
        <v>766</v>
      </c>
      <c r="B769" s="53"/>
      <c r="C769" s="54"/>
      <c r="D769" s="1">
        <v>73110</v>
      </c>
      <c r="E769" s="1" t="s">
        <v>785</v>
      </c>
      <c r="F769" s="56">
        <v>3434.48</v>
      </c>
      <c r="G769" s="57">
        <v>55667.009489999997</v>
      </c>
      <c r="H769" s="57">
        <v>3346.5200000000013</v>
      </c>
      <c r="I769" s="57">
        <v>49026.684080000006</v>
      </c>
      <c r="J769" s="57">
        <v>6781.0000000000018</v>
      </c>
      <c r="K769" s="57">
        <v>104693.69357</v>
      </c>
      <c r="L769" s="56">
        <f>G769*1000/3/F769</f>
        <v>5402.7596113531008</v>
      </c>
      <c r="M769" s="57">
        <f>I769*1000/3/H769</f>
        <v>4883.3498758909736</v>
      </c>
      <c r="N769" s="57">
        <f>M769-L769</f>
        <v>-519.40973546212717</v>
      </c>
      <c r="O769" s="58">
        <f>N769/L769</f>
        <v>-9.6137857840401478E-2</v>
      </c>
      <c r="P769" s="58">
        <f>H769/J769</f>
        <v>0.49351423093938956</v>
      </c>
      <c r="Q769" s="58">
        <f t="shared" si="11"/>
        <v>0.50420399724328047</v>
      </c>
      <c r="R769" s="59">
        <v>6781.0000000000018</v>
      </c>
      <c r="S769" s="59">
        <v>7255</v>
      </c>
      <c r="T769" s="60">
        <f>R769/S769</f>
        <v>0.93466574776016564</v>
      </c>
      <c r="U769" s="57">
        <v>3346.5200000000013</v>
      </c>
      <c r="V769" s="1">
        <v>3658</v>
      </c>
      <c r="W769" s="60">
        <f>U769/V769</f>
        <v>0.91484964461454388</v>
      </c>
    </row>
    <row r="770" spans="1:23" ht="12" hidden="1" outlineLevel="3" x14ac:dyDescent="0.25">
      <c r="A770" s="16">
        <v>767</v>
      </c>
      <c r="B770" s="53"/>
      <c r="C770" s="54"/>
      <c r="D770" s="1">
        <v>73120</v>
      </c>
      <c r="E770" s="1" t="s">
        <v>786</v>
      </c>
      <c r="F770" s="56">
        <v>768.56000000000017</v>
      </c>
      <c r="G770" s="57">
        <v>12121.759829999999</v>
      </c>
      <c r="H770" s="57">
        <v>589.0400000000003</v>
      </c>
      <c r="I770" s="57">
        <v>10732.258319999999</v>
      </c>
      <c r="J770" s="57">
        <v>1357.6000000000004</v>
      </c>
      <c r="K770" s="57">
        <v>22854.018149999996</v>
      </c>
      <c r="L770" s="56">
        <f>G770*1000/3/F770</f>
        <v>5257.3469995836349</v>
      </c>
      <c r="M770" s="57">
        <f>I770*1000/3/H770</f>
        <v>6073.3047670786327</v>
      </c>
      <c r="N770" s="57">
        <f>M770-L770</f>
        <v>815.95776749499782</v>
      </c>
      <c r="O770" s="58">
        <f>N770/L770</f>
        <v>0.15520333117818153</v>
      </c>
      <c r="P770" s="58">
        <f>H770/J770</f>
        <v>0.43388332351208025</v>
      </c>
      <c r="Q770" s="58">
        <f t="shared" si="11"/>
        <v>0.44618528610354224</v>
      </c>
      <c r="R770" s="59">
        <v>1357.6000000000004</v>
      </c>
      <c r="S770" s="59">
        <v>1468</v>
      </c>
      <c r="T770" s="60">
        <f>R770/S770</f>
        <v>0.9247956403269757</v>
      </c>
      <c r="U770" s="57">
        <v>589.0400000000003</v>
      </c>
      <c r="V770" s="1">
        <v>655</v>
      </c>
      <c r="W770" s="60">
        <f>U770/V770</f>
        <v>0.89929770992366453</v>
      </c>
    </row>
    <row r="771" spans="1:23" ht="12" hidden="1" outlineLevel="3" x14ac:dyDescent="0.25">
      <c r="A771" s="16">
        <v>768</v>
      </c>
      <c r="B771" s="53"/>
      <c r="C771" s="54"/>
      <c r="D771" s="1">
        <v>73200</v>
      </c>
      <c r="E771" s="1" t="s">
        <v>787</v>
      </c>
      <c r="F771" s="56">
        <v>1273.2900000000002</v>
      </c>
      <c r="G771" s="57">
        <v>28930.214179999992</v>
      </c>
      <c r="H771" s="57">
        <v>1470.64</v>
      </c>
      <c r="I771" s="57">
        <v>29538.317580000003</v>
      </c>
      <c r="J771" s="57">
        <v>2743.9300000000003</v>
      </c>
      <c r="K771" s="57">
        <v>58468.531759999998</v>
      </c>
      <c r="L771" s="56">
        <f>G771*1000/3/F771</f>
        <v>7573.6122381128125</v>
      </c>
      <c r="M771" s="57">
        <f>I771*1000/3/H771</f>
        <v>6695.116316705652</v>
      </c>
      <c r="N771" s="57">
        <f>M771-L771</f>
        <v>-878.49592140716049</v>
      </c>
      <c r="O771" s="58">
        <f>N771/L771</f>
        <v>-0.11599430942427856</v>
      </c>
      <c r="P771" s="58">
        <f>H771/J771</f>
        <v>0.53596119434533673</v>
      </c>
      <c r="Q771" s="58">
        <f t="shared" si="11"/>
        <v>0.55319865319865325</v>
      </c>
      <c r="R771" s="59">
        <v>2743.9300000000003</v>
      </c>
      <c r="S771" s="59">
        <v>2970</v>
      </c>
      <c r="T771" s="60">
        <f>R771/S771</f>
        <v>0.92388215488215497</v>
      </c>
      <c r="U771" s="57">
        <v>1470.64</v>
      </c>
      <c r="V771" s="1">
        <v>1643</v>
      </c>
      <c r="W771" s="60">
        <f>U771/V771</f>
        <v>0.89509433962264162</v>
      </c>
    </row>
    <row r="772" spans="1:23" ht="12" hidden="1" outlineLevel="2" collapsed="1" x14ac:dyDescent="0.25">
      <c r="A772" s="16">
        <v>769</v>
      </c>
      <c r="B772" s="46"/>
      <c r="C772" s="81" t="s">
        <v>788</v>
      </c>
      <c r="D772" s="48"/>
      <c r="E772" s="81"/>
      <c r="F772" s="71">
        <f>SUM(F773:F784)</f>
        <v>3293.2200000000007</v>
      </c>
      <c r="G772" s="72">
        <f>SUM(G773:G784)</f>
        <v>51251.95840000001</v>
      </c>
      <c r="H772" s="72">
        <f>SUM(H773:H784)</f>
        <v>2762.7699999999986</v>
      </c>
      <c r="I772" s="72">
        <f>SUM(I773:I784)</f>
        <v>40208.584149999995</v>
      </c>
      <c r="J772" s="72">
        <f>SUM(J773:J784)</f>
        <v>6055.99</v>
      </c>
      <c r="K772" s="72">
        <f>SUM(K773:K784)</f>
        <v>91460.542550000013</v>
      </c>
      <c r="L772" s="9">
        <f>G772*1000/3/F772</f>
        <v>5187.6237036497205</v>
      </c>
      <c r="M772" s="10">
        <f>I772*1000/3/H772</f>
        <v>4851.2403795224864</v>
      </c>
      <c r="N772" s="10">
        <f>M772-L772</f>
        <v>-336.38332412723412</v>
      </c>
      <c r="O772" s="51">
        <f>N772/L772</f>
        <v>-6.4843431856974068E-2</v>
      </c>
      <c r="P772" s="51">
        <f>H772/J772</f>
        <v>0.45620451817126495</v>
      </c>
      <c r="Q772" s="51">
        <f t="shared" si="11"/>
        <v>0.47891746411483255</v>
      </c>
      <c r="R772" s="72">
        <f>SUM(R773:R784)</f>
        <v>6055.99</v>
      </c>
      <c r="S772" s="72">
        <f>SUM(S773:S784)</f>
        <v>6688</v>
      </c>
      <c r="T772" s="52">
        <f>R772/S772</f>
        <v>0.90550089712918658</v>
      </c>
      <c r="U772" s="72">
        <f>SUM(U773:U784)</f>
        <v>2762.7699999999986</v>
      </c>
      <c r="V772" s="72">
        <f>SUM(V773:V784)</f>
        <v>3203</v>
      </c>
      <c r="W772" s="52">
        <f>U772/V772</f>
        <v>0.86255697783328089</v>
      </c>
    </row>
    <row r="773" spans="1:23" ht="12" hidden="1" outlineLevel="3" x14ac:dyDescent="0.25">
      <c r="A773" s="16">
        <v>770</v>
      </c>
      <c r="B773" s="53"/>
      <c r="C773" s="54"/>
      <c r="D773" s="1">
        <v>74101</v>
      </c>
      <c r="E773" s="1" t="s">
        <v>789</v>
      </c>
      <c r="F773" s="56">
        <v>55.220000000000013</v>
      </c>
      <c r="G773" s="57">
        <v>801.62243000000001</v>
      </c>
      <c r="H773" s="57">
        <v>109.68000000000006</v>
      </c>
      <c r="I773" s="57">
        <v>1531.4736499999995</v>
      </c>
      <c r="J773" s="57">
        <v>164.90000000000009</v>
      </c>
      <c r="K773" s="57">
        <v>2333.0960799999993</v>
      </c>
      <c r="L773" s="56">
        <f>G773*1000/3/F773</f>
        <v>4838.9619099360125</v>
      </c>
      <c r="M773" s="57">
        <f>I773*1000/3/H773</f>
        <v>4654.3692256260592</v>
      </c>
      <c r="N773" s="57">
        <f>M773-L773</f>
        <v>-184.59268430995326</v>
      </c>
      <c r="O773" s="58">
        <f>N773/L773</f>
        <v>-3.8147166219870944E-2</v>
      </c>
      <c r="P773" s="58">
        <f>H773/J773</f>
        <v>0.66513038204972708</v>
      </c>
      <c r="Q773" s="58">
        <f t="shared" ref="Q773:Q836" si="12">V773/S773</f>
        <v>0.69897959183673475</v>
      </c>
      <c r="R773" s="59">
        <v>164.90000000000009</v>
      </c>
      <c r="S773" s="59">
        <v>196</v>
      </c>
      <c r="T773" s="60">
        <f>R773/S773</f>
        <v>0.84132653061224538</v>
      </c>
      <c r="U773" s="57">
        <v>109.68000000000006</v>
      </c>
      <c r="V773" s="1">
        <v>137</v>
      </c>
      <c r="W773" s="60">
        <f>U773/V773</f>
        <v>0.8005839416058399</v>
      </c>
    </row>
    <row r="774" spans="1:23" ht="12" hidden="1" outlineLevel="3" x14ac:dyDescent="0.25">
      <c r="A774" s="16">
        <v>771</v>
      </c>
      <c r="B774" s="53"/>
      <c r="C774" s="54"/>
      <c r="D774" s="1">
        <v>74102</v>
      </c>
      <c r="E774" s="1" t="s">
        <v>790</v>
      </c>
      <c r="F774" s="56">
        <v>27.439999999999998</v>
      </c>
      <c r="G774" s="57">
        <v>428.26436000000007</v>
      </c>
      <c r="H774" s="57">
        <v>12.340000000000002</v>
      </c>
      <c r="I774" s="57">
        <v>210.40337</v>
      </c>
      <c r="J774" s="57">
        <v>39.78</v>
      </c>
      <c r="K774" s="57">
        <v>638.66773000000012</v>
      </c>
      <c r="L774" s="56">
        <f>G774*1000/3/F774</f>
        <v>5202.4339164237135</v>
      </c>
      <c r="M774" s="57">
        <f>I774*1000/3/H774</f>
        <v>5683.5054024851424</v>
      </c>
      <c r="N774" s="57">
        <f>M774-L774</f>
        <v>481.07148606142891</v>
      </c>
      <c r="O774" s="58">
        <f>N774/L774</f>
        <v>9.2470465514750799E-2</v>
      </c>
      <c r="P774" s="58">
        <f>H774/J774</f>
        <v>0.31020613373554551</v>
      </c>
      <c r="Q774" s="58">
        <f t="shared" si="12"/>
        <v>0.34782608695652173</v>
      </c>
      <c r="R774" s="59">
        <v>39.78</v>
      </c>
      <c r="S774" s="59">
        <v>46</v>
      </c>
      <c r="T774" s="60">
        <f>R774/S774</f>
        <v>0.86478260869565216</v>
      </c>
      <c r="U774" s="57">
        <v>12.340000000000002</v>
      </c>
      <c r="V774" s="1">
        <v>16</v>
      </c>
      <c r="W774" s="60">
        <f>U774/V774</f>
        <v>0.7712500000000001</v>
      </c>
    </row>
    <row r="775" spans="1:23" ht="12" hidden="1" outlineLevel="3" x14ac:dyDescent="0.25">
      <c r="A775" s="16">
        <v>772</v>
      </c>
      <c r="B775" s="53"/>
      <c r="C775" s="54"/>
      <c r="D775" s="1">
        <v>74103</v>
      </c>
      <c r="E775" s="1" t="s">
        <v>791</v>
      </c>
      <c r="F775" s="56">
        <v>467.49000000000024</v>
      </c>
      <c r="G775" s="57">
        <v>5679.6168600000046</v>
      </c>
      <c r="H775" s="57">
        <v>368.87000000000029</v>
      </c>
      <c r="I775" s="57">
        <v>4468.5378099999971</v>
      </c>
      <c r="J775" s="57">
        <v>836.36000000000058</v>
      </c>
      <c r="K775" s="57">
        <v>10148.154670000002</v>
      </c>
      <c r="L775" s="56">
        <f>G775*1000/3/F775</f>
        <v>4049.7243149586102</v>
      </c>
      <c r="M775" s="57">
        <f>I775*1000/3/H775</f>
        <v>4038.0421376998161</v>
      </c>
      <c r="N775" s="57">
        <f>M775-L775</f>
        <v>-11.682177258794127</v>
      </c>
      <c r="O775" s="58">
        <f>N775/L775</f>
        <v>-2.8846845736247417E-3</v>
      </c>
      <c r="P775" s="58">
        <f>H775/J775</f>
        <v>0.44104213496580424</v>
      </c>
      <c r="Q775" s="58">
        <f t="shared" si="12"/>
        <v>0.46325878594249204</v>
      </c>
      <c r="R775" s="59">
        <v>836.36000000000058</v>
      </c>
      <c r="S775" s="59">
        <v>939</v>
      </c>
      <c r="T775" s="60">
        <f>R775/S775</f>
        <v>0.89069222577209861</v>
      </c>
      <c r="U775" s="57">
        <v>368.87000000000029</v>
      </c>
      <c r="V775" s="1">
        <v>435</v>
      </c>
      <c r="W775" s="60">
        <f>U775/V775</f>
        <v>0.84797701149425353</v>
      </c>
    </row>
    <row r="776" spans="1:23" ht="12" hidden="1" outlineLevel="3" x14ac:dyDescent="0.25">
      <c r="A776" s="16">
        <v>773</v>
      </c>
      <c r="B776" s="53"/>
      <c r="C776" s="54"/>
      <c r="D776" s="1">
        <v>74104</v>
      </c>
      <c r="E776" s="1" t="s">
        <v>792</v>
      </c>
      <c r="F776" s="56">
        <v>58.179999999999993</v>
      </c>
      <c r="G776" s="57">
        <v>611.74985000000015</v>
      </c>
      <c r="H776" s="57">
        <v>59.53</v>
      </c>
      <c r="I776" s="57">
        <v>727.00228000000004</v>
      </c>
      <c r="J776" s="57">
        <v>117.71</v>
      </c>
      <c r="K776" s="57">
        <v>1338.7521300000003</v>
      </c>
      <c r="L776" s="56">
        <f>G776*1000/3/F776</f>
        <v>3504.9263779076441</v>
      </c>
      <c r="M776" s="57">
        <f>I776*1000/3/H776</f>
        <v>4070.7894059017863</v>
      </c>
      <c r="N776" s="57">
        <f>M776-L776</f>
        <v>565.86302799414216</v>
      </c>
      <c r="O776" s="58">
        <f>N776/L776</f>
        <v>0.1614479070262094</v>
      </c>
      <c r="P776" s="58">
        <f>H776/J776</f>
        <v>0.50573443207883784</v>
      </c>
      <c r="Q776" s="58">
        <f t="shared" si="12"/>
        <v>0.52592592592592591</v>
      </c>
      <c r="R776" s="59">
        <v>117.71</v>
      </c>
      <c r="S776" s="59">
        <v>135</v>
      </c>
      <c r="T776" s="60">
        <f>R776/S776</f>
        <v>0.87192592592592588</v>
      </c>
      <c r="U776" s="57">
        <v>59.53</v>
      </c>
      <c r="V776" s="1">
        <v>71</v>
      </c>
      <c r="W776" s="60">
        <f>U776/V776</f>
        <v>0.83845070422535217</v>
      </c>
    </row>
    <row r="777" spans="1:23" ht="12" hidden="1" outlineLevel="3" x14ac:dyDescent="0.25">
      <c r="A777" s="16">
        <v>774</v>
      </c>
      <c r="B777" s="53"/>
      <c r="C777" s="54"/>
      <c r="D777" s="1">
        <v>74105</v>
      </c>
      <c r="E777" s="1" t="s">
        <v>793</v>
      </c>
      <c r="F777" s="56">
        <v>32.21</v>
      </c>
      <c r="G777" s="57">
        <v>398.59186000000005</v>
      </c>
      <c r="H777" s="57">
        <v>11.260000000000002</v>
      </c>
      <c r="I777" s="57">
        <v>117.11247000000002</v>
      </c>
      <c r="J777" s="57">
        <v>43.47</v>
      </c>
      <c r="K777" s="57">
        <v>515.70433000000003</v>
      </c>
      <c r="L777" s="56">
        <f>G777*1000/3/F777</f>
        <v>4124.9286970920002</v>
      </c>
      <c r="M777" s="57">
        <f>I777*1000/3/H777</f>
        <v>3466.917406749556</v>
      </c>
      <c r="N777" s="57">
        <f>M777-L777</f>
        <v>-658.01129034244423</v>
      </c>
      <c r="O777" s="58">
        <f>N777/L777</f>
        <v>-0.15952064597051829</v>
      </c>
      <c r="P777" s="58">
        <f>H777/J777</f>
        <v>0.25902921555095471</v>
      </c>
      <c r="Q777" s="58">
        <f t="shared" si="12"/>
        <v>0.28301886792452829</v>
      </c>
      <c r="R777" s="59">
        <v>43.47</v>
      </c>
      <c r="S777" s="59">
        <v>53</v>
      </c>
      <c r="T777" s="60">
        <f>R777/S777</f>
        <v>0.82018867924528305</v>
      </c>
      <c r="U777" s="57">
        <v>11.260000000000002</v>
      </c>
      <c r="V777" s="1">
        <v>15</v>
      </c>
      <c r="W777" s="60">
        <f>U777/V777</f>
        <v>0.75066666666666682</v>
      </c>
    </row>
    <row r="778" spans="1:23" ht="12" hidden="1" outlineLevel="3" x14ac:dyDescent="0.25">
      <c r="A778" s="16">
        <v>775</v>
      </c>
      <c r="B778" s="53"/>
      <c r="C778" s="54"/>
      <c r="D778" s="1">
        <v>74109</v>
      </c>
      <c r="E778" s="1" t="s">
        <v>794</v>
      </c>
      <c r="F778" s="56">
        <v>347.18000000000018</v>
      </c>
      <c r="G778" s="57">
        <v>3967.7619300000006</v>
      </c>
      <c r="H778" s="57">
        <v>132.28999999999996</v>
      </c>
      <c r="I778" s="57">
        <v>1628.3701300000009</v>
      </c>
      <c r="J778" s="57">
        <v>479.47000000000014</v>
      </c>
      <c r="K778" s="57">
        <v>5596.1320600000017</v>
      </c>
      <c r="L778" s="56">
        <f>G778*1000/3/F778</f>
        <v>3809.5146897862769</v>
      </c>
      <c r="M778" s="57">
        <f>I778*1000/3/H778</f>
        <v>4103.0315468541366</v>
      </c>
      <c r="N778" s="57">
        <f>M778-L778</f>
        <v>293.51685706785975</v>
      </c>
      <c r="O778" s="58">
        <f>N778/L778</f>
        <v>7.7048359428777205E-2</v>
      </c>
      <c r="P778" s="58">
        <f>H778/J778</f>
        <v>0.27590881598431588</v>
      </c>
      <c r="Q778" s="58">
        <f t="shared" si="12"/>
        <v>0.29489603024574668</v>
      </c>
      <c r="R778" s="59">
        <v>479.47000000000014</v>
      </c>
      <c r="S778" s="59">
        <v>529</v>
      </c>
      <c r="T778" s="60">
        <f>R778/S778</f>
        <v>0.90637051039697569</v>
      </c>
      <c r="U778" s="57">
        <v>132.28999999999996</v>
      </c>
      <c r="V778" s="1">
        <v>156</v>
      </c>
      <c r="W778" s="60">
        <f>U778/V778</f>
        <v>0.84801282051282023</v>
      </c>
    </row>
    <row r="779" spans="1:23" ht="12" hidden="1" outlineLevel="3" x14ac:dyDescent="0.25">
      <c r="A779" s="16">
        <v>776</v>
      </c>
      <c r="B779" s="53"/>
      <c r="C779" s="54"/>
      <c r="D779" s="1">
        <v>74201</v>
      </c>
      <c r="E779" s="1" t="s">
        <v>795</v>
      </c>
      <c r="F779" s="56">
        <v>124.52</v>
      </c>
      <c r="G779" s="57">
        <v>1443.1158699999996</v>
      </c>
      <c r="H779" s="57">
        <v>158.11999999999995</v>
      </c>
      <c r="I779" s="57">
        <v>1688.09302</v>
      </c>
      <c r="J779" s="57">
        <v>282.63999999999993</v>
      </c>
      <c r="K779" s="57">
        <v>3131.2088899999999</v>
      </c>
      <c r="L779" s="56">
        <f>G779*1000/3/F779</f>
        <v>3863.1434575436338</v>
      </c>
      <c r="M779" s="57">
        <f>I779*1000/3/H779</f>
        <v>3558.6748882705128</v>
      </c>
      <c r="N779" s="57">
        <f>M779-L779</f>
        <v>-304.46856927312092</v>
      </c>
      <c r="O779" s="58">
        <f>N779/L779</f>
        <v>-7.8813684404750575E-2</v>
      </c>
      <c r="P779" s="58">
        <f>H779/J779</f>
        <v>0.55943956977073306</v>
      </c>
      <c r="Q779" s="58">
        <f t="shared" si="12"/>
        <v>0.5752212389380531</v>
      </c>
      <c r="R779" s="59">
        <v>282.63999999999993</v>
      </c>
      <c r="S779" s="59">
        <v>339</v>
      </c>
      <c r="T779" s="60">
        <f>R779/S779</f>
        <v>0.83374631268436561</v>
      </c>
      <c r="U779" s="57">
        <v>158.11999999999995</v>
      </c>
      <c r="V779" s="1">
        <v>195</v>
      </c>
      <c r="W779" s="60">
        <f>U779/V779</f>
        <v>0.81087179487179462</v>
      </c>
    </row>
    <row r="780" spans="1:23" ht="12" hidden="1" outlineLevel="3" x14ac:dyDescent="0.25">
      <c r="A780" s="16">
        <v>777</v>
      </c>
      <c r="B780" s="53"/>
      <c r="C780" s="54"/>
      <c r="D780" s="1">
        <v>74202</v>
      </c>
      <c r="E780" s="1" t="s">
        <v>796</v>
      </c>
      <c r="F780" s="56">
        <v>1</v>
      </c>
      <c r="G780" s="57">
        <v>10.31321</v>
      </c>
      <c r="H780" s="57">
        <v>0.61</v>
      </c>
      <c r="I780" s="57">
        <v>5.0734399999999997</v>
      </c>
      <c r="J780" s="57">
        <v>1.6099999999999999</v>
      </c>
      <c r="K780" s="57">
        <v>15.386649999999999</v>
      </c>
      <c r="L780" s="56">
        <f>G780*1000/3/F780</f>
        <v>3437.7366666666662</v>
      </c>
      <c r="M780" s="57">
        <f>I780*1000/3/H780</f>
        <v>2772.3715846994533</v>
      </c>
      <c r="N780" s="57">
        <f>M780-L780</f>
        <v>-665.36508196721297</v>
      </c>
      <c r="O780" s="58">
        <f>N780/L780</f>
        <v>-0.19354742567073097</v>
      </c>
      <c r="P780" s="58">
        <f>H780/J780</f>
        <v>0.37888198757763975</v>
      </c>
      <c r="Q780" s="58">
        <f t="shared" si="12"/>
        <v>0.5</v>
      </c>
      <c r="R780" s="59">
        <v>1.6099999999999999</v>
      </c>
      <c r="S780" s="59">
        <v>2</v>
      </c>
      <c r="T780" s="60">
        <f>R780/S780</f>
        <v>0.80499999999999994</v>
      </c>
      <c r="U780" s="57">
        <v>0.61</v>
      </c>
      <c r="V780" s="1">
        <v>1</v>
      </c>
      <c r="W780" s="60">
        <f>U780/V780</f>
        <v>0.61</v>
      </c>
    </row>
    <row r="781" spans="1:23" ht="12" hidden="1" outlineLevel="3" x14ac:dyDescent="0.25">
      <c r="A781" s="16">
        <v>778</v>
      </c>
      <c r="B781" s="53"/>
      <c r="C781" s="54"/>
      <c r="D781" s="1">
        <v>74209</v>
      </c>
      <c r="E781" s="1" t="s">
        <v>797</v>
      </c>
      <c r="F781" s="56">
        <v>113.78000000000002</v>
      </c>
      <c r="G781" s="57">
        <v>1677.3249500000004</v>
      </c>
      <c r="H781" s="57">
        <v>123.36000000000001</v>
      </c>
      <c r="I781" s="57">
        <v>1536.0146999999999</v>
      </c>
      <c r="J781" s="57">
        <v>237.14000000000004</v>
      </c>
      <c r="K781" s="57">
        <v>3213.3396500000003</v>
      </c>
      <c r="L781" s="56">
        <f>G781*1000/3/F781</f>
        <v>4913.9419640241404</v>
      </c>
      <c r="M781" s="57">
        <f>I781*1000/3/H781</f>
        <v>4150.4936770428012</v>
      </c>
      <c r="N781" s="57">
        <f>M781-L781</f>
        <v>-763.44828698133915</v>
      </c>
      <c r="O781" s="58">
        <f>N781/L781</f>
        <v>-0.15536371665979826</v>
      </c>
      <c r="P781" s="58">
        <f>H781/J781</f>
        <v>0.52019903854263305</v>
      </c>
      <c r="Q781" s="58">
        <f t="shared" si="12"/>
        <v>0.56834532374100721</v>
      </c>
      <c r="R781" s="59">
        <v>237.14000000000004</v>
      </c>
      <c r="S781" s="59">
        <v>278</v>
      </c>
      <c r="T781" s="60">
        <f>R781/S781</f>
        <v>0.85302158273381312</v>
      </c>
      <c r="U781" s="57">
        <v>123.36000000000001</v>
      </c>
      <c r="V781" s="1">
        <v>158</v>
      </c>
      <c r="W781" s="60">
        <f>U781/V781</f>
        <v>0.78075949367088615</v>
      </c>
    </row>
    <row r="782" spans="1:23" ht="12" hidden="1" outlineLevel="3" x14ac:dyDescent="0.25">
      <c r="A782" s="16">
        <v>779</v>
      </c>
      <c r="B782" s="53"/>
      <c r="C782" s="54"/>
      <c r="D782" s="1">
        <v>74300</v>
      </c>
      <c r="E782" s="1" t="s">
        <v>798</v>
      </c>
      <c r="F782" s="56">
        <v>142.10999999999999</v>
      </c>
      <c r="G782" s="57">
        <v>2053.6203499999997</v>
      </c>
      <c r="H782" s="57">
        <v>268.29000000000008</v>
      </c>
      <c r="I782" s="57">
        <v>3831.6814100000011</v>
      </c>
      <c r="J782" s="57">
        <v>410.40000000000009</v>
      </c>
      <c r="K782" s="57">
        <v>5885.3017600000003</v>
      </c>
      <c r="L782" s="56">
        <f>G782*1000/3/F782</f>
        <v>4816.9735885347027</v>
      </c>
      <c r="M782" s="57">
        <f>I782*1000/3/H782</f>
        <v>4760.6214792450955</v>
      </c>
      <c r="N782" s="57">
        <f>M782-L782</f>
        <v>-56.352109289607142</v>
      </c>
      <c r="O782" s="58">
        <f>N782/L782</f>
        <v>-1.1698654404860283E-2</v>
      </c>
      <c r="P782" s="58">
        <f>H782/J782</f>
        <v>0.65372807017543866</v>
      </c>
      <c r="Q782" s="58">
        <f t="shared" si="12"/>
        <v>0.66377440347071581</v>
      </c>
      <c r="R782" s="59">
        <v>410.40000000000009</v>
      </c>
      <c r="S782" s="59">
        <v>461</v>
      </c>
      <c r="T782" s="60">
        <f>R782/S782</f>
        <v>0.89023861171366614</v>
      </c>
      <c r="U782" s="57">
        <v>268.29000000000008</v>
      </c>
      <c r="V782" s="1">
        <v>306</v>
      </c>
      <c r="W782" s="60">
        <f>U782/V782</f>
        <v>0.87676470588235322</v>
      </c>
    </row>
    <row r="783" spans="1:23" ht="12" hidden="1" outlineLevel="3" x14ac:dyDescent="0.25">
      <c r="A783" s="16">
        <v>780</v>
      </c>
      <c r="B783" s="53"/>
      <c r="C783" s="54"/>
      <c r="D783" s="1">
        <v>74901</v>
      </c>
      <c r="E783" s="1" t="s">
        <v>799</v>
      </c>
      <c r="F783" s="56">
        <v>67.550000000000026</v>
      </c>
      <c r="G783" s="57">
        <v>1308.5005199999996</v>
      </c>
      <c r="H783" s="57">
        <v>81.090000000000018</v>
      </c>
      <c r="I783" s="57">
        <v>1028.7986799999996</v>
      </c>
      <c r="J783" s="57">
        <v>148.64000000000004</v>
      </c>
      <c r="K783" s="57">
        <v>2337.2991999999995</v>
      </c>
      <c r="L783" s="56">
        <f>G783*1000/3/F783</f>
        <v>6456.9480384900025</v>
      </c>
      <c r="M783" s="57">
        <f>I783*1000/3/H783</f>
        <v>4229.0404899905434</v>
      </c>
      <c r="N783" s="57">
        <f>M783-L783</f>
        <v>-2227.9075484994592</v>
      </c>
      <c r="O783" s="58">
        <f>N783/L783</f>
        <v>-0.34504034029991498</v>
      </c>
      <c r="P783" s="58">
        <f>H783/J783</f>
        <v>0.5455462863293864</v>
      </c>
      <c r="Q783" s="58">
        <f t="shared" si="12"/>
        <v>0.55625000000000002</v>
      </c>
      <c r="R783" s="59">
        <v>148.64000000000004</v>
      </c>
      <c r="S783" s="59">
        <v>160</v>
      </c>
      <c r="T783" s="60">
        <f>R783/S783</f>
        <v>0.92900000000000027</v>
      </c>
      <c r="U783" s="57">
        <v>81.090000000000018</v>
      </c>
      <c r="V783" s="1">
        <v>89</v>
      </c>
      <c r="W783" s="60">
        <f>U783/V783</f>
        <v>0.91112359550561817</v>
      </c>
    </row>
    <row r="784" spans="1:23" ht="12" hidden="1" outlineLevel="3" x14ac:dyDescent="0.25">
      <c r="A784" s="16">
        <v>781</v>
      </c>
      <c r="B784" s="53"/>
      <c r="C784" s="54"/>
      <c r="D784" s="1">
        <v>74909</v>
      </c>
      <c r="E784" s="1" t="s">
        <v>800</v>
      </c>
      <c r="F784" s="56">
        <v>1856.5400000000004</v>
      </c>
      <c r="G784" s="57">
        <v>32871.476210000008</v>
      </c>
      <c r="H784" s="57">
        <v>1437.3299999999983</v>
      </c>
      <c r="I784" s="57">
        <v>23436.02319</v>
      </c>
      <c r="J784" s="57">
        <v>3293.869999999999</v>
      </c>
      <c r="K784" s="57">
        <v>56307.499400000008</v>
      </c>
      <c r="L784" s="56">
        <f>G784*1000/3/F784</f>
        <v>5901.9244059738376</v>
      </c>
      <c r="M784" s="57">
        <f>I784*1000/3/H784</f>
        <v>5435.0829176320049</v>
      </c>
      <c r="N784" s="57">
        <f>M784-L784</f>
        <v>-466.8414883418327</v>
      </c>
      <c r="O784" s="58">
        <f>N784/L784</f>
        <v>-7.9099875943735048E-2</v>
      </c>
      <c r="P784" s="58">
        <f>H784/J784</f>
        <v>0.43636512673542027</v>
      </c>
      <c r="Q784" s="58">
        <f t="shared" si="12"/>
        <v>0.45746478873239438</v>
      </c>
      <c r="R784" s="59">
        <v>3293.869999999999</v>
      </c>
      <c r="S784" s="59">
        <v>3550</v>
      </c>
      <c r="T784" s="60">
        <f>R784/S784</f>
        <v>0.92785070422535187</v>
      </c>
      <c r="U784" s="57">
        <v>1437.3299999999983</v>
      </c>
      <c r="V784" s="1">
        <v>1624</v>
      </c>
      <c r="W784" s="60">
        <f>U784/V784</f>
        <v>0.88505541871921078</v>
      </c>
    </row>
    <row r="785" spans="1:23" ht="12" hidden="1" outlineLevel="2" collapsed="1" x14ac:dyDescent="0.25">
      <c r="A785" s="16">
        <v>782</v>
      </c>
      <c r="B785" s="46"/>
      <c r="C785" s="81" t="s">
        <v>801</v>
      </c>
      <c r="D785" s="48"/>
      <c r="E785" s="81"/>
      <c r="F785" s="71">
        <f>F786</f>
        <v>263.99999999999989</v>
      </c>
      <c r="G785" s="72">
        <f>G786</f>
        <v>3087.4400900000005</v>
      </c>
      <c r="H785" s="72">
        <f>H786</f>
        <v>1747.3</v>
      </c>
      <c r="I785" s="72">
        <f>I786</f>
        <v>15289.28645</v>
      </c>
      <c r="J785" s="72">
        <f>J786</f>
        <v>2011.2999999999997</v>
      </c>
      <c r="K785" s="72">
        <f>K786</f>
        <v>18376.72654</v>
      </c>
      <c r="L785" s="9">
        <f>G785*1000/3/F785</f>
        <v>3898.2829419191939</v>
      </c>
      <c r="M785" s="10">
        <f>I785*1000/3/H785</f>
        <v>2916.7451591980007</v>
      </c>
      <c r="N785" s="10">
        <f>M785-L785</f>
        <v>-981.53778272119325</v>
      </c>
      <c r="O785" s="51">
        <f>N785/L785</f>
        <v>-0.25178720922652287</v>
      </c>
      <c r="P785" s="51">
        <f>H785/J785</f>
        <v>0.86874160990404226</v>
      </c>
      <c r="Q785" s="51">
        <f t="shared" si="12"/>
        <v>0.87388120423108218</v>
      </c>
      <c r="R785" s="72">
        <f>R786</f>
        <v>2011.2999999999997</v>
      </c>
      <c r="S785" s="72">
        <f>S786</f>
        <v>2458</v>
      </c>
      <c r="T785" s="52">
        <f>R785/S785</f>
        <v>0.81826688364523992</v>
      </c>
      <c r="U785" s="72">
        <f>U786</f>
        <v>1747.3</v>
      </c>
      <c r="V785" s="72">
        <f>V786</f>
        <v>2148</v>
      </c>
      <c r="W785" s="52">
        <f>U785/V785</f>
        <v>0.81345437616387339</v>
      </c>
    </row>
    <row r="786" spans="1:23" ht="12" hidden="1" outlineLevel="3" x14ac:dyDescent="0.25">
      <c r="A786" s="16">
        <v>783</v>
      </c>
      <c r="B786" s="53"/>
      <c r="C786" s="54"/>
      <c r="D786" s="1">
        <v>75000</v>
      </c>
      <c r="E786" s="1" t="s">
        <v>802</v>
      </c>
      <c r="F786" s="56">
        <v>263.99999999999989</v>
      </c>
      <c r="G786" s="57">
        <v>3087.4400900000005</v>
      </c>
      <c r="H786" s="57">
        <v>1747.3</v>
      </c>
      <c r="I786" s="57">
        <v>15289.28645</v>
      </c>
      <c r="J786" s="57">
        <v>2011.2999999999997</v>
      </c>
      <c r="K786" s="57">
        <v>18376.72654</v>
      </c>
      <c r="L786" s="56">
        <f>G786*1000/3/F786</f>
        <v>3898.2829419191939</v>
      </c>
      <c r="M786" s="57">
        <f>I786*1000/3/H786</f>
        <v>2916.7451591980007</v>
      </c>
      <c r="N786" s="57">
        <f>M786-L786</f>
        <v>-981.53778272119325</v>
      </c>
      <c r="O786" s="58">
        <f>N786/L786</f>
        <v>-0.25178720922652287</v>
      </c>
      <c r="P786" s="58">
        <f>H786/J786</f>
        <v>0.86874160990404226</v>
      </c>
      <c r="Q786" s="58">
        <f t="shared" si="12"/>
        <v>0.87388120423108218</v>
      </c>
      <c r="R786" s="59">
        <v>2011.2999999999997</v>
      </c>
      <c r="S786" s="59">
        <v>2458</v>
      </c>
      <c r="T786" s="60">
        <f>R786/S786</f>
        <v>0.81826688364523992</v>
      </c>
      <c r="U786" s="57">
        <v>1747.3</v>
      </c>
      <c r="V786" s="1">
        <v>2148</v>
      </c>
      <c r="W786" s="60">
        <f>U786/V786</f>
        <v>0.81345437616387339</v>
      </c>
    </row>
    <row r="787" spans="1:23" ht="12" hidden="1" outlineLevel="1" collapsed="1" x14ac:dyDescent="0.25">
      <c r="A787" s="16">
        <v>784</v>
      </c>
      <c r="B787" s="46"/>
      <c r="C787" s="47" t="s">
        <v>803</v>
      </c>
      <c r="D787" s="48"/>
      <c r="E787" s="47"/>
      <c r="F787" s="71">
        <f>F788+F811+F813+F816+F821+F825+F827+F831+F833</f>
        <v>156601.05999999994</v>
      </c>
      <c r="G787" s="72">
        <f>G788+G811+G813+G816+G821+G825+G827+G831+G833</f>
        <v>1777394.2621899988</v>
      </c>
      <c r="H787" s="72">
        <f>H788+H811+H813+H816+H821+H825+H827+H831+H833</f>
        <v>162985.70999999996</v>
      </c>
      <c r="I787" s="72">
        <f>I788+I811+I813+I816+I821+I825+I827+I831+I833</f>
        <v>1551909.8833300003</v>
      </c>
      <c r="J787" s="72">
        <f>J788+J811+J813+J816+J821+J825+J827+J831+J833</f>
        <v>319586.7699999999</v>
      </c>
      <c r="K787" s="72">
        <f>K788+K811+K813+K816+K821+K825+K827+K831+K833</f>
        <v>3329304.1455199998</v>
      </c>
      <c r="L787" s="9">
        <f>G787*1000/3/F787</f>
        <v>3783.274226006728</v>
      </c>
      <c r="M787" s="10">
        <f>I787*1000/3/H787</f>
        <v>3173.9180965210603</v>
      </c>
      <c r="N787" s="10">
        <f>M787-L787</f>
        <v>-609.35612948566768</v>
      </c>
      <c r="O787" s="51">
        <f>N787/L787</f>
        <v>-0.1610658104815329</v>
      </c>
      <c r="P787" s="51">
        <f>H787/J787</f>
        <v>0.50998891474762864</v>
      </c>
      <c r="Q787" s="51">
        <f t="shared" si="12"/>
        <v>0.58818216471742224</v>
      </c>
      <c r="R787" s="72">
        <f>R788+R811+R813+R816+R821+R825+R827+R831+R833</f>
        <v>319586.7699999999</v>
      </c>
      <c r="S787" s="72">
        <f>S788+S811+S813+S816+S821+S825+S827+S831+S833</f>
        <v>411869</v>
      </c>
      <c r="T787" s="52">
        <f>R787/S787</f>
        <v>0.77594276335436729</v>
      </c>
      <c r="U787" s="72">
        <f>U788+U811+U813+U816+U821+U825+U827+U831+U833</f>
        <v>162985.70999999996</v>
      </c>
      <c r="V787" s="72">
        <f>V788+V811+V813+V816+V821+V825+V827+V831+V833</f>
        <v>242254</v>
      </c>
      <c r="W787" s="52">
        <f>U787/V787</f>
        <v>0.67278851948781015</v>
      </c>
    </row>
    <row r="788" spans="1:23" ht="12" hidden="1" outlineLevel="2" x14ac:dyDescent="0.25">
      <c r="A788" s="16">
        <v>785</v>
      </c>
      <c r="B788" s="46"/>
      <c r="C788" s="47" t="s">
        <v>804</v>
      </c>
      <c r="D788" s="48"/>
      <c r="E788" s="47"/>
      <c r="F788" s="71">
        <f>SUM(F789:F810)</f>
        <v>7346.5800000000008</v>
      </c>
      <c r="G788" s="72">
        <f>SUM(G789:G810)</f>
        <v>110844.82468999999</v>
      </c>
      <c r="H788" s="72">
        <f>SUM(H789:H810)</f>
        <v>2639.0299999999993</v>
      </c>
      <c r="I788" s="72">
        <f>SUM(I789:I810)</f>
        <v>40841.005280000012</v>
      </c>
      <c r="J788" s="72">
        <f>SUM(J789:J810)</f>
        <v>9985.6099999999988</v>
      </c>
      <c r="K788" s="72">
        <f>SUM(K789:K810)</f>
        <v>151685.82997000002</v>
      </c>
      <c r="L788" s="9">
        <f>G788*1000/3/F788</f>
        <v>5029.31634810574</v>
      </c>
      <c r="M788" s="10">
        <f>I788*1000/3/H788</f>
        <v>5158.5879761376991</v>
      </c>
      <c r="N788" s="10">
        <f>M788-L788</f>
        <v>129.27162803195915</v>
      </c>
      <c r="O788" s="51">
        <f>N788/L788</f>
        <v>2.5703618361698103E-2</v>
      </c>
      <c r="P788" s="51">
        <f>H788/J788</f>
        <v>0.26428330367398684</v>
      </c>
      <c r="Q788" s="51">
        <f t="shared" si="12"/>
        <v>0.27456258411843876</v>
      </c>
      <c r="R788" s="72">
        <f>SUM(R789:R810)</f>
        <v>9985.6099999999988</v>
      </c>
      <c r="S788" s="72">
        <f>SUM(S789:S810)</f>
        <v>11145</v>
      </c>
      <c r="T788" s="52">
        <f>R788/S788</f>
        <v>0.8959721848362493</v>
      </c>
      <c r="U788" s="72">
        <f>SUM(U789:U810)</f>
        <v>2639.0299999999993</v>
      </c>
      <c r="V788" s="72">
        <f>SUM(V789:V810)</f>
        <v>3060</v>
      </c>
      <c r="W788" s="52">
        <f>U788/V788</f>
        <v>0.86242810457516317</v>
      </c>
    </row>
    <row r="789" spans="1:23" ht="12" hidden="1" outlineLevel="3" x14ac:dyDescent="0.25">
      <c r="A789" s="16">
        <v>786</v>
      </c>
      <c r="B789" s="53"/>
      <c r="C789" s="54"/>
      <c r="D789" s="1">
        <v>77110</v>
      </c>
      <c r="E789" s="1" t="s">
        <v>805</v>
      </c>
      <c r="F789" s="56">
        <v>1715.4800000000002</v>
      </c>
      <c r="G789" s="57">
        <v>31119.794889999997</v>
      </c>
      <c r="H789" s="57">
        <v>1107.2999999999995</v>
      </c>
      <c r="I789" s="57">
        <v>18553.232960000005</v>
      </c>
      <c r="J789" s="57">
        <v>2822.7799999999997</v>
      </c>
      <c r="K789" s="57">
        <v>49673.027849999999</v>
      </c>
      <c r="L789" s="56">
        <f>G789*1000/3/F789</f>
        <v>6046.8585837977307</v>
      </c>
      <c r="M789" s="57">
        <f>I789*1000/3/H789</f>
        <v>5585.1268731749942</v>
      </c>
      <c r="N789" s="57">
        <f>M789-L789</f>
        <v>-461.7317106227365</v>
      </c>
      <c r="O789" s="58">
        <f>N789/L789</f>
        <v>-7.6358939807179324E-2</v>
      </c>
      <c r="P789" s="58">
        <f>H789/J789</f>
        <v>0.3922728657564527</v>
      </c>
      <c r="Q789" s="58">
        <f t="shared" si="12"/>
        <v>0.40783932620667313</v>
      </c>
      <c r="R789" s="59">
        <v>2822.7799999999997</v>
      </c>
      <c r="S789" s="59">
        <v>3087</v>
      </c>
      <c r="T789" s="60">
        <f>R789/S789</f>
        <v>0.91440881114350492</v>
      </c>
      <c r="U789" s="57">
        <v>1107.2999999999995</v>
      </c>
      <c r="V789" s="1">
        <v>1259</v>
      </c>
      <c r="W789" s="60">
        <f>U789/V789</f>
        <v>0.87950754567116718</v>
      </c>
    </row>
    <row r="790" spans="1:23" ht="12" hidden="1" outlineLevel="3" x14ac:dyDescent="0.25">
      <c r="A790" s="16">
        <v>787</v>
      </c>
      <c r="B790" s="53"/>
      <c r="C790" s="54"/>
      <c r="D790" s="1">
        <v>77120</v>
      </c>
      <c r="E790" s="1" t="s">
        <v>806</v>
      </c>
      <c r="F790" s="56">
        <v>294.58</v>
      </c>
      <c r="G790" s="57">
        <v>4881.5545500000007</v>
      </c>
      <c r="H790" s="57">
        <v>93.229999999999976</v>
      </c>
      <c r="I790" s="57">
        <v>1364.8134699999998</v>
      </c>
      <c r="J790" s="57">
        <v>387.80999999999995</v>
      </c>
      <c r="K790" s="57">
        <v>6246.3680200000008</v>
      </c>
      <c r="L790" s="56">
        <f>G790*1000/3/F790</f>
        <v>5523.7451626043876</v>
      </c>
      <c r="M790" s="57">
        <f>I790*1000/3/H790</f>
        <v>4879.736386713862</v>
      </c>
      <c r="N790" s="57">
        <f>M790-L790</f>
        <v>-644.00877589052561</v>
      </c>
      <c r="O790" s="58">
        <f>N790/L790</f>
        <v>-0.11658915408524789</v>
      </c>
      <c r="P790" s="58">
        <f>H790/J790</f>
        <v>0.24040122740517261</v>
      </c>
      <c r="Q790" s="58">
        <f t="shared" si="12"/>
        <v>0.25</v>
      </c>
      <c r="R790" s="59">
        <v>387.80999999999995</v>
      </c>
      <c r="S790" s="59">
        <v>424</v>
      </c>
      <c r="T790" s="60">
        <f>R790/S790</f>
        <v>0.91464622641509419</v>
      </c>
      <c r="U790" s="57">
        <v>93.229999999999976</v>
      </c>
      <c r="V790" s="1">
        <v>106</v>
      </c>
      <c r="W790" s="60">
        <f>U790/V790</f>
        <v>0.87952830188679221</v>
      </c>
    </row>
    <row r="791" spans="1:23" ht="12" hidden="1" outlineLevel="3" x14ac:dyDescent="0.25">
      <c r="A791" s="16">
        <v>788</v>
      </c>
      <c r="B791" s="53"/>
      <c r="C791" s="54"/>
      <c r="D791" s="1">
        <v>77210</v>
      </c>
      <c r="E791" s="1" t="s">
        <v>807</v>
      </c>
      <c r="F791" s="56">
        <v>279.64000000000004</v>
      </c>
      <c r="G791" s="57">
        <v>3420.3832800000009</v>
      </c>
      <c r="H791" s="57">
        <v>88.23</v>
      </c>
      <c r="I791" s="57">
        <v>1221.1337999999998</v>
      </c>
      <c r="J791" s="57">
        <v>367.87000000000006</v>
      </c>
      <c r="K791" s="57">
        <v>4641.5170800000005</v>
      </c>
      <c r="L791" s="56">
        <f>G791*1000/3/F791</f>
        <v>4077.126877413818</v>
      </c>
      <c r="M791" s="57">
        <f>I791*1000/3/H791</f>
        <v>4613.4489402697482</v>
      </c>
      <c r="N791" s="57">
        <f>M791-L791</f>
        <v>536.3220628559302</v>
      </c>
      <c r="O791" s="58">
        <f>N791/L791</f>
        <v>0.13154411893017351</v>
      </c>
      <c r="P791" s="58">
        <f>H791/J791</f>
        <v>0.23984016092641419</v>
      </c>
      <c r="Q791" s="58">
        <f t="shared" si="12"/>
        <v>0.23842592592592593</v>
      </c>
      <c r="R791" s="59">
        <v>367.87000000000006</v>
      </c>
      <c r="S791" s="59">
        <v>432</v>
      </c>
      <c r="T791" s="60">
        <f>R791/S791</f>
        <v>0.85155092592592607</v>
      </c>
      <c r="U791" s="57">
        <v>88.23</v>
      </c>
      <c r="V791" s="1">
        <v>103</v>
      </c>
      <c r="W791" s="60">
        <f>U791/V791</f>
        <v>0.85660194174757287</v>
      </c>
    </row>
    <row r="792" spans="1:23" ht="12" hidden="1" outlineLevel="3" x14ac:dyDescent="0.25">
      <c r="A792" s="16">
        <v>789</v>
      </c>
      <c r="B792" s="53"/>
      <c r="C792" s="54"/>
      <c r="D792" s="1">
        <v>77220</v>
      </c>
      <c r="E792" s="1" t="s">
        <v>808</v>
      </c>
      <c r="F792" s="56">
        <v>11.21</v>
      </c>
      <c r="G792" s="57">
        <v>88.015160000000023</v>
      </c>
      <c r="H792" s="57">
        <v>8.52</v>
      </c>
      <c r="I792" s="57">
        <v>69.471059999999994</v>
      </c>
      <c r="J792" s="57">
        <v>19.73</v>
      </c>
      <c r="K792" s="57">
        <v>157.48622</v>
      </c>
      <c r="L792" s="56">
        <f>G792*1000/3/F792</f>
        <v>2617.1620576865898</v>
      </c>
      <c r="M792" s="57">
        <f>I792*1000/3/H792</f>
        <v>2717.9600938967137</v>
      </c>
      <c r="N792" s="57">
        <f>M792-L792</f>
        <v>100.79803621012388</v>
      </c>
      <c r="O792" s="58">
        <f>N792/L792</f>
        <v>3.8514250928436258E-2</v>
      </c>
      <c r="P792" s="58">
        <f>H792/J792</f>
        <v>0.4318297009630005</v>
      </c>
      <c r="Q792" s="58">
        <f t="shared" si="12"/>
        <v>0.41935483870967744</v>
      </c>
      <c r="R792" s="59">
        <v>19.73</v>
      </c>
      <c r="S792" s="59">
        <v>31</v>
      </c>
      <c r="T792" s="60">
        <f>R792/S792</f>
        <v>0.63645161290322583</v>
      </c>
      <c r="U792" s="57">
        <v>8.52</v>
      </c>
      <c r="V792" s="1">
        <v>13</v>
      </c>
      <c r="W792" s="60">
        <f>U792/V792</f>
        <v>0.65538461538461534</v>
      </c>
    </row>
    <row r="793" spans="1:23" ht="12" hidden="1" outlineLevel="3" x14ac:dyDescent="0.25">
      <c r="A793" s="16">
        <v>790</v>
      </c>
      <c r="B793" s="53"/>
      <c r="C793" s="54"/>
      <c r="D793" s="1">
        <v>77291</v>
      </c>
      <c r="E793" s="1" t="s">
        <v>809</v>
      </c>
      <c r="F793" s="56">
        <v>62.030000000000008</v>
      </c>
      <c r="G793" s="57">
        <v>771.02713000000006</v>
      </c>
      <c r="H793" s="57">
        <v>7.7399999999999993</v>
      </c>
      <c r="I793" s="57">
        <v>98.637140000000002</v>
      </c>
      <c r="J793" s="57">
        <v>69.77000000000001</v>
      </c>
      <c r="K793" s="57">
        <v>869.6642700000001</v>
      </c>
      <c r="L793" s="56">
        <f>G793*1000/3/F793</f>
        <v>4143.3023268311026</v>
      </c>
      <c r="M793" s="57">
        <f>I793*1000/3/H793</f>
        <v>4247.9388458225676</v>
      </c>
      <c r="N793" s="57">
        <f>M793-L793</f>
        <v>104.63651899146498</v>
      </c>
      <c r="O793" s="58">
        <f>N793/L793</f>
        <v>2.5254377001133178E-2</v>
      </c>
      <c r="P793" s="58">
        <f>H793/J793</f>
        <v>0.11093593234914717</v>
      </c>
      <c r="Q793" s="58">
        <f t="shared" si="12"/>
        <v>0.15068493150684931</v>
      </c>
      <c r="R793" s="59">
        <v>69.77000000000001</v>
      </c>
      <c r="S793" s="59">
        <v>73</v>
      </c>
      <c r="T793" s="60">
        <f>R793/S793</f>
        <v>0.95575342465753443</v>
      </c>
      <c r="U793" s="57">
        <v>7.7399999999999993</v>
      </c>
      <c r="V793" s="1">
        <v>11</v>
      </c>
      <c r="W793" s="60">
        <f>U793/V793</f>
        <v>0.70363636363636362</v>
      </c>
    </row>
    <row r="794" spans="1:23" ht="12" hidden="1" outlineLevel="3" x14ac:dyDescent="0.25">
      <c r="A794" s="16">
        <v>791</v>
      </c>
      <c r="B794" s="53"/>
      <c r="C794" s="54"/>
      <c r="D794" s="1">
        <v>77292</v>
      </c>
      <c r="E794" s="1" t="s">
        <v>810</v>
      </c>
      <c r="F794" s="56">
        <v>86.51</v>
      </c>
      <c r="G794" s="57">
        <v>1077.8284399999995</v>
      </c>
      <c r="H794" s="57">
        <v>21.879999999999995</v>
      </c>
      <c r="I794" s="57">
        <v>265.72113000000002</v>
      </c>
      <c r="J794" s="57">
        <v>108.39</v>
      </c>
      <c r="K794" s="57">
        <v>1343.5495699999997</v>
      </c>
      <c r="L794" s="56">
        <f>G794*1000/3/F794</f>
        <v>4153.0013485916825</v>
      </c>
      <c r="M794" s="57">
        <f>I794*1000/3/H794</f>
        <v>4048.1585923217563</v>
      </c>
      <c r="N794" s="57">
        <f>M794-L794</f>
        <v>-104.84275626992621</v>
      </c>
      <c r="O794" s="58">
        <f>N794/L794</f>
        <v>-2.5245057121274297E-2</v>
      </c>
      <c r="P794" s="58">
        <f>H794/J794</f>
        <v>0.20186364055724693</v>
      </c>
      <c r="Q794" s="58">
        <f t="shared" si="12"/>
        <v>0.21428571428571427</v>
      </c>
      <c r="R794" s="59">
        <v>108.39</v>
      </c>
      <c r="S794" s="59">
        <v>112</v>
      </c>
      <c r="T794" s="60">
        <f>R794/S794</f>
        <v>0.96776785714285718</v>
      </c>
      <c r="U794" s="57">
        <v>21.879999999999995</v>
      </c>
      <c r="V794" s="1">
        <v>24</v>
      </c>
      <c r="W794" s="60">
        <f>U794/V794</f>
        <v>0.91166666666666651</v>
      </c>
    </row>
    <row r="795" spans="1:23" ht="12" hidden="1" outlineLevel="3" x14ac:dyDescent="0.25">
      <c r="A795" s="16">
        <v>792</v>
      </c>
      <c r="B795" s="53"/>
      <c r="C795" s="54"/>
      <c r="D795" s="1">
        <v>77293</v>
      </c>
      <c r="E795" s="1" t="s">
        <v>811</v>
      </c>
      <c r="F795" s="56">
        <v>243.97999999999985</v>
      </c>
      <c r="G795" s="57">
        <v>2381.0978700000005</v>
      </c>
      <c r="H795" s="57">
        <v>85.250000000000043</v>
      </c>
      <c r="I795" s="57">
        <v>855.46781000000021</v>
      </c>
      <c r="J795" s="57">
        <v>329.2299999999999</v>
      </c>
      <c r="K795" s="57">
        <v>3236.5656800000006</v>
      </c>
      <c r="L795" s="56">
        <f>G795*1000/3/F795</f>
        <v>3253.1325928354809</v>
      </c>
      <c r="M795" s="57">
        <f>I795*1000/3/H795</f>
        <v>3344.9376735092851</v>
      </c>
      <c r="N795" s="57">
        <f>M795-L795</f>
        <v>91.805080673804241</v>
      </c>
      <c r="O795" s="58">
        <f>N795/L795</f>
        <v>2.8220516088397585E-2</v>
      </c>
      <c r="P795" s="58">
        <f>H795/J795</f>
        <v>0.25893752088205835</v>
      </c>
      <c r="Q795" s="58">
        <f t="shared" si="12"/>
        <v>0.28083989501312334</v>
      </c>
      <c r="R795" s="59">
        <v>329.2299999999999</v>
      </c>
      <c r="S795" s="59">
        <v>381</v>
      </c>
      <c r="T795" s="60">
        <f>R795/S795</f>
        <v>0.86412073490813623</v>
      </c>
      <c r="U795" s="57">
        <v>85.250000000000043</v>
      </c>
      <c r="V795" s="1">
        <v>107</v>
      </c>
      <c r="W795" s="60">
        <f>U795/V795</f>
        <v>0.79672897196261727</v>
      </c>
    </row>
    <row r="796" spans="1:23" ht="12" hidden="1" outlineLevel="3" x14ac:dyDescent="0.25">
      <c r="A796" s="16">
        <v>793</v>
      </c>
      <c r="B796" s="53"/>
      <c r="C796" s="54"/>
      <c r="D796" s="1">
        <v>77294</v>
      </c>
      <c r="E796" s="1" t="s">
        <v>812</v>
      </c>
      <c r="F796" s="56">
        <v>35.380000000000003</v>
      </c>
      <c r="G796" s="57">
        <v>394.94050000000004</v>
      </c>
      <c r="H796" s="57">
        <v>60.009999999999984</v>
      </c>
      <c r="I796" s="57">
        <v>559.41470999999979</v>
      </c>
      <c r="J796" s="57">
        <v>95.389999999999986</v>
      </c>
      <c r="K796" s="57">
        <v>954.35520999999983</v>
      </c>
      <c r="L796" s="56">
        <f>G796*1000/3/F796</f>
        <v>3720.9393254192578</v>
      </c>
      <c r="M796" s="57">
        <f>I796*1000/3/H796</f>
        <v>3107.3416097317108</v>
      </c>
      <c r="N796" s="57">
        <f>M796-L796</f>
        <v>-613.59771568754695</v>
      </c>
      <c r="O796" s="58">
        <f>N796/L796</f>
        <v>-0.16490398311410512</v>
      </c>
      <c r="P796" s="58">
        <f>H796/J796</f>
        <v>0.62910158297515451</v>
      </c>
      <c r="Q796" s="58">
        <f t="shared" si="12"/>
        <v>0.68548387096774188</v>
      </c>
      <c r="R796" s="59">
        <v>95.389999999999986</v>
      </c>
      <c r="S796" s="59">
        <v>124</v>
      </c>
      <c r="T796" s="60">
        <f>R796/S796</f>
        <v>0.769274193548387</v>
      </c>
      <c r="U796" s="57">
        <v>60.009999999999984</v>
      </c>
      <c r="V796" s="1">
        <v>85</v>
      </c>
      <c r="W796" s="60">
        <f>U796/V796</f>
        <v>0.70599999999999985</v>
      </c>
    </row>
    <row r="797" spans="1:23" ht="12" hidden="1" outlineLevel="3" x14ac:dyDescent="0.25">
      <c r="A797" s="16">
        <v>794</v>
      </c>
      <c r="B797" s="53"/>
      <c r="C797" s="54"/>
      <c r="D797" s="1">
        <v>77295</v>
      </c>
      <c r="E797" s="1" t="s">
        <v>813</v>
      </c>
      <c r="F797" s="56">
        <v>100.72000000000004</v>
      </c>
      <c r="G797" s="57">
        <v>1263.8018199999997</v>
      </c>
      <c r="H797" s="57">
        <v>87.010000000000019</v>
      </c>
      <c r="I797" s="57">
        <v>1112.2055</v>
      </c>
      <c r="J797" s="57">
        <v>187.73000000000008</v>
      </c>
      <c r="K797" s="57">
        <v>2376.0073199999997</v>
      </c>
      <c r="L797" s="56">
        <f>G797*1000/3/F797</f>
        <v>4182.558313476301</v>
      </c>
      <c r="M797" s="57">
        <f>I797*1000/3/H797</f>
        <v>4260.8340037543567</v>
      </c>
      <c r="N797" s="57">
        <f>M797-L797</f>
        <v>78.275690278055663</v>
      </c>
      <c r="O797" s="58">
        <f>N797/L797</f>
        <v>1.8714787556182912E-2</v>
      </c>
      <c r="P797" s="58">
        <f>H797/J797</f>
        <v>0.46348479198849402</v>
      </c>
      <c r="Q797" s="58">
        <f t="shared" si="12"/>
        <v>0.49767441860465117</v>
      </c>
      <c r="R797" s="59">
        <v>187.73000000000008</v>
      </c>
      <c r="S797" s="59">
        <v>215</v>
      </c>
      <c r="T797" s="60">
        <f>R797/S797</f>
        <v>0.87316279069767477</v>
      </c>
      <c r="U797" s="57">
        <v>87.010000000000019</v>
      </c>
      <c r="V797" s="1">
        <v>107</v>
      </c>
      <c r="W797" s="60">
        <f>U797/V797</f>
        <v>0.81317757009345815</v>
      </c>
    </row>
    <row r="798" spans="1:23" ht="12" hidden="1" outlineLevel="3" x14ac:dyDescent="0.25">
      <c r="A798" s="16">
        <v>795</v>
      </c>
      <c r="B798" s="53"/>
      <c r="C798" s="54"/>
      <c r="D798" s="1">
        <v>77296</v>
      </c>
      <c r="E798" s="1" t="s">
        <v>814</v>
      </c>
      <c r="F798" s="56">
        <v>42.77</v>
      </c>
      <c r="G798" s="57">
        <v>423.39487000000003</v>
      </c>
      <c r="H798" s="57">
        <v>24.53</v>
      </c>
      <c r="I798" s="57">
        <v>244.03038000000001</v>
      </c>
      <c r="J798" s="57">
        <v>67.300000000000011</v>
      </c>
      <c r="K798" s="57">
        <v>667.42525000000001</v>
      </c>
      <c r="L798" s="56">
        <f>G798*1000/3/F798</f>
        <v>3299.7807653339569</v>
      </c>
      <c r="M798" s="57">
        <f>I798*1000/3/H798</f>
        <v>3316.0807174887896</v>
      </c>
      <c r="N798" s="57">
        <f>M798-L798</f>
        <v>16.299952154832681</v>
      </c>
      <c r="O798" s="58">
        <f>N798/L798</f>
        <v>4.9397076090850634E-3</v>
      </c>
      <c r="P798" s="58">
        <f>H798/J798</f>
        <v>0.36448736998514114</v>
      </c>
      <c r="Q798" s="58">
        <f t="shared" si="12"/>
        <v>0.38571428571428573</v>
      </c>
      <c r="R798" s="59">
        <v>67.300000000000011</v>
      </c>
      <c r="S798" s="59">
        <v>70</v>
      </c>
      <c r="T798" s="60">
        <f>R798/S798</f>
        <v>0.96142857142857163</v>
      </c>
      <c r="U798" s="57">
        <v>24.53</v>
      </c>
      <c r="V798" s="1">
        <v>27</v>
      </c>
      <c r="W798" s="60">
        <f>U798/V798</f>
        <v>0.90851851851851861</v>
      </c>
    </row>
    <row r="799" spans="1:23" ht="12" hidden="1" outlineLevel="3" x14ac:dyDescent="0.25">
      <c r="A799" s="16">
        <v>796</v>
      </c>
      <c r="B799" s="53"/>
      <c r="C799" s="54"/>
      <c r="D799" s="1">
        <v>77299</v>
      </c>
      <c r="E799" s="1" t="s">
        <v>815</v>
      </c>
      <c r="F799" s="56">
        <v>137.69</v>
      </c>
      <c r="G799" s="57">
        <v>1270.07467</v>
      </c>
      <c r="H799" s="57">
        <v>47.59</v>
      </c>
      <c r="I799" s="57">
        <v>572.42075</v>
      </c>
      <c r="J799" s="57">
        <v>185.28</v>
      </c>
      <c r="K799" s="57">
        <v>1842.49542</v>
      </c>
      <c r="L799" s="56">
        <f>G799*1000/3/F799</f>
        <v>3074.7201927034157</v>
      </c>
      <c r="M799" s="57">
        <f>I799*1000/3/H799</f>
        <v>4009.3909784968828</v>
      </c>
      <c r="N799" s="57">
        <f>M799-L799</f>
        <v>934.67078579346708</v>
      </c>
      <c r="O799" s="58">
        <f>N799/L799</f>
        <v>0.30398564006296375</v>
      </c>
      <c r="P799" s="58">
        <f>H799/J799</f>
        <v>0.25685449050086356</v>
      </c>
      <c r="Q799" s="58">
        <f t="shared" si="12"/>
        <v>0.26635514018691586</v>
      </c>
      <c r="R799" s="59">
        <v>185.28</v>
      </c>
      <c r="S799" s="59">
        <v>214</v>
      </c>
      <c r="T799" s="60">
        <f>R799/S799</f>
        <v>0.86579439252336454</v>
      </c>
      <c r="U799" s="57">
        <v>47.59</v>
      </c>
      <c r="V799" s="1">
        <v>57</v>
      </c>
      <c r="W799" s="60">
        <f>U799/V799</f>
        <v>0.83491228070175449</v>
      </c>
    </row>
    <row r="800" spans="1:23" ht="12" hidden="1" outlineLevel="3" x14ac:dyDescent="0.25">
      <c r="A800" s="16">
        <v>797</v>
      </c>
      <c r="B800" s="53"/>
      <c r="C800" s="54"/>
      <c r="D800" s="1">
        <v>77310</v>
      </c>
      <c r="E800" s="1" t="s">
        <v>816</v>
      </c>
      <c r="F800" s="56">
        <v>23.349999999999998</v>
      </c>
      <c r="G800" s="57">
        <v>270.3539100000001</v>
      </c>
      <c r="H800" s="57">
        <v>2.3199999999999994</v>
      </c>
      <c r="I800" s="57">
        <v>30.882769999999997</v>
      </c>
      <c r="J800" s="57">
        <v>25.669999999999998</v>
      </c>
      <c r="K800" s="57">
        <v>301.23668000000009</v>
      </c>
      <c r="L800" s="56">
        <f>G800*1000/3/F800</f>
        <v>3859.4419700214148</v>
      </c>
      <c r="M800" s="57">
        <f>I800*1000/3/H800</f>
        <v>4437.1795977011507</v>
      </c>
      <c r="N800" s="57">
        <f>M800-L800</f>
        <v>577.73762767973585</v>
      </c>
      <c r="O800" s="58">
        <f>N800/L800</f>
        <v>0.14969460149093269</v>
      </c>
      <c r="P800" s="58">
        <f>H800/J800</f>
        <v>9.0377873003506026E-2</v>
      </c>
      <c r="Q800" s="58">
        <f t="shared" si="12"/>
        <v>0.15625</v>
      </c>
      <c r="R800" s="59">
        <v>25.669999999999998</v>
      </c>
      <c r="S800" s="59">
        <v>32</v>
      </c>
      <c r="T800" s="60">
        <f>R800/S800</f>
        <v>0.80218749999999994</v>
      </c>
      <c r="U800" s="57">
        <v>2.3199999999999994</v>
      </c>
      <c r="V800" s="1">
        <v>5</v>
      </c>
      <c r="W800" s="60">
        <f>U800/V800</f>
        <v>0.46399999999999986</v>
      </c>
    </row>
    <row r="801" spans="1:23" ht="12" hidden="1" outlineLevel="3" x14ac:dyDescent="0.25">
      <c r="A801" s="16">
        <v>798</v>
      </c>
      <c r="B801" s="53"/>
      <c r="C801" s="54"/>
      <c r="D801" s="1">
        <v>77320</v>
      </c>
      <c r="E801" s="1" t="s">
        <v>817</v>
      </c>
      <c r="F801" s="56">
        <v>1076.9100000000003</v>
      </c>
      <c r="G801" s="57">
        <v>15734.072090000005</v>
      </c>
      <c r="H801" s="57">
        <v>169.59999999999997</v>
      </c>
      <c r="I801" s="57">
        <v>2534.30735</v>
      </c>
      <c r="J801" s="57">
        <v>1246.5100000000002</v>
      </c>
      <c r="K801" s="57">
        <v>18268.379440000004</v>
      </c>
      <c r="L801" s="56">
        <f>G801*1000/3/F801</f>
        <v>4870.1290699006104</v>
      </c>
      <c r="M801" s="57">
        <f>I801*1000/3/H801</f>
        <v>4980.949980345913</v>
      </c>
      <c r="N801" s="57">
        <f>M801-L801</f>
        <v>110.82091044530262</v>
      </c>
      <c r="O801" s="58">
        <f>N801/L801</f>
        <v>2.2755230683765892E-2</v>
      </c>
      <c r="P801" s="58">
        <f>H801/J801</f>
        <v>0.13605987918267798</v>
      </c>
      <c r="Q801" s="58">
        <f t="shared" si="12"/>
        <v>0.13912429378531074</v>
      </c>
      <c r="R801" s="59">
        <v>1246.5100000000002</v>
      </c>
      <c r="S801" s="59">
        <v>1416</v>
      </c>
      <c r="T801" s="60">
        <f>R801/S801</f>
        <v>0.88030367231638429</v>
      </c>
      <c r="U801" s="57">
        <v>169.59999999999997</v>
      </c>
      <c r="V801" s="1">
        <v>197</v>
      </c>
      <c r="W801" s="60">
        <f>U801/V801</f>
        <v>0.86091370558375613</v>
      </c>
    </row>
    <row r="802" spans="1:23" ht="12" hidden="1" outlineLevel="3" x14ac:dyDescent="0.25">
      <c r="A802" s="16">
        <v>799</v>
      </c>
      <c r="B802" s="53"/>
      <c r="C802" s="54"/>
      <c r="D802" s="1">
        <v>77330</v>
      </c>
      <c r="E802" s="1" t="s">
        <v>818</v>
      </c>
      <c r="F802" s="56">
        <v>322.16000000000003</v>
      </c>
      <c r="G802" s="57">
        <v>5945.76163</v>
      </c>
      <c r="H802" s="57">
        <v>126.87000000000002</v>
      </c>
      <c r="I802" s="57">
        <v>2289.0473900000006</v>
      </c>
      <c r="J802" s="57">
        <v>449.03000000000003</v>
      </c>
      <c r="K802" s="57">
        <v>8234.8090200000006</v>
      </c>
      <c r="L802" s="56">
        <f>G802*1000/3/F802</f>
        <v>6151.9758608558886</v>
      </c>
      <c r="M802" s="57">
        <f>I802*1000/3/H802</f>
        <v>6014.1546202149184</v>
      </c>
      <c r="N802" s="57">
        <f>M802-L802</f>
        <v>-137.82124064097025</v>
      </c>
      <c r="O802" s="58">
        <f>N802/L802</f>
        <v>-2.240276030956272E-2</v>
      </c>
      <c r="P802" s="58">
        <f>H802/J802</f>
        <v>0.28254236910674124</v>
      </c>
      <c r="Q802" s="58">
        <f t="shared" si="12"/>
        <v>0.29896907216494845</v>
      </c>
      <c r="R802" s="59">
        <v>449.03000000000003</v>
      </c>
      <c r="S802" s="59">
        <v>485</v>
      </c>
      <c r="T802" s="60">
        <f>R802/S802</f>
        <v>0.92583505154639179</v>
      </c>
      <c r="U802" s="57">
        <v>126.87000000000002</v>
      </c>
      <c r="V802" s="1">
        <v>145</v>
      </c>
      <c r="W802" s="60">
        <f>U802/V802</f>
        <v>0.87496551724137939</v>
      </c>
    </row>
    <row r="803" spans="1:23" ht="12" hidden="1" outlineLevel="3" x14ac:dyDescent="0.25">
      <c r="A803" s="16">
        <v>800</v>
      </c>
      <c r="B803" s="53"/>
      <c r="C803" s="54"/>
      <c r="D803" s="1">
        <v>77340</v>
      </c>
      <c r="E803" s="1" t="s">
        <v>819</v>
      </c>
      <c r="F803" s="56">
        <v>1.5</v>
      </c>
      <c r="G803" s="57">
        <v>14.94286</v>
      </c>
      <c r="J803" s="57">
        <v>1.5</v>
      </c>
      <c r="K803" s="57">
        <v>14.94286</v>
      </c>
      <c r="L803" s="56"/>
      <c r="O803" s="58"/>
      <c r="P803" s="58">
        <f>H803/J803</f>
        <v>0</v>
      </c>
      <c r="Q803" s="58">
        <f t="shared" si="12"/>
        <v>0</v>
      </c>
      <c r="R803" s="59">
        <v>1.5</v>
      </c>
      <c r="S803" s="59">
        <v>2</v>
      </c>
      <c r="T803" s="60">
        <f>R803/S803</f>
        <v>0.75</v>
      </c>
      <c r="W803" s="60" t="e">
        <f>U803/V803</f>
        <v>#DIV/0!</v>
      </c>
    </row>
    <row r="804" spans="1:23" ht="12" hidden="1" outlineLevel="3" x14ac:dyDescent="0.25">
      <c r="A804" s="16">
        <v>801</v>
      </c>
      <c r="B804" s="53"/>
      <c r="C804" s="54"/>
      <c r="D804" s="1">
        <v>77350</v>
      </c>
      <c r="E804" s="1" t="s">
        <v>820</v>
      </c>
      <c r="F804" s="56">
        <v>3.61</v>
      </c>
      <c r="G804" s="57">
        <v>176.54593999999997</v>
      </c>
      <c r="H804" s="57">
        <v>7.3100000000000005</v>
      </c>
      <c r="I804" s="57">
        <v>117.76478999999999</v>
      </c>
      <c r="J804" s="57">
        <v>10.92</v>
      </c>
      <c r="K804" s="57">
        <v>294.31072999999998</v>
      </c>
      <c r="L804" s="56">
        <f>G804*1000/3/F804</f>
        <v>16301.564173591873</v>
      </c>
      <c r="M804" s="57">
        <f>I804*1000/3/H804</f>
        <v>5370.0314637482898</v>
      </c>
      <c r="N804" s="57">
        <f>M804-L804</f>
        <v>-10931.532709843583</v>
      </c>
      <c r="O804" s="58">
        <f>N804/L804</f>
        <v>-0.67058182843290548</v>
      </c>
      <c r="P804" s="58">
        <f>H804/J804</f>
        <v>0.66941391941391948</v>
      </c>
      <c r="Q804" s="58">
        <f t="shared" si="12"/>
        <v>0.63636363636363635</v>
      </c>
      <c r="R804" s="59">
        <v>10.92</v>
      </c>
      <c r="S804" s="59">
        <v>11</v>
      </c>
      <c r="T804" s="60">
        <f>R804/S804</f>
        <v>0.99272727272727268</v>
      </c>
      <c r="U804" s="57">
        <v>7.3100000000000005</v>
      </c>
      <c r="V804" s="1">
        <v>7</v>
      </c>
      <c r="W804" s="60">
        <f>U804/V804</f>
        <v>1.0442857142857143</v>
      </c>
    </row>
    <row r="805" spans="1:23" ht="12" hidden="1" outlineLevel="3" x14ac:dyDescent="0.25">
      <c r="A805" s="16">
        <v>802</v>
      </c>
      <c r="B805" s="53"/>
      <c r="C805" s="54"/>
      <c r="D805" s="1">
        <v>77391</v>
      </c>
      <c r="E805" s="1" t="s">
        <v>821</v>
      </c>
      <c r="F805" s="56">
        <v>121.02000000000001</v>
      </c>
      <c r="G805" s="57">
        <v>1638.8665900000001</v>
      </c>
      <c r="H805" s="57">
        <v>26.96</v>
      </c>
      <c r="I805" s="57">
        <v>284.95946999999995</v>
      </c>
      <c r="J805" s="57">
        <v>147.98000000000002</v>
      </c>
      <c r="K805" s="57">
        <v>1923.8260600000001</v>
      </c>
      <c r="L805" s="56">
        <f>G805*1000/3/F805</f>
        <v>4514.037872527957</v>
      </c>
      <c r="M805" s="57">
        <f>I805*1000/3/H805</f>
        <v>3523.2377596439164</v>
      </c>
      <c r="N805" s="57">
        <f>M805-L805</f>
        <v>-990.80011288404057</v>
      </c>
      <c r="O805" s="58">
        <f>N805/L805</f>
        <v>-0.21949308819803309</v>
      </c>
      <c r="P805" s="58">
        <f>H805/J805</f>
        <v>0.18218678199756722</v>
      </c>
      <c r="Q805" s="58">
        <f t="shared" si="12"/>
        <v>0.19101123595505617</v>
      </c>
      <c r="R805" s="59">
        <v>147.98000000000002</v>
      </c>
      <c r="S805" s="59">
        <v>178</v>
      </c>
      <c r="T805" s="60">
        <f>R805/S805</f>
        <v>0.83134831460674163</v>
      </c>
      <c r="U805" s="57">
        <v>26.96</v>
      </c>
      <c r="V805" s="1">
        <v>34</v>
      </c>
      <c r="W805" s="60">
        <f>U805/V805</f>
        <v>0.79294117647058826</v>
      </c>
    </row>
    <row r="806" spans="1:23" ht="12" hidden="1" outlineLevel="3" x14ac:dyDescent="0.25">
      <c r="A806" s="16">
        <v>803</v>
      </c>
      <c r="B806" s="53"/>
      <c r="C806" s="54"/>
      <c r="D806" s="1">
        <v>77392</v>
      </c>
      <c r="E806" s="1" t="s">
        <v>822</v>
      </c>
      <c r="F806" s="56">
        <v>282.10000000000002</v>
      </c>
      <c r="G806" s="57">
        <v>2724.7715899999985</v>
      </c>
      <c r="H806" s="57">
        <v>49.009999999999984</v>
      </c>
      <c r="I806" s="57">
        <v>561.41647</v>
      </c>
      <c r="J806" s="57">
        <v>331.11</v>
      </c>
      <c r="K806" s="57">
        <v>3286.1880599999986</v>
      </c>
      <c r="L806" s="56">
        <f>G806*1000/3/F806</f>
        <v>3219.6284887155834</v>
      </c>
      <c r="M806" s="57">
        <f>I806*1000/3/H806</f>
        <v>3818.3803985581185</v>
      </c>
      <c r="N806" s="57">
        <f>M806-L806</f>
        <v>598.75190984253504</v>
      </c>
      <c r="O806" s="58">
        <f>N806/L806</f>
        <v>0.18596925450904958</v>
      </c>
      <c r="P806" s="58">
        <f>H806/J806</f>
        <v>0.14801727522575572</v>
      </c>
      <c r="Q806" s="58">
        <f t="shared" si="12"/>
        <v>0.15902964959568733</v>
      </c>
      <c r="R806" s="59">
        <v>331.11</v>
      </c>
      <c r="S806" s="59">
        <v>371</v>
      </c>
      <c r="T806" s="60">
        <f>R806/S806</f>
        <v>0.89247978436657682</v>
      </c>
      <c r="U806" s="57">
        <v>49.009999999999984</v>
      </c>
      <c r="V806" s="1">
        <v>59</v>
      </c>
      <c r="W806" s="60">
        <f>U806/V806</f>
        <v>0.83067796610169464</v>
      </c>
    </row>
    <row r="807" spans="1:23" ht="12" hidden="1" outlineLevel="3" x14ac:dyDescent="0.25">
      <c r="A807" s="16">
        <v>804</v>
      </c>
      <c r="B807" s="53"/>
      <c r="C807" s="54"/>
      <c r="D807" s="1">
        <v>77393</v>
      </c>
      <c r="E807" s="1" t="s">
        <v>823</v>
      </c>
      <c r="F807" s="56">
        <v>13.94</v>
      </c>
      <c r="G807" s="57">
        <v>180.02568000000005</v>
      </c>
      <c r="H807" s="57">
        <v>5.8800000000000008</v>
      </c>
      <c r="I807" s="57">
        <v>69.404259999999994</v>
      </c>
      <c r="J807" s="57">
        <v>19.82</v>
      </c>
      <c r="K807" s="57">
        <v>249.42994000000004</v>
      </c>
      <c r="L807" s="56">
        <f>G807*1000/3/F807</f>
        <v>4304.7747489239609</v>
      </c>
      <c r="M807" s="57">
        <f>I807*1000/3/H807</f>
        <v>3934.4818594104299</v>
      </c>
      <c r="N807" s="57">
        <f>M807-L807</f>
        <v>-370.29288951353101</v>
      </c>
      <c r="O807" s="58">
        <f>N807/L807</f>
        <v>-8.6019109270721053E-2</v>
      </c>
      <c r="P807" s="58">
        <f>H807/J807</f>
        <v>0.29667003027245209</v>
      </c>
      <c r="Q807" s="58">
        <f t="shared" si="12"/>
        <v>0.2857142857142857</v>
      </c>
      <c r="R807" s="59">
        <v>19.82</v>
      </c>
      <c r="S807" s="59">
        <v>21</v>
      </c>
      <c r="T807" s="60">
        <f>R807/S807</f>
        <v>0.94380952380952388</v>
      </c>
      <c r="U807" s="57">
        <v>5.8800000000000008</v>
      </c>
      <c r="V807" s="1">
        <v>6</v>
      </c>
      <c r="W807" s="60">
        <f>U807/V807</f>
        <v>0.98000000000000009</v>
      </c>
    </row>
    <row r="808" spans="1:23" ht="12" hidden="1" outlineLevel="3" x14ac:dyDescent="0.25">
      <c r="A808" s="16">
        <v>805</v>
      </c>
      <c r="B808" s="53"/>
      <c r="C808" s="54"/>
      <c r="D808" s="1">
        <v>77394</v>
      </c>
      <c r="E808" s="1" t="s">
        <v>824</v>
      </c>
      <c r="F808" s="56">
        <v>287.86000000000007</v>
      </c>
      <c r="G808" s="57">
        <v>3735.8611500000006</v>
      </c>
      <c r="H808" s="57">
        <v>85.73</v>
      </c>
      <c r="I808" s="57">
        <v>1389.6926000000001</v>
      </c>
      <c r="J808" s="57">
        <v>373.59000000000009</v>
      </c>
      <c r="K808" s="57">
        <v>5125.5537500000009</v>
      </c>
      <c r="L808" s="56">
        <f>G808*1000/3/F808</f>
        <v>4326.0162926422563</v>
      </c>
      <c r="M808" s="57">
        <f>I808*1000/3/H808</f>
        <v>5403.3694933706602</v>
      </c>
      <c r="N808" s="57">
        <f>M808-L808</f>
        <v>1077.3532007284039</v>
      </c>
      <c r="O808" s="58">
        <f>N808/L808</f>
        <v>0.24904048617680427</v>
      </c>
      <c r="P808" s="58">
        <f>H808/J808</f>
        <v>0.22947616370887866</v>
      </c>
      <c r="Q808" s="58">
        <f t="shared" si="12"/>
        <v>0.23653395784543327</v>
      </c>
      <c r="R808" s="59">
        <v>373.59000000000009</v>
      </c>
      <c r="S808" s="59">
        <v>427</v>
      </c>
      <c r="T808" s="60">
        <f>R808/S808</f>
        <v>0.8749180327868854</v>
      </c>
      <c r="U808" s="57">
        <v>85.73</v>
      </c>
      <c r="V808" s="1">
        <v>101</v>
      </c>
      <c r="W808" s="60">
        <f>U808/V808</f>
        <v>0.8488118811881189</v>
      </c>
    </row>
    <row r="809" spans="1:23" ht="12" hidden="1" outlineLevel="3" x14ac:dyDescent="0.25">
      <c r="A809" s="16">
        <v>806</v>
      </c>
      <c r="B809" s="53"/>
      <c r="C809" s="54"/>
      <c r="D809" s="1">
        <v>77399</v>
      </c>
      <c r="E809" s="1" t="s">
        <v>825</v>
      </c>
      <c r="F809" s="56">
        <v>2063.6499999999996</v>
      </c>
      <c r="G809" s="57">
        <v>30141.883050000008</v>
      </c>
      <c r="H809" s="57">
        <v>433.34999999999997</v>
      </c>
      <c r="I809" s="57">
        <v>6990.6037100000012</v>
      </c>
      <c r="J809" s="57">
        <v>2496.9999999999995</v>
      </c>
      <c r="K809" s="57">
        <v>37132.486760000007</v>
      </c>
      <c r="L809" s="56">
        <f>G809*1000/3/F809</f>
        <v>4868.7007729023844</v>
      </c>
      <c r="M809" s="57">
        <f>I809*1000/3/H809</f>
        <v>5377.1806545902091</v>
      </c>
      <c r="N809" s="57">
        <f>M809-L809</f>
        <v>508.47988168782467</v>
      </c>
      <c r="O809" s="58">
        <f>N809/L809</f>
        <v>0.10443851561341773</v>
      </c>
      <c r="P809" s="58">
        <f>H809/J809</f>
        <v>0.17354825790949141</v>
      </c>
      <c r="Q809" s="58">
        <f t="shared" si="12"/>
        <v>0.17801801801801803</v>
      </c>
      <c r="R809" s="59">
        <v>2496.9999999999995</v>
      </c>
      <c r="S809" s="59">
        <v>2775</v>
      </c>
      <c r="T809" s="60">
        <f>R809/S809</f>
        <v>0.89981981981981962</v>
      </c>
      <c r="U809" s="57">
        <v>433.34999999999997</v>
      </c>
      <c r="V809" s="1">
        <v>494</v>
      </c>
      <c r="W809" s="60">
        <f>U809/V809</f>
        <v>0.87722672064777318</v>
      </c>
    </row>
    <row r="810" spans="1:23" ht="12" hidden="1" outlineLevel="3" x14ac:dyDescent="0.25">
      <c r="A810" s="16">
        <v>807</v>
      </c>
      <c r="B810" s="53"/>
      <c r="C810" s="54"/>
      <c r="D810" s="1">
        <v>77400</v>
      </c>
      <c r="E810" s="1" t="s">
        <v>826</v>
      </c>
      <c r="F810" s="56">
        <v>140.48999999999998</v>
      </c>
      <c r="G810" s="57">
        <v>3189.8270200000011</v>
      </c>
      <c r="H810" s="57">
        <v>100.70999999999998</v>
      </c>
      <c r="I810" s="57">
        <v>1656.3777600000003</v>
      </c>
      <c r="J810" s="57">
        <v>241.19999999999996</v>
      </c>
      <c r="K810" s="57">
        <v>4846.2047800000018</v>
      </c>
      <c r="L810" s="56">
        <f>G810*1000/3/F810</f>
        <v>7568.3370583908727</v>
      </c>
      <c r="M810" s="57">
        <f>I810*1000/3/H810</f>
        <v>5482.3346241684058</v>
      </c>
      <c r="N810" s="57">
        <f>M810-L810</f>
        <v>-2086.0024342224669</v>
      </c>
      <c r="O810" s="58">
        <f>N810/L810</f>
        <v>-0.27562229564151813</v>
      </c>
      <c r="P810" s="58">
        <f>H810/J810</f>
        <v>0.41753731343283579</v>
      </c>
      <c r="Q810" s="58">
        <f t="shared" si="12"/>
        <v>0.42803030303030304</v>
      </c>
      <c r="R810" s="59">
        <v>241.19999999999996</v>
      </c>
      <c r="S810" s="59">
        <v>264</v>
      </c>
      <c r="T810" s="60">
        <f>R810/S810</f>
        <v>0.91363636363636347</v>
      </c>
      <c r="U810" s="57">
        <v>100.70999999999998</v>
      </c>
      <c r="V810" s="1">
        <v>113</v>
      </c>
      <c r="W810" s="60">
        <f>U810/V810</f>
        <v>0.89123893805309717</v>
      </c>
    </row>
    <row r="811" spans="1:23" ht="12" hidden="1" outlineLevel="2" collapsed="1" x14ac:dyDescent="0.25">
      <c r="A811" s="16">
        <v>808</v>
      </c>
      <c r="B811" s="46"/>
      <c r="C811" s="47" t="s">
        <v>827</v>
      </c>
      <c r="D811" s="48"/>
      <c r="E811" s="47"/>
      <c r="F811" s="71">
        <f>F812</f>
        <v>6058.5099999999993</v>
      </c>
      <c r="G811" s="72">
        <f>G812</f>
        <v>96160.926269999953</v>
      </c>
      <c r="H811" s="72">
        <f>H812</f>
        <v>12881.200000000004</v>
      </c>
      <c r="I811" s="72">
        <f>I812</f>
        <v>177461.72887000025</v>
      </c>
      <c r="J811" s="72">
        <f>J812</f>
        <v>18939.710000000003</v>
      </c>
      <c r="K811" s="72">
        <f>K812</f>
        <v>273622.65514000022</v>
      </c>
      <c r="L811" s="9">
        <f>G811*1000/3/F811</f>
        <v>5290.6807267793547</v>
      </c>
      <c r="M811" s="10">
        <f>I811*1000/3/H811</f>
        <v>4592.2669955697756</v>
      </c>
      <c r="N811" s="10">
        <f>M811-L811</f>
        <v>-698.41373120957905</v>
      </c>
      <c r="O811" s="51">
        <f>N811/L811</f>
        <v>-0.13200829293562966</v>
      </c>
      <c r="P811" s="51">
        <f>H811/J811</f>
        <v>0.68011601022402146</v>
      </c>
      <c r="Q811" s="51">
        <f t="shared" si="12"/>
        <v>0.72589350218860227</v>
      </c>
      <c r="R811" s="72">
        <f>R812</f>
        <v>18939.710000000003</v>
      </c>
      <c r="S811" s="72">
        <f>S812</f>
        <v>23531</v>
      </c>
      <c r="T811" s="52">
        <f>R811/S811</f>
        <v>0.80488334537418738</v>
      </c>
      <c r="U811" s="72">
        <f>U812</f>
        <v>12881.200000000004</v>
      </c>
      <c r="V811" s="72">
        <f>V812</f>
        <v>17081</v>
      </c>
      <c r="W811" s="52">
        <f>U811/V811</f>
        <v>0.75412446578069225</v>
      </c>
    </row>
    <row r="812" spans="1:23" ht="12" hidden="1" outlineLevel="3" x14ac:dyDescent="0.25">
      <c r="A812" s="16">
        <v>809</v>
      </c>
      <c r="B812" s="53"/>
      <c r="C812" s="54"/>
      <c r="D812" s="1">
        <v>78100</v>
      </c>
      <c r="E812" s="1" t="s">
        <v>828</v>
      </c>
      <c r="F812" s="56">
        <v>6058.5099999999993</v>
      </c>
      <c r="G812" s="57">
        <v>96160.926269999953</v>
      </c>
      <c r="H812" s="57">
        <v>12881.200000000004</v>
      </c>
      <c r="I812" s="57">
        <v>177461.72887000025</v>
      </c>
      <c r="J812" s="57">
        <v>18939.710000000003</v>
      </c>
      <c r="K812" s="57">
        <v>273622.65514000022</v>
      </c>
      <c r="L812" s="56">
        <f>G812*1000/3/F812</f>
        <v>5290.6807267793547</v>
      </c>
      <c r="M812" s="57">
        <f>I812*1000/3/H812</f>
        <v>4592.2669955697756</v>
      </c>
      <c r="N812" s="57">
        <f>M812-L812</f>
        <v>-698.41373120957905</v>
      </c>
      <c r="O812" s="58">
        <f>N812/L812</f>
        <v>-0.13200829293562966</v>
      </c>
      <c r="P812" s="58">
        <f>H812/J812</f>
        <v>0.68011601022402146</v>
      </c>
      <c r="Q812" s="58">
        <f t="shared" si="12"/>
        <v>0.72589350218860227</v>
      </c>
      <c r="R812" s="59">
        <v>18939.710000000003</v>
      </c>
      <c r="S812" s="59">
        <v>23531</v>
      </c>
      <c r="T812" s="60">
        <f>R812/S812</f>
        <v>0.80488334537418738</v>
      </c>
      <c r="U812" s="57">
        <v>12881.200000000004</v>
      </c>
      <c r="V812" s="1">
        <v>17081</v>
      </c>
      <c r="W812" s="60">
        <f>U812/V812</f>
        <v>0.75412446578069225</v>
      </c>
    </row>
    <row r="813" spans="1:23" ht="12" hidden="1" outlineLevel="2" collapsed="1" x14ac:dyDescent="0.25">
      <c r="A813" s="16">
        <v>810</v>
      </c>
      <c r="B813" s="46"/>
      <c r="C813" s="47" t="s">
        <v>829</v>
      </c>
      <c r="D813" s="48"/>
      <c r="E813" s="47"/>
      <c r="F813" s="71">
        <f>SUM(F814:F815)</f>
        <v>85032.129999999932</v>
      </c>
      <c r="G813" s="72">
        <f>SUM(G814:G815)</f>
        <v>839171.0815499993</v>
      </c>
      <c r="H813" s="72">
        <f>SUM(H814:H815)</f>
        <v>45332.229999999989</v>
      </c>
      <c r="I813" s="72">
        <f>SUM(I814:I815)</f>
        <v>427467.81900000031</v>
      </c>
      <c r="J813" s="72">
        <f>SUM(J814:J815)</f>
        <v>130364.35999999993</v>
      </c>
      <c r="K813" s="72">
        <f>SUM(K814:K815)</f>
        <v>1266638.9005499994</v>
      </c>
      <c r="L813" s="9">
        <f>G813*1000/3/F813</f>
        <v>3289.6235087842679</v>
      </c>
      <c r="M813" s="10">
        <f>I813*1000/3/H813</f>
        <v>3143.2222284233562</v>
      </c>
      <c r="N813" s="10">
        <f>M813-L813</f>
        <v>-146.40128036091164</v>
      </c>
      <c r="O813" s="51">
        <f>N813/L813</f>
        <v>-4.4503962222417523E-2</v>
      </c>
      <c r="P813" s="51">
        <f>H813/J813</f>
        <v>0.34773484102556873</v>
      </c>
      <c r="Q813" s="51">
        <f t="shared" si="12"/>
        <v>0.37478754378445484</v>
      </c>
      <c r="R813" s="72">
        <f>SUM(R814:R815)</f>
        <v>130364.35999999993</v>
      </c>
      <c r="S813" s="72">
        <f>SUM(S814:S815)</f>
        <v>135322</v>
      </c>
      <c r="T813" s="52">
        <f>R813/S813</f>
        <v>0.96336412408920891</v>
      </c>
      <c r="U813" s="72">
        <f>SUM(U814:U815)</f>
        <v>45332.229999999989</v>
      </c>
      <c r="V813" s="72">
        <f>SUM(V814:V815)</f>
        <v>50717</v>
      </c>
      <c r="W813" s="52">
        <f>U813/V813</f>
        <v>0.89382711911193458</v>
      </c>
    </row>
    <row r="814" spans="1:23" ht="12" hidden="1" outlineLevel="3" x14ac:dyDescent="0.25">
      <c r="A814" s="16">
        <v>811</v>
      </c>
      <c r="B814" s="53"/>
      <c r="C814" s="54"/>
      <c r="D814" s="1">
        <v>78200</v>
      </c>
      <c r="E814" s="1" t="s">
        <v>830</v>
      </c>
      <c r="F814" s="56">
        <v>83567.729999999938</v>
      </c>
      <c r="G814" s="57">
        <v>820489.12745999929</v>
      </c>
      <c r="H814" s="57">
        <v>42955.30999999999</v>
      </c>
      <c r="I814" s="57">
        <v>397482.9624900003</v>
      </c>
      <c r="J814" s="57">
        <v>126523.03999999992</v>
      </c>
      <c r="K814" s="57">
        <v>1217972.0899499995</v>
      </c>
      <c r="L814" s="56">
        <f>G814*1000/3/F814</f>
        <v>3272.7510466061476</v>
      </c>
      <c r="M814" s="57">
        <f>I814*1000/3/H814</f>
        <v>3084.4689708909127</v>
      </c>
      <c r="N814" s="57">
        <f>M814-L814</f>
        <v>-188.2820757152349</v>
      </c>
      <c r="O814" s="58">
        <f>N814/L814</f>
        <v>-5.7530216332978938E-2</v>
      </c>
      <c r="P814" s="58">
        <f>H814/J814</f>
        <v>0.33950583229742204</v>
      </c>
      <c r="Q814" s="58">
        <f t="shared" si="12"/>
        <v>0.36683742700757749</v>
      </c>
      <c r="R814" s="59">
        <v>126523.03999999992</v>
      </c>
      <c r="S814" s="59">
        <v>131178</v>
      </c>
      <c r="T814" s="60">
        <f>R814/S814</f>
        <v>0.96451417158364905</v>
      </c>
      <c r="U814" s="57">
        <v>42955.30999999999</v>
      </c>
      <c r="V814" s="1">
        <v>48121</v>
      </c>
      <c r="W814" s="60">
        <f>U814/V814</f>
        <v>0.89265206458718627</v>
      </c>
    </row>
    <row r="815" spans="1:23" ht="12" hidden="1" outlineLevel="3" x14ac:dyDescent="0.25">
      <c r="A815" s="16">
        <v>812</v>
      </c>
      <c r="B815" s="53"/>
      <c r="C815" s="54"/>
      <c r="D815" s="1">
        <v>78300</v>
      </c>
      <c r="E815" s="1" t="s">
        <v>831</v>
      </c>
      <c r="F815" s="56">
        <v>1464.3999999999994</v>
      </c>
      <c r="G815" s="57">
        <v>18681.954089999999</v>
      </c>
      <c r="H815" s="57">
        <v>2376.9200000000005</v>
      </c>
      <c r="I815" s="57">
        <v>29984.856510000005</v>
      </c>
      <c r="J815" s="57">
        <v>3841.3199999999997</v>
      </c>
      <c r="K815" s="57">
        <v>48666.810600000004</v>
      </c>
      <c r="L815" s="56">
        <f>G815*1000/3/F815</f>
        <v>4252.4706569243399</v>
      </c>
      <c r="M815" s="57">
        <f>I815*1000/3/H815</f>
        <v>4205.0015019436914</v>
      </c>
      <c r="N815" s="57">
        <f>M815-L815</f>
        <v>-47.469154980648455</v>
      </c>
      <c r="O815" s="58">
        <f>N815/L815</f>
        <v>-1.1162723698834691E-2</v>
      </c>
      <c r="P815" s="58">
        <f>H815/J815</f>
        <v>0.61877687878125243</v>
      </c>
      <c r="Q815" s="58">
        <f t="shared" si="12"/>
        <v>0.62644787644787647</v>
      </c>
      <c r="R815" s="59">
        <v>3841.3199999999997</v>
      </c>
      <c r="S815" s="59">
        <v>4144</v>
      </c>
      <c r="T815" s="60">
        <f>R815/S815</f>
        <v>0.92695945945945935</v>
      </c>
      <c r="U815" s="57">
        <v>2376.9200000000005</v>
      </c>
      <c r="V815" s="1">
        <v>2596</v>
      </c>
      <c r="W815" s="60">
        <f>U815/V815</f>
        <v>0.91560862865947634</v>
      </c>
    </row>
    <row r="816" spans="1:23" ht="12" hidden="1" outlineLevel="2" collapsed="1" x14ac:dyDescent="0.25">
      <c r="A816" s="16">
        <v>813</v>
      </c>
      <c r="B816" s="46"/>
      <c r="C816" s="47" t="s">
        <v>832</v>
      </c>
      <c r="D816" s="48"/>
      <c r="E816" s="47"/>
      <c r="F816" s="71">
        <f>SUM(F817:F820)</f>
        <v>1982.26</v>
      </c>
      <c r="G816" s="72">
        <f>SUM(G817:G820)</f>
        <v>28755.529420000006</v>
      </c>
      <c r="H816" s="72">
        <f>SUM(H817:H820)</f>
        <v>3681.3700000000003</v>
      </c>
      <c r="I816" s="72">
        <f>SUM(I817:I820)</f>
        <v>50207.142679999997</v>
      </c>
      <c r="J816" s="72">
        <f>SUM(J817:J820)</f>
        <v>5663.6299999999992</v>
      </c>
      <c r="K816" s="72">
        <f>SUM(K817:K820)</f>
        <v>78962.672099999996</v>
      </c>
      <c r="L816" s="9">
        <f>G816*1000/3/F816</f>
        <v>4835.4789348185077</v>
      </c>
      <c r="M816" s="10">
        <f>I816*1000/3/H816</f>
        <v>4546.0560135674123</v>
      </c>
      <c r="N816" s="10">
        <f>M816-L816</f>
        <v>-289.42292125109543</v>
      </c>
      <c r="O816" s="51">
        <f>N816/L816</f>
        <v>-5.9854034140665424E-2</v>
      </c>
      <c r="P816" s="51">
        <f>H816/J816</f>
        <v>0.65000185393466747</v>
      </c>
      <c r="Q816" s="51">
        <f t="shared" si="12"/>
        <v>0.66084977238239762</v>
      </c>
      <c r="R816" s="72">
        <f>SUM(R817:R820)</f>
        <v>5663.6299999999992</v>
      </c>
      <c r="S816" s="72">
        <f>SUM(S817:S820)</f>
        <v>6590</v>
      </c>
      <c r="T816" s="52">
        <f>R816/S816</f>
        <v>0.85942792109256438</v>
      </c>
      <c r="U816" s="72">
        <f>SUM(U817:U820)</f>
        <v>3681.3700000000003</v>
      </c>
      <c r="V816" s="72">
        <f>SUM(V817:V820)</f>
        <v>4355</v>
      </c>
      <c r="W816" s="52">
        <f>U816/V816</f>
        <v>0.84532032146957525</v>
      </c>
    </row>
    <row r="817" spans="1:23" ht="12" hidden="1" outlineLevel="3" x14ac:dyDescent="0.25">
      <c r="A817" s="16">
        <v>814</v>
      </c>
      <c r="B817" s="53"/>
      <c r="C817" s="54"/>
      <c r="D817" s="1">
        <v>79110</v>
      </c>
      <c r="E817" s="1" t="s">
        <v>833</v>
      </c>
      <c r="F817" s="56">
        <v>888.95999999999992</v>
      </c>
      <c r="G817" s="57">
        <v>12844.765060000002</v>
      </c>
      <c r="H817" s="57">
        <v>2272.5299999999997</v>
      </c>
      <c r="I817" s="57">
        <v>29530.696</v>
      </c>
      <c r="J817" s="57">
        <v>3161.49</v>
      </c>
      <c r="K817" s="57">
        <v>42375.461060000001</v>
      </c>
      <c r="L817" s="56">
        <f>G817*1000/3/F817</f>
        <v>4816.4015853731717</v>
      </c>
      <c r="M817" s="57">
        <f>I817*1000/3/H817</f>
        <v>4331.5447247487755</v>
      </c>
      <c r="N817" s="57">
        <f>M817-L817</f>
        <v>-484.85686062439618</v>
      </c>
      <c r="O817" s="58">
        <f>N817/L817</f>
        <v>-0.10066786417827943</v>
      </c>
      <c r="P817" s="58">
        <f>H817/J817</f>
        <v>0.71881612783845583</v>
      </c>
      <c r="Q817" s="58">
        <f t="shared" si="12"/>
        <v>0.73528606624692039</v>
      </c>
      <c r="R817" s="59">
        <v>3161.49</v>
      </c>
      <c r="S817" s="59">
        <v>3653</v>
      </c>
      <c r="T817" s="60">
        <f>R817/S817</f>
        <v>0.86545031480974532</v>
      </c>
      <c r="U817" s="57">
        <v>2272.5299999999997</v>
      </c>
      <c r="V817" s="1">
        <v>2686</v>
      </c>
      <c r="W817" s="60">
        <f>U817/V817</f>
        <v>0.84606478034251664</v>
      </c>
    </row>
    <row r="818" spans="1:23" ht="12" hidden="1" outlineLevel="3" x14ac:dyDescent="0.25">
      <c r="A818" s="16">
        <v>815</v>
      </c>
      <c r="B818" s="53"/>
      <c r="C818" s="54"/>
      <c r="D818" s="1">
        <v>79120</v>
      </c>
      <c r="E818" s="1" t="s">
        <v>834</v>
      </c>
      <c r="F818" s="56">
        <v>679.33</v>
      </c>
      <c r="G818" s="57">
        <v>9608.7225899999994</v>
      </c>
      <c r="H818" s="57">
        <v>783.19000000000028</v>
      </c>
      <c r="I818" s="57">
        <v>11190.016519999997</v>
      </c>
      <c r="J818" s="57">
        <v>1462.5200000000004</v>
      </c>
      <c r="K818" s="57">
        <v>20798.739109999995</v>
      </c>
      <c r="L818" s="56">
        <f>G818*1000/3/F818</f>
        <v>4714.8036006064794</v>
      </c>
      <c r="M818" s="57">
        <f>I818*1000/3/H818</f>
        <v>4762.5806083666348</v>
      </c>
      <c r="N818" s="57">
        <f>M818-L818</f>
        <v>47.777007760155357</v>
      </c>
      <c r="O818" s="58">
        <f>N818/L818</f>
        <v>1.0133403595859148E-2</v>
      </c>
      <c r="P818" s="58">
        <f>H818/J818</f>
        <v>0.53550720673905317</v>
      </c>
      <c r="Q818" s="58">
        <f t="shared" si="12"/>
        <v>0.53511317469529884</v>
      </c>
      <c r="R818" s="59">
        <v>1462.5200000000004</v>
      </c>
      <c r="S818" s="59">
        <v>1723</v>
      </c>
      <c r="T818" s="60">
        <f>R818/S818</f>
        <v>0.84882182240278614</v>
      </c>
      <c r="U818" s="57">
        <v>783.19000000000028</v>
      </c>
      <c r="V818" s="1">
        <v>922</v>
      </c>
      <c r="W818" s="60">
        <f>U818/V818</f>
        <v>0.84944685466377468</v>
      </c>
    </row>
    <row r="819" spans="1:23" ht="12" hidden="1" outlineLevel="3" x14ac:dyDescent="0.25">
      <c r="A819" s="16">
        <v>816</v>
      </c>
      <c r="B819" s="53"/>
      <c r="C819" s="54"/>
      <c r="D819" s="1">
        <v>79901</v>
      </c>
      <c r="E819" s="1" t="s">
        <v>835</v>
      </c>
      <c r="F819" s="56">
        <v>354.82999999999993</v>
      </c>
      <c r="G819" s="57">
        <v>5236.0244000000002</v>
      </c>
      <c r="H819" s="57">
        <v>566.3499999999998</v>
      </c>
      <c r="I819" s="57">
        <v>8381.3351300000013</v>
      </c>
      <c r="J819" s="57">
        <v>921.17999999999972</v>
      </c>
      <c r="K819" s="57">
        <v>13617.359530000002</v>
      </c>
      <c r="L819" s="56">
        <f>G819*1000/3/F819</f>
        <v>4918.8103223139733</v>
      </c>
      <c r="M819" s="57">
        <f>I819*1000/3/H819</f>
        <v>4932.953785939204</v>
      </c>
      <c r="N819" s="57">
        <f>M819-L819</f>
        <v>14.143463625230652</v>
      </c>
      <c r="O819" s="58">
        <f>N819/L819</f>
        <v>2.8753830089909001E-3</v>
      </c>
      <c r="P819" s="58">
        <f>H819/J819</f>
        <v>0.61480926637573541</v>
      </c>
      <c r="Q819" s="58">
        <f t="shared" si="12"/>
        <v>0.62718089990817261</v>
      </c>
      <c r="R819" s="59">
        <v>921.17999999999972</v>
      </c>
      <c r="S819" s="59">
        <v>1089</v>
      </c>
      <c r="T819" s="60">
        <f>R819/S819</f>
        <v>0.84589531680440744</v>
      </c>
      <c r="U819" s="57">
        <v>566.3499999999998</v>
      </c>
      <c r="V819" s="1">
        <v>683</v>
      </c>
      <c r="W819" s="60">
        <f>U819/V819</f>
        <v>0.82920937042459708</v>
      </c>
    </row>
    <row r="820" spans="1:23" ht="12" hidden="1" outlineLevel="3" x14ac:dyDescent="0.25">
      <c r="A820" s="16">
        <v>817</v>
      </c>
      <c r="B820" s="53"/>
      <c r="C820" s="54"/>
      <c r="D820" s="1">
        <v>79909</v>
      </c>
      <c r="E820" s="1" t="s">
        <v>836</v>
      </c>
      <c r="F820" s="56">
        <v>59.139999999999993</v>
      </c>
      <c r="G820" s="57">
        <v>1066.01737</v>
      </c>
      <c r="H820" s="57">
        <v>59.300000000000004</v>
      </c>
      <c r="I820" s="57">
        <v>1105.09503</v>
      </c>
      <c r="J820" s="57">
        <v>118.44</v>
      </c>
      <c r="K820" s="57">
        <v>2171.1124</v>
      </c>
      <c r="L820" s="56">
        <f>G820*1000/3/F820</f>
        <v>6008.4396911283966</v>
      </c>
      <c r="M820" s="57">
        <f>I820*1000/3/H820</f>
        <v>6211.8888701517708</v>
      </c>
      <c r="N820" s="57">
        <f>M820-L820</f>
        <v>203.4491790233742</v>
      </c>
      <c r="O820" s="58">
        <f>N820/L820</f>
        <v>3.3860567715071142E-2</v>
      </c>
      <c r="P820" s="58">
        <f>H820/J820</f>
        <v>0.5006754474839582</v>
      </c>
      <c r="Q820" s="58">
        <f t="shared" si="12"/>
        <v>0.51200000000000001</v>
      </c>
      <c r="R820" s="59">
        <v>118.44</v>
      </c>
      <c r="S820" s="59">
        <v>125</v>
      </c>
      <c r="T820" s="60">
        <f>R820/S820</f>
        <v>0.94752000000000003</v>
      </c>
      <c r="U820" s="57">
        <v>59.300000000000004</v>
      </c>
      <c r="V820" s="1">
        <v>64</v>
      </c>
      <c r="W820" s="60">
        <f>U820/V820</f>
        <v>0.92656250000000007</v>
      </c>
    </row>
    <row r="821" spans="1:23" ht="12" hidden="1" outlineLevel="2" collapsed="1" x14ac:dyDescent="0.25">
      <c r="A821" s="16">
        <v>818</v>
      </c>
      <c r="B821" s="46"/>
      <c r="C821" s="47" t="s">
        <v>837</v>
      </c>
      <c r="D821" s="48"/>
      <c r="E821" s="47"/>
      <c r="F821" s="71">
        <f>SUM(F822:F824)</f>
        <v>13425.290000000005</v>
      </c>
      <c r="G821" s="72">
        <f>SUM(G822:G824)</f>
        <v>177985.34272999995</v>
      </c>
      <c r="H821" s="72">
        <f>SUM(H822:H824)</f>
        <v>2576.3000000000002</v>
      </c>
      <c r="I821" s="72">
        <f>SUM(I822:I824)</f>
        <v>34009.191289999995</v>
      </c>
      <c r="J821" s="72">
        <f>SUM(J822:J824)</f>
        <v>16001.590000000004</v>
      </c>
      <c r="K821" s="72">
        <f>SUM(K822:K824)</f>
        <v>211994.53401999993</v>
      </c>
      <c r="L821" s="9">
        <f>G821*1000/3/F821</f>
        <v>4419.1557557912438</v>
      </c>
      <c r="M821" s="10">
        <f>I821*1000/3/H821</f>
        <v>4400.262817477259</v>
      </c>
      <c r="N821" s="10">
        <f>M821-L821</f>
        <v>-18.892938313984814</v>
      </c>
      <c r="O821" s="51">
        <f>N821/L821</f>
        <v>-4.2752370267162172E-3</v>
      </c>
      <c r="P821" s="51">
        <f>H821/J821</f>
        <v>0.16100275035168377</v>
      </c>
      <c r="Q821" s="51">
        <f t="shared" si="12"/>
        <v>0.1783423146009751</v>
      </c>
      <c r="R821" s="72">
        <f>SUM(R822:R824)</f>
        <v>16001.590000000004</v>
      </c>
      <c r="S821" s="72">
        <f>SUM(S822:S824)</f>
        <v>19485</v>
      </c>
      <c r="T821" s="52">
        <f>R821/S821</f>
        <v>0.82122607133692604</v>
      </c>
      <c r="U821" s="72">
        <f>SUM(U822:U824)</f>
        <v>2576.3000000000002</v>
      </c>
      <c r="V821" s="72">
        <f>SUM(V822:V824)</f>
        <v>3475</v>
      </c>
      <c r="W821" s="52">
        <f>U821/V821</f>
        <v>0.74138129496402883</v>
      </c>
    </row>
    <row r="822" spans="1:23" ht="12" hidden="1" outlineLevel="3" x14ac:dyDescent="0.25">
      <c r="A822" s="16">
        <v>819</v>
      </c>
      <c r="B822" s="53"/>
      <c r="C822" s="54"/>
      <c r="D822" s="1">
        <v>80100</v>
      </c>
      <c r="E822" s="1" t="s">
        <v>838</v>
      </c>
      <c r="F822" s="56">
        <v>12753.190000000004</v>
      </c>
      <c r="G822" s="57">
        <v>166974.11207999993</v>
      </c>
      <c r="H822" s="57">
        <v>2466.44</v>
      </c>
      <c r="I822" s="57">
        <v>32228.705239999996</v>
      </c>
      <c r="J822" s="57">
        <v>15219.630000000005</v>
      </c>
      <c r="K822" s="57">
        <v>199202.81731999991</v>
      </c>
      <c r="L822" s="56">
        <f>G822*1000/3/F822</f>
        <v>4364.2443467085459</v>
      </c>
      <c r="M822" s="57">
        <f>I822*1000/3/H822</f>
        <v>4355.630684981862</v>
      </c>
      <c r="N822" s="57">
        <f>M822-L822</f>
        <v>-8.6136617266838584</v>
      </c>
      <c r="O822" s="58">
        <f>N822/L822</f>
        <v>-1.9736891526662952E-3</v>
      </c>
      <c r="P822" s="58">
        <f>H822/J822</f>
        <v>0.16205650203060123</v>
      </c>
      <c r="Q822" s="58">
        <f t="shared" si="12"/>
        <v>0.17936328984807001</v>
      </c>
      <c r="R822" s="59">
        <v>15219.630000000005</v>
      </c>
      <c r="S822" s="59">
        <v>18627</v>
      </c>
      <c r="T822" s="60">
        <f>R822/S822</f>
        <v>0.81707360283459518</v>
      </c>
      <c r="U822" s="57">
        <v>2466.44</v>
      </c>
      <c r="V822" s="1">
        <v>3341</v>
      </c>
      <c r="W822" s="60">
        <f>U822/V822</f>
        <v>0.73823406165818617</v>
      </c>
    </row>
    <row r="823" spans="1:23" ht="12" hidden="1" outlineLevel="3" x14ac:dyDescent="0.25">
      <c r="A823" s="16">
        <v>820</v>
      </c>
      <c r="B823" s="53"/>
      <c r="C823" s="54"/>
      <c r="D823" s="1">
        <v>80200</v>
      </c>
      <c r="E823" s="1" t="s">
        <v>839</v>
      </c>
      <c r="F823" s="56">
        <v>666.09999999999991</v>
      </c>
      <c r="G823" s="57">
        <v>10933.211709999994</v>
      </c>
      <c r="H823" s="57">
        <v>101.93999999999998</v>
      </c>
      <c r="I823" s="57">
        <v>1675.1666199999997</v>
      </c>
      <c r="J823" s="57">
        <v>768.03999999999985</v>
      </c>
      <c r="K823" s="57">
        <v>12608.378329999994</v>
      </c>
      <c r="L823" s="56">
        <f>G823*1000/3/F823</f>
        <v>5471.2564229595127</v>
      </c>
      <c r="M823" s="57">
        <f>I823*1000/3/H823</f>
        <v>5477.6228500425077</v>
      </c>
      <c r="N823" s="57">
        <f>M823-L823</f>
        <v>6.3664270829949601</v>
      </c>
      <c r="O823" s="58">
        <f>N823/L823</f>
        <v>1.1636133624223796E-3</v>
      </c>
      <c r="P823" s="58">
        <f>H823/J823</f>
        <v>0.13272746211134837</v>
      </c>
      <c r="Q823" s="58">
        <f t="shared" si="12"/>
        <v>0.14625445897740785</v>
      </c>
      <c r="R823" s="59">
        <v>768.03999999999985</v>
      </c>
      <c r="S823" s="59">
        <v>841</v>
      </c>
      <c r="T823" s="60">
        <f>R823/S823</f>
        <v>0.91324613555291301</v>
      </c>
      <c r="U823" s="57">
        <v>101.93999999999998</v>
      </c>
      <c r="V823" s="1">
        <v>123</v>
      </c>
      <c r="W823" s="60">
        <f>U823/V823</f>
        <v>0.8287804878048779</v>
      </c>
    </row>
    <row r="824" spans="1:23" ht="12" hidden="1" outlineLevel="3" x14ac:dyDescent="0.25">
      <c r="A824" s="16">
        <v>821</v>
      </c>
      <c r="B824" s="53"/>
      <c r="C824" s="54"/>
      <c r="D824" s="1">
        <v>80300</v>
      </c>
      <c r="E824" s="1" t="s">
        <v>840</v>
      </c>
      <c r="F824" s="56">
        <v>6</v>
      </c>
      <c r="G824" s="57">
        <v>78.018940000000001</v>
      </c>
      <c r="H824" s="57">
        <v>7.92</v>
      </c>
      <c r="I824" s="57">
        <v>105.31943</v>
      </c>
      <c r="J824" s="57">
        <v>13.92</v>
      </c>
      <c r="K824" s="57">
        <v>183.33837</v>
      </c>
      <c r="L824" s="56">
        <f>G824*1000/3/F824</f>
        <v>4334.3855555555556</v>
      </c>
      <c r="M824" s="57">
        <f>I824*1000/3/H824</f>
        <v>4432.6359427609423</v>
      </c>
      <c r="N824" s="57">
        <f>M824-L824</f>
        <v>98.250387205386687</v>
      </c>
      <c r="O824" s="58">
        <f>N824/L824</f>
        <v>2.2667662104829421E-2</v>
      </c>
      <c r="P824" s="58">
        <f>H824/J824</f>
        <v>0.56896551724137934</v>
      </c>
      <c r="Q824" s="58">
        <f t="shared" si="12"/>
        <v>0.6470588235294118</v>
      </c>
      <c r="R824" s="59">
        <v>13.92</v>
      </c>
      <c r="S824" s="59">
        <v>17</v>
      </c>
      <c r="T824" s="60">
        <f>R824/S824</f>
        <v>0.81882352941176473</v>
      </c>
      <c r="U824" s="57">
        <v>7.92</v>
      </c>
      <c r="V824" s="1">
        <v>11</v>
      </c>
      <c r="W824" s="60">
        <f>U824/V824</f>
        <v>0.72</v>
      </c>
    </row>
    <row r="825" spans="1:23" ht="12" hidden="1" outlineLevel="2" collapsed="1" x14ac:dyDescent="0.25">
      <c r="A825" s="16">
        <v>822</v>
      </c>
      <c r="B825" s="46"/>
      <c r="C825" s="81" t="s">
        <v>841</v>
      </c>
      <c r="D825" s="48"/>
      <c r="E825" s="81"/>
      <c r="F825" s="71">
        <f>SUM(F826)</f>
        <v>3545.5999999999995</v>
      </c>
      <c r="G825" s="72">
        <f>SUM(G826)</f>
        <v>51782.035279999975</v>
      </c>
      <c r="H825" s="72">
        <f>SUM(H826)</f>
        <v>586.75</v>
      </c>
      <c r="I825" s="72">
        <f>SUM(I826)</f>
        <v>11335.921899999998</v>
      </c>
      <c r="J825" s="72">
        <f>SUM(J826)</f>
        <v>4132.3499999999995</v>
      </c>
      <c r="K825" s="72">
        <f>SUM(K826)</f>
        <v>63117.957179999969</v>
      </c>
      <c r="L825" s="9">
        <f>G825*1000/3/F825</f>
        <v>4868.1967584235845</v>
      </c>
      <c r="M825" s="10">
        <f>I825*1000/3/H825</f>
        <v>6439.9499502911503</v>
      </c>
      <c r="N825" s="10">
        <f>M825-L825</f>
        <v>1571.7531918675659</v>
      </c>
      <c r="O825" s="51">
        <f>N825/L825</f>
        <v>0.32286147620223338</v>
      </c>
      <c r="P825" s="51">
        <f>H825/J825</f>
        <v>0.1419894249035053</v>
      </c>
      <c r="Q825" s="51">
        <f t="shared" si="12"/>
        <v>0.15746378332983413</v>
      </c>
      <c r="R825" s="72">
        <f>SUM(R826)</f>
        <v>4132.3499999999995</v>
      </c>
      <c r="S825" s="72">
        <f>SUM(S826)</f>
        <v>4763</v>
      </c>
      <c r="T825" s="52">
        <f>R825/S825</f>
        <v>0.86759395339071999</v>
      </c>
      <c r="U825" s="72">
        <f>SUM(U826)</f>
        <v>586.75</v>
      </c>
      <c r="V825" s="72">
        <f>SUM(V826)</f>
        <v>750</v>
      </c>
      <c r="W825" s="52">
        <f>U825/V825</f>
        <v>0.78233333333333333</v>
      </c>
    </row>
    <row r="826" spans="1:23" ht="12" hidden="1" outlineLevel="3" x14ac:dyDescent="0.25">
      <c r="A826" s="16">
        <v>823</v>
      </c>
      <c r="B826" s="53"/>
      <c r="C826" s="54"/>
      <c r="D826" s="1">
        <v>81100</v>
      </c>
      <c r="E826" s="1" t="s">
        <v>842</v>
      </c>
      <c r="F826" s="56">
        <v>3545.5999999999995</v>
      </c>
      <c r="G826" s="57">
        <v>51782.035279999975</v>
      </c>
      <c r="H826" s="57">
        <v>586.75</v>
      </c>
      <c r="I826" s="57">
        <v>11335.921899999998</v>
      </c>
      <c r="J826" s="57">
        <v>4132.3499999999995</v>
      </c>
      <c r="K826" s="57">
        <v>63117.957179999969</v>
      </c>
      <c r="L826" s="56">
        <f>G826*1000/3/F826</f>
        <v>4868.1967584235845</v>
      </c>
      <c r="M826" s="57">
        <f>I826*1000/3/H826</f>
        <v>6439.9499502911503</v>
      </c>
      <c r="N826" s="57">
        <f>M826-L826</f>
        <v>1571.7531918675659</v>
      </c>
      <c r="O826" s="58">
        <f>N826/L826</f>
        <v>0.32286147620223338</v>
      </c>
      <c r="P826" s="58">
        <f>H826/J826</f>
        <v>0.1419894249035053</v>
      </c>
      <c r="Q826" s="58">
        <f t="shared" si="12"/>
        <v>0.15746378332983413</v>
      </c>
      <c r="R826" s="59">
        <v>4132.3499999999995</v>
      </c>
      <c r="S826" s="59">
        <v>4763</v>
      </c>
      <c r="T826" s="60">
        <f>R826/S826</f>
        <v>0.86759395339071999</v>
      </c>
      <c r="U826" s="57">
        <v>586.75</v>
      </c>
      <c r="V826" s="1">
        <v>750</v>
      </c>
      <c r="W826" s="60">
        <f>U826/V826</f>
        <v>0.78233333333333333</v>
      </c>
    </row>
    <row r="827" spans="1:23" ht="12" hidden="1" outlineLevel="2" collapsed="1" x14ac:dyDescent="0.25">
      <c r="A827" s="16">
        <v>824</v>
      </c>
      <c r="B827" s="46"/>
      <c r="C827" s="81" t="s">
        <v>843</v>
      </c>
      <c r="D827" s="48"/>
      <c r="E827" s="81"/>
      <c r="F827" s="71">
        <f>SUM(F828:F830)</f>
        <v>20554.129999999994</v>
      </c>
      <c r="G827" s="72">
        <f>SUM(G828:G830)</f>
        <v>209238.44724000001</v>
      </c>
      <c r="H827" s="72">
        <f>SUM(H828:H830)</f>
        <v>80232.619999999966</v>
      </c>
      <c r="I827" s="72">
        <f>SUM(I828:I830)</f>
        <v>593722.11341999995</v>
      </c>
      <c r="J827" s="72">
        <f>SUM(J828:J830)</f>
        <v>100786.74999999997</v>
      </c>
      <c r="K827" s="72">
        <f>SUM(K828:K830)</f>
        <v>802960.56065999996</v>
      </c>
      <c r="L827" s="9">
        <f>G827*1000/3/F827</f>
        <v>3393.2912305215555</v>
      </c>
      <c r="M827" s="10">
        <f>I827*1000/3/H827</f>
        <v>2466.669680486566</v>
      </c>
      <c r="N827" s="10">
        <f>M827-L827</f>
        <v>-926.62155003498947</v>
      </c>
      <c r="O827" s="51">
        <f>N827/L827</f>
        <v>-0.27307457187886758</v>
      </c>
      <c r="P827" s="51">
        <f>H827/J827</f>
        <v>0.7960631729865284</v>
      </c>
      <c r="Q827" s="51">
        <f t="shared" si="12"/>
        <v>0.84244868974027642</v>
      </c>
      <c r="R827" s="72">
        <f>SUM(R828:R830)</f>
        <v>100786.74999999997</v>
      </c>
      <c r="S827" s="72">
        <f>SUM(S828:S830)</f>
        <v>171798</v>
      </c>
      <c r="T827" s="52">
        <f>R827/S827</f>
        <v>0.58665845935342653</v>
      </c>
      <c r="U827" s="72">
        <f>SUM(U828:U830)</f>
        <v>80232.619999999966</v>
      </c>
      <c r="V827" s="72">
        <f>SUM(V828:V830)</f>
        <v>144731</v>
      </c>
      <c r="W827" s="52">
        <f>U827/V827</f>
        <v>0.55435684131250362</v>
      </c>
    </row>
    <row r="828" spans="1:23" ht="12" hidden="1" outlineLevel="3" x14ac:dyDescent="0.25">
      <c r="A828" s="16">
        <v>825</v>
      </c>
      <c r="B828" s="88"/>
      <c r="C828" s="89"/>
      <c r="D828" s="90">
        <v>81210</v>
      </c>
      <c r="E828" s="90" t="s">
        <v>844</v>
      </c>
      <c r="F828" s="9">
        <v>13435.099999999991</v>
      </c>
      <c r="G828" s="10">
        <v>111470.46632999998</v>
      </c>
      <c r="H828" s="10">
        <v>76670.049999999974</v>
      </c>
      <c r="I828" s="10">
        <v>543887.8936999999</v>
      </c>
      <c r="J828" s="10">
        <v>90105.149999999965</v>
      </c>
      <c r="K828" s="10">
        <v>655358.36002999987</v>
      </c>
      <c r="L828" s="9">
        <f>G828*1000/3/F828</f>
        <v>2765.6528131536065</v>
      </c>
      <c r="M828" s="10">
        <f>I828*1000/3/H828</f>
        <v>2364.6256206519583</v>
      </c>
      <c r="N828" s="10">
        <f>M828-L828</f>
        <v>-401.02719250164819</v>
      </c>
      <c r="O828" s="51">
        <f>N828/L828</f>
        <v>-0.14500272434570941</v>
      </c>
      <c r="P828" s="51">
        <f>H828/J828</f>
        <v>0.85089531508465388</v>
      </c>
      <c r="Q828" s="51">
        <f t="shared" si="12"/>
        <v>0.88379880443847447</v>
      </c>
      <c r="R828" s="72">
        <v>90105.149999999965</v>
      </c>
      <c r="S828" s="72">
        <v>157081</v>
      </c>
      <c r="T828" s="52">
        <f>R828/S828</f>
        <v>0.57362220765082961</v>
      </c>
      <c r="U828" s="10">
        <v>76670.049999999974</v>
      </c>
      <c r="V828" s="90">
        <v>138828</v>
      </c>
      <c r="W828" s="52">
        <f>U828/V828</f>
        <v>0.55226647362203574</v>
      </c>
    </row>
    <row r="829" spans="1:23" ht="12" hidden="1" outlineLevel="3" x14ac:dyDescent="0.25">
      <c r="A829" s="16">
        <v>826</v>
      </c>
      <c r="B829" s="53"/>
      <c r="C829" s="54"/>
      <c r="D829" s="1">
        <v>81220</v>
      </c>
      <c r="E829" s="1" t="s">
        <v>845</v>
      </c>
      <c r="F829" s="56">
        <v>5422.0000000000045</v>
      </c>
      <c r="G829" s="57">
        <v>77073.496240000022</v>
      </c>
      <c r="H829" s="57">
        <v>3283.7099999999978</v>
      </c>
      <c r="I829" s="57">
        <v>46147.073390000012</v>
      </c>
      <c r="J829" s="57">
        <v>8705.7100000000028</v>
      </c>
      <c r="K829" s="57">
        <v>123220.56963000004</v>
      </c>
      <c r="L829" s="56">
        <f>G829*1000/3/F829</f>
        <v>4738.3189622525488</v>
      </c>
      <c r="M829" s="57">
        <f>I829*1000/3/H829</f>
        <v>4684.4446667539714</v>
      </c>
      <c r="N829" s="57">
        <f>M829-L829</f>
        <v>-53.874295498577339</v>
      </c>
      <c r="O829" s="58">
        <f>N829/L829</f>
        <v>-1.1369917459707281E-2</v>
      </c>
      <c r="P829" s="58">
        <f>H829/J829</f>
        <v>0.37719037275535217</v>
      </c>
      <c r="Q829" s="58">
        <f t="shared" si="12"/>
        <v>0.44860493327941769</v>
      </c>
      <c r="R829" s="59">
        <v>8705.7100000000028</v>
      </c>
      <c r="S829" s="59">
        <v>12365</v>
      </c>
      <c r="T829" s="60">
        <f>R829/S829</f>
        <v>0.70406065507480819</v>
      </c>
      <c r="U829" s="57">
        <v>3283.7099999999978</v>
      </c>
      <c r="V829" s="1">
        <v>5547</v>
      </c>
      <c r="W829" s="60">
        <f>U829/V829</f>
        <v>0.59197944835045935</v>
      </c>
    </row>
    <row r="830" spans="1:23" ht="12" hidden="1" outlineLevel="3" x14ac:dyDescent="0.25">
      <c r="A830" s="16">
        <v>827</v>
      </c>
      <c r="B830" s="53"/>
      <c r="C830" s="54"/>
      <c r="D830" s="1">
        <v>81290</v>
      </c>
      <c r="E830" s="1" t="s">
        <v>846</v>
      </c>
      <c r="F830" s="56">
        <v>1697.0299999999995</v>
      </c>
      <c r="G830" s="57">
        <v>20694.484670000013</v>
      </c>
      <c r="H830" s="57">
        <v>278.86</v>
      </c>
      <c r="I830" s="57">
        <v>3687.14633</v>
      </c>
      <c r="J830" s="57">
        <v>1975.8899999999994</v>
      </c>
      <c r="K830" s="57">
        <v>24381.631000000012</v>
      </c>
      <c r="L830" s="56">
        <f>G830*1000/3/F830</f>
        <v>4064.8436130573255</v>
      </c>
      <c r="M830" s="57">
        <f>I830*1000/3/H830</f>
        <v>4407.4043486576293</v>
      </c>
      <c r="N830" s="57">
        <f>M830-L830</f>
        <v>342.56073560030381</v>
      </c>
      <c r="O830" s="58">
        <f>N830/L830</f>
        <v>8.4274025819815163E-2</v>
      </c>
      <c r="P830" s="58">
        <f>H830/J830</f>
        <v>0.14113133828300164</v>
      </c>
      <c r="Q830" s="58">
        <f t="shared" si="12"/>
        <v>0.15136054421768708</v>
      </c>
      <c r="R830" s="59">
        <v>1975.8899999999994</v>
      </c>
      <c r="S830" s="59">
        <v>2352</v>
      </c>
      <c r="T830" s="60">
        <f>R830/S830</f>
        <v>0.84008928571428543</v>
      </c>
      <c r="U830" s="57">
        <v>278.86</v>
      </c>
      <c r="V830" s="1">
        <v>356</v>
      </c>
      <c r="W830" s="60">
        <f>U830/V830</f>
        <v>0.78331460674157305</v>
      </c>
    </row>
    <row r="831" spans="1:23" ht="12" hidden="1" outlineLevel="2" collapsed="1" x14ac:dyDescent="0.25">
      <c r="A831" s="16">
        <v>828</v>
      </c>
      <c r="B831" s="46"/>
      <c r="C831" s="81" t="s">
        <v>847</v>
      </c>
      <c r="D831" s="48"/>
      <c r="E831" s="81"/>
      <c r="F831" s="71">
        <f>SUM(F832)</f>
        <v>8252.6900000000023</v>
      </c>
      <c r="G831" s="72">
        <f>SUM(G832)</f>
        <v>84042.737670000002</v>
      </c>
      <c r="H831" s="72">
        <f>SUM(H832)</f>
        <v>565.32000000000005</v>
      </c>
      <c r="I831" s="72">
        <f>SUM(I832)</f>
        <v>6756.2234499999986</v>
      </c>
      <c r="J831" s="72">
        <f>SUM(J832)</f>
        <v>8818.010000000002</v>
      </c>
      <c r="K831" s="72">
        <f>SUM(K832)</f>
        <v>90798.961120000007</v>
      </c>
      <c r="L831" s="9">
        <f>G831*1000/3/F831</f>
        <v>3394.5593364103088</v>
      </c>
      <c r="M831" s="10">
        <f>I831*1000/3/H831</f>
        <v>3983.7162727894515</v>
      </c>
      <c r="N831" s="10">
        <f>M831-L831</f>
        <v>589.15693637914273</v>
      </c>
      <c r="O831" s="51">
        <f>N831/L831</f>
        <v>0.17355918043906299</v>
      </c>
      <c r="P831" s="51">
        <f>H831/J831</f>
        <v>6.4109702756064008E-2</v>
      </c>
      <c r="Q831" s="51">
        <f t="shared" si="12"/>
        <v>7.0893371757925067E-2</v>
      </c>
      <c r="R831" s="72">
        <f>SUM(R832)</f>
        <v>8818.010000000002</v>
      </c>
      <c r="S831" s="72">
        <f>SUM(S832)</f>
        <v>10410</v>
      </c>
      <c r="T831" s="52">
        <f>R831/S831</f>
        <v>0.84707108549471677</v>
      </c>
      <c r="U831" s="72">
        <f>SUM(U832)</f>
        <v>565.32000000000005</v>
      </c>
      <c r="V831" s="72">
        <f>SUM(V832)</f>
        <v>738</v>
      </c>
      <c r="W831" s="52">
        <f>U831/V831</f>
        <v>0.76601626016260171</v>
      </c>
    </row>
    <row r="832" spans="1:23" ht="12" hidden="1" outlineLevel="3" x14ac:dyDescent="0.25">
      <c r="A832" s="16">
        <v>829</v>
      </c>
      <c r="B832" s="53"/>
      <c r="C832" s="54"/>
      <c r="D832" s="1">
        <v>81300</v>
      </c>
      <c r="E832" s="1" t="s">
        <v>848</v>
      </c>
      <c r="F832" s="56">
        <v>8252.6900000000023</v>
      </c>
      <c r="G832" s="57">
        <v>84042.737670000002</v>
      </c>
      <c r="H832" s="57">
        <v>565.32000000000005</v>
      </c>
      <c r="I832" s="57">
        <v>6756.2234499999986</v>
      </c>
      <c r="J832" s="57">
        <v>8818.010000000002</v>
      </c>
      <c r="K832" s="57">
        <v>90798.961120000007</v>
      </c>
      <c r="L832" s="56">
        <f>G832*1000/3/F832</f>
        <v>3394.5593364103088</v>
      </c>
      <c r="M832" s="57">
        <f>I832*1000/3/H832</f>
        <v>3983.7162727894515</v>
      </c>
      <c r="N832" s="57">
        <f>M832-L832</f>
        <v>589.15693637914273</v>
      </c>
      <c r="O832" s="58">
        <f>N832/L832</f>
        <v>0.17355918043906299</v>
      </c>
      <c r="P832" s="58">
        <f>H832/J832</f>
        <v>6.4109702756064008E-2</v>
      </c>
      <c r="Q832" s="58">
        <f t="shared" si="12"/>
        <v>7.0893371757925067E-2</v>
      </c>
      <c r="R832" s="59">
        <v>8818.010000000002</v>
      </c>
      <c r="S832" s="59">
        <v>10410</v>
      </c>
      <c r="T832" s="60">
        <f>R832/S832</f>
        <v>0.84707108549471677</v>
      </c>
      <c r="U832" s="57">
        <v>565.32000000000005</v>
      </c>
      <c r="V832" s="1">
        <v>738</v>
      </c>
      <c r="W832" s="60">
        <f>U832/V832</f>
        <v>0.76601626016260171</v>
      </c>
    </row>
    <row r="833" spans="1:23" ht="12" hidden="1" outlineLevel="2" collapsed="1" x14ac:dyDescent="0.25">
      <c r="A833" s="16">
        <v>830</v>
      </c>
      <c r="B833" s="46"/>
      <c r="C833" s="81" t="s">
        <v>849</v>
      </c>
      <c r="D833" s="48"/>
      <c r="E833" s="81"/>
      <c r="F833" s="71">
        <f>SUM(F834:F840)</f>
        <v>10403.870000000001</v>
      </c>
      <c r="G833" s="72">
        <f>SUM(G834:G840)</f>
        <v>179413.33733999997</v>
      </c>
      <c r="H833" s="72">
        <f>SUM(H834:H840)</f>
        <v>14490.890000000007</v>
      </c>
      <c r="I833" s="72">
        <f>SUM(I834:I840)</f>
        <v>210108.73744000014</v>
      </c>
      <c r="J833" s="72">
        <f>SUM(J834:J840)</f>
        <v>24894.760000000009</v>
      </c>
      <c r="K833" s="72">
        <f>SUM(K834:K840)</f>
        <v>389522.07478000014</v>
      </c>
      <c r="L833" s="9">
        <f>G833*1000/3/F833</f>
        <v>5748.2884522778531</v>
      </c>
      <c r="M833" s="10">
        <f>I833*1000/3/H833</f>
        <v>4833.122452336147</v>
      </c>
      <c r="N833" s="10">
        <f>M833-L833</f>
        <v>-915.1659999417061</v>
      </c>
      <c r="O833" s="51">
        <f>N833/L833</f>
        <v>-0.15920669387755873</v>
      </c>
      <c r="P833" s="51">
        <f>H833/J833</f>
        <v>0.58208594901095656</v>
      </c>
      <c r="Q833" s="51">
        <f t="shared" si="12"/>
        <v>0.60180398959236769</v>
      </c>
      <c r="R833" s="72">
        <f>SUM(R834:R840)</f>
        <v>24894.760000000009</v>
      </c>
      <c r="S833" s="72">
        <f>SUM(S834:S840)</f>
        <v>28825</v>
      </c>
      <c r="T833" s="52">
        <f>R833/S833</f>
        <v>0.86365169124024321</v>
      </c>
      <c r="U833" s="72">
        <f>SUM(U834:U840)</f>
        <v>14490.890000000007</v>
      </c>
      <c r="V833" s="72">
        <f>SUM(V834:V840)</f>
        <v>17347</v>
      </c>
      <c r="W833" s="52">
        <f>U833/V833</f>
        <v>0.83535423992621238</v>
      </c>
    </row>
    <row r="834" spans="1:23" ht="12" hidden="1" outlineLevel="3" x14ac:dyDescent="0.25">
      <c r="A834" s="16">
        <v>831</v>
      </c>
      <c r="B834" s="53"/>
      <c r="C834" s="54"/>
      <c r="D834" s="1">
        <v>82110</v>
      </c>
      <c r="E834" s="1" t="s">
        <v>850</v>
      </c>
      <c r="F834" s="56">
        <v>3060.3900000000008</v>
      </c>
      <c r="G834" s="57">
        <v>55200.967489999959</v>
      </c>
      <c r="H834" s="57">
        <v>6344.3600000000079</v>
      </c>
      <c r="I834" s="57">
        <v>97300.709920000139</v>
      </c>
      <c r="J834" s="57">
        <v>9404.7500000000091</v>
      </c>
      <c r="K834" s="57">
        <v>152501.67741000009</v>
      </c>
      <c r="L834" s="56">
        <f>G834*1000/3/F834</f>
        <v>6012.410998816048</v>
      </c>
      <c r="M834" s="57">
        <f>I834*1000/3/H834</f>
        <v>5112.1894049728162</v>
      </c>
      <c r="N834" s="57">
        <f>M834-L834</f>
        <v>-900.22159384323186</v>
      </c>
      <c r="O834" s="58">
        <f>N834/L834</f>
        <v>-0.1497272215789143</v>
      </c>
      <c r="P834" s="58">
        <f>H834/J834</f>
        <v>0.67459103112788765</v>
      </c>
      <c r="Q834" s="58">
        <f t="shared" si="12"/>
        <v>0.69228608874742559</v>
      </c>
      <c r="R834" s="59">
        <v>9404.7500000000091</v>
      </c>
      <c r="S834" s="59">
        <v>10682</v>
      </c>
      <c r="T834" s="60">
        <f>R834/S834</f>
        <v>0.88042969481370614</v>
      </c>
      <c r="U834" s="57">
        <v>6344.3600000000079</v>
      </c>
      <c r="V834" s="1">
        <v>7395</v>
      </c>
      <c r="W834" s="60">
        <f>U834/V834</f>
        <v>0.85792562542258388</v>
      </c>
    </row>
    <row r="835" spans="1:23" ht="12" hidden="1" outlineLevel="3" x14ac:dyDescent="0.25">
      <c r="A835" s="16">
        <v>832</v>
      </c>
      <c r="B835" s="53"/>
      <c r="C835" s="54"/>
      <c r="D835" s="1">
        <v>82190</v>
      </c>
      <c r="E835" s="1" t="s">
        <v>851</v>
      </c>
      <c r="F835" s="56">
        <v>485.34000000000015</v>
      </c>
      <c r="G835" s="57">
        <v>6927.1885400000019</v>
      </c>
      <c r="H835" s="57">
        <v>622.5800000000005</v>
      </c>
      <c r="I835" s="57">
        <v>7652.6623799999988</v>
      </c>
      <c r="J835" s="57">
        <v>1107.9200000000005</v>
      </c>
      <c r="K835" s="57">
        <v>14579.850920000001</v>
      </c>
      <c r="L835" s="56">
        <f>G835*1000/3/F835</f>
        <v>4757.6190849026798</v>
      </c>
      <c r="M835" s="57">
        <f>I835*1000/3/H835</f>
        <v>4097.2846220565989</v>
      </c>
      <c r="N835" s="57">
        <f>M835-L835</f>
        <v>-660.3344628460809</v>
      </c>
      <c r="O835" s="58">
        <f>N835/L835</f>
        <v>-0.13879515174754442</v>
      </c>
      <c r="P835" s="58">
        <f>H835/J835</f>
        <v>0.56193587984692051</v>
      </c>
      <c r="Q835" s="58">
        <f t="shared" si="12"/>
        <v>0.59278350515463918</v>
      </c>
      <c r="R835" s="59">
        <v>1107.9200000000005</v>
      </c>
      <c r="S835" s="59">
        <v>1358</v>
      </c>
      <c r="T835" s="60">
        <f>R835/S835</f>
        <v>0.81584683357879273</v>
      </c>
      <c r="U835" s="57">
        <v>622.5800000000005</v>
      </c>
      <c r="V835" s="1">
        <v>805</v>
      </c>
      <c r="W835" s="60">
        <f>U835/V835</f>
        <v>0.77339130434782666</v>
      </c>
    </row>
    <row r="836" spans="1:23" ht="12" hidden="1" outlineLevel="3" x14ac:dyDescent="0.25">
      <c r="A836" s="16">
        <v>833</v>
      </c>
      <c r="B836" s="53"/>
      <c r="C836" s="54"/>
      <c r="D836" s="1">
        <v>82200</v>
      </c>
      <c r="E836" s="1" t="s">
        <v>852</v>
      </c>
      <c r="F836" s="56">
        <v>1972.9100000000005</v>
      </c>
      <c r="G836" s="57">
        <v>25145.783939999994</v>
      </c>
      <c r="H836" s="57">
        <v>2737.9899999999993</v>
      </c>
      <c r="I836" s="57">
        <v>32694.87185</v>
      </c>
      <c r="J836" s="57">
        <v>4710.8999999999996</v>
      </c>
      <c r="K836" s="57">
        <v>57840.65578999999</v>
      </c>
      <c r="L836" s="56">
        <f>G836*1000/3/F836</f>
        <v>4248.5100587457082</v>
      </c>
      <c r="M836" s="57">
        <f>I836*1000/3/H836</f>
        <v>3980.3982544372579</v>
      </c>
      <c r="N836" s="57">
        <f>M836-L836</f>
        <v>-268.11180430845025</v>
      </c>
      <c r="O836" s="58">
        <f>N836/L836</f>
        <v>-6.3107254214105624E-2</v>
      </c>
      <c r="P836" s="58">
        <f>H836/J836</f>
        <v>0.58120316712305498</v>
      </c>
      <c r="Q836" s="58">
        <f t="shared" si="12"/>
        <v>0.61638378940076199</v>
      </c>
      <c r="R836" s="59">
        <v>4710.8999999999996</v>
      </c>
      <c r="S836" s="59">
        <v>5774</v>
      </c>
      <c r="T836" s="60">
        <f>R836/S836</f>
        <v>0.81588153792864559</v>
      </c>
      <c r="U836" s="57">
        <v>2737.9899999999993</v>
      </c>
      <c r="V836" s="1">
        <v>3559</v>
      </c>
      <c r="W836" s="60">
        <f>U836/V836</f>
        <v>0.7693144141612811</v>
      </c>
    </row>
    <row r="837" spans="1:23" ht="12" hidden="1" outlineLevel="3" x14ac:dyDescent="0.25">
      <c r="A837" s="16">
        <v>834</v>
      </c>
      <c r="B837" s="53"/>
      <c r="C837" s="54"/>
      <c r="D837" s="1">
        <v>82300</v>
      </c>
      <c r="E837" s="1" t="s">
        <v>853</v>
      </c>
      <c r="F837" s="56">
        <v>1331.8</v>
      </c>
      <c r="G837" s="57">
        <v>17481.074289999997</v>
      </c>
      <c r="H837" s="57">
        <v>1442.9799999999982</v>
      </c>
      <c r="I837" s="57">
        <v>19792.680740000003</v>
      </c>
      <c r="J837" s="57">
        <v>2774.7799999999979</v>
      </c>
      <c r="K837" s="57">
        <v>37273.75503</v>
      </c>
      <c r="L837" s="56">
        <f>G837*1000/3/F837</f>
        <v>4375.3001676928461</v>
      </c>
      <c r="M837" s="57">
        <f>I837*1000/3/H837</f>
        <v>4572.1771934931012</v>
      </c>
      <c r="N837" s="57">
        <f>M837-L837</f>
        <v>196.87702580025507</v>
      </c>
      <c r="O837" s="58">
        <f>N837/L837</f>
        <v>4.499737578097892E-2</v>
      </c>
      <c r="P837" s="58">
        <f>H837/J837</f>
        <v>0.52003402071515559</v>
      </c>
      <c r="Q837" s="58">
        <f t="shared" ref="Q837:Q900" si="13">V837/S837</f>
        <v>0.52374626369976751</v>
      </c>
      <c r="R837" s="59">
        <v>2774.7799999999979</v>
      </c>
      <c r="S837" s="59">
        <v>3011</v>
      </c>
      <c r="T837" s="60">
        <f>R837/S837</f>
        <v>0.92154765858518695</v>
      </c>
      <c r="U837" s="57">
        <v>1442.9799999999982</v>
      </c>
      <c r="V837" s="1">
        <v>1577</v>
      </c>
      <c r="W837" s="60">
        <f>U837/V837</f>
        <v>0.91501585288522402</v>
      </c>
    </row>
    <row r="838" spans="1:23" ht="12" hidden="1" outlineLevel="3" x14ac:dyDescent="0.25">
      <c r="A838" s="16">
        <v>835</v>
      </c>
      <c r="B838" s="53"/>
      <c r="C838" s="54"/>
      <c r="D838" s="1">
        <v>82910</v>
      </c>
      <c r="E838" s="1" t="s">
        <v>854</v>
      </c>
      <c r="F838" s="56">
        <v>129.54999999999998</v>
      </c>
      <c r="G838" s="57">
        <v>2459.5719399999998</v>
      </c>
      <c r="H838" s="57">
        <v>251.72000000000003</v>
      </c>
      <c r="I838" s="57">
        <v>3399.4857799999995</v>
      </c>
      <c r="J838" s="57">
        <v>381.27</v>
      </c>
      <c r="K838" s="57">
        <v>5859.0577199999989</v>
      </c>
      <c r="L838" s="56">
        <f>G838*1000/3/F838</f>
        <v>6328.5010677987921</v>
      </c>
      <c r="M838" s="57">
        <f>I838*1000/3/H838</f>
        <v>4501.6761745855174</v>
      </c>
      <c r="N838" s="57">
        <f>M838-L838</f>
        <v>-1826.8248932132747</v>
      </c>
      <c r="O838" s="58">
        <f>N838/L838</f>
        <v>-0.28866628505582115</v>
      </c>
      <c r="P838" s="58">
        <f>H838/J838</f>
        <v>0.66021454612217079</v>
      </c>
      <c r="Q838" s="58">
        <f t="shared" si="13"/>
        <v>0.68505747126436778</v>
      </c>
      <c r="R838" s="59">
        <v>381.27</v>
      </c>
      <c r="S838" s="59">
        <v>435</v>
      </c>
      <c r="T838" s="60">
        <f>R838/S838</f>
        <v>0.87648275862068958</v>
      </c>
      <c r="U838" s="57">
        <v>251.72000000000003</v>
      </c>
      <c r="V838" s="1">
        <v>298</v>
      </c>
      <c r="W838" s="60">
        <f>U838/V838</f>
        <v>0.84469798657718131</v>
      </c>
    </row>
    <row r="839" spans="1:23" ht="12" hidden="1" outlineLevel="3" x14ac:dyDescent="0.25">
      <c r="A839" s="16">
        <v>836</v>
      </c>
      <c r="B839" s="53"/>
      <c r="C839" s="54"/>
      <c r="D839" s="1">
        <v>82920</v>
      </c>
      <c r="E839" s="1" t="s">
        <v>855</v>
      </c>
      <c r="F839" s="56">
        <v>1026.7800000000002</v>
      </c>
      <c r="G839" s="57">
        <v>12413.348179999984</v>
      </c>
      <c r="H839" s="57">
        <v>599.85</v>
      </c>
      <c r="I839" s="57">
        <v>6476.6448300000011</v>
      </c>
      <c r="J839" s="57">
        <v>1626.63</v>
      </c>
      <c r="K839" s="57">
        <v>18889.993009999984</v>
      </c>
      <c r="L839" s="56">
        <f>G839*1000/3/F839</f>
        <v>4029.8629956433324</v>
      </c>
      <c r="M839" s="57">
        <f>I839*1000/3/H839</f>
        <v>3599.0357756105695</v>
      </c>
      <c r="N839" s="57">
        <f>M839-L839</f>
        <v>-430.82722003276285</v>
      </c>
      <c r="O839" s="58">
        <f>N839/L839</f>
        <v>-0.10690865185703045</v>
      </c>
      <c r="P839" s="58">
        <f>H839/J839</f>
        <v>0.36876855830766675</v>
      </c>
      <c r="Q839" s="58">
        <f t="shared" si="13"/>
        <v>0.38863976083707025</v>
      </c>
      <c r="R839" s="59">
        <v>1626.63</v>
      </c>
      <c r="S839" s="59">
        <v>2007</v>
      </c>
      <c r="T839" s="60">
        <f>R839/S839</f>
        <v>0.81047832585949187</v>
      </c>
      <c r="U839" s="57">
        <v>599.85</v>
      </c>
      <c r="V839" s="1">
        <v>780</v>
      </c>
      <c r="W839" s="60">
        <f>U839/V839</f>
        <v>0.76903846153846156</v>
      </c>
    </row>
    <row r="840" spans="1:23" ht="12" hidden="1" outlineLevel="3" x14ac:dyDescent="0.25">
      <c r="A840" s="16">
        <v>837</v>
      </c>
      <c r="B840" s="53"/>
      <c r="C840" s="54"/>
      <c r="D840" s="1">
        <v>82990</v>
      </c>
      <c r="E840" s="1" t="s">
        <v>856</v>
      </c>
      <c r="F840" s="56">
        <v>2397.099999999999</v>
      </c>
      <c r="G840" s="57">
        <v>59785.40296000005</v>
      </c>
      <c r="H840" s="57">
        <v>2491.4100000000017</v>
      </c>
      <c r="I840" s="57">
        <v>42791.681940000017</v>
      </c>
      <c r="J840" s="57">
        <v>4888.51</v>
      </c>
      <c r="K840" s="57">
        <v>102577.08490000007</v>
      </c>
      <c r="L840" s="56">
        <f>G840*1000/3/F840</f>
        <v>8313.573757178825</v>
      </c>
      <c r="M840" s="57">
        <f>I840*1000/3/H840</f>
        <v>5725.2294804949797</v>
      </c>
      <c r="N840" s="57">
        <f>M840-L840</f>
        <v>-2588.3442766838452</v>
      </c>
      <c r="O840" s="58">
        <f>N840/L840</f>
        <v>-0.31133954569763611</v>
      </c>
      <c r="P840" s="58">
        <f>H840/J840</f>
        <v>0.5096460884809485</v>
      </c>
      <c r="Q840" s="58">
        <f t="shared" si="13"/>
        <v>0.52770780856423172</v>
      </c>
      <c r="R840" s="59">
        <v>4888.51</v>
      </c>
      <c r="S840" s="59">
        <v>5558</v>
      </c>
      <c r="T840" s="60">
        <f>R840/S840</f>
        <v>0.87954480028787341</v>
      </c>
      <c r="U840" s="57">
        <v>2491.4100000000017</v>
      </c>
      <c r="V840" s="1">
        <v>2933</v>
      </c>
      <c r="W840" s="60">
        <f>U840/V840</f>
        <v>0.84944084555063137</v>
      </c>
    </row>
    <row r="841" spans="1:23" ht="12" collapsed="1" x14ac:dyDescent="0.25">
      <c r="A841" s="16">
        <v>838</v>
      </c>
      <c r="B841" s="70" t="s">
        <v>857</v>
      </c>
      <c r="C841" s="132"/>
      <c r="D841" s="48"/>
      <c r="E841" s="132"/>
      <c r="F841" s="71">
        <f>F842+F870+F908+F966+F1006+F1042+F1044+F1046</f>
        <v>464099.17999999988</v>
      </c>
      <c r="G841" s="72">
        <f>G842+G870+G908+G966+G1006+G1042+G1044+G1046</f>
        <v>7131102.3171999995</v>
      </c>
      <c r="H841" s="72">
        <f>H842+H870+H908+H966+H1006+H1042+H1044+H1046</f>
        <v>865287.78</v>
      </c>
      <c r="I841" s="72">
        <f>I842+I870+I908+I966+I1006+I1042+I1044+I1046</f>
        <v>12835195.62236</v>
      </c>
      <c r="J841" s="72">
        <f>J842+J870+J908+J966+J1006+J1042+J1044+J1046</f>
        <v>1329386.96</v>
      </c>
      <c r="K841" s="72">
        <f>K842+K870+K908+K966+K1006+K1042+K1044+K1046</f>
        <v>19966297.93956</v>
      </c>
      <c r="L841" s="9">
        <f>G841*1000/3/F841</f>
        <v>5121.8235415398358</v>
      </c>
      <c r="M841" s="10">
        <f>I841*1000/3/H841</f>
        <v>4944.4804834602737</v>
      </c>
      <c r="N841" s="10">
        <f>M841-L841</f>
        <v>-177.34305807956207</v>
      </c>
      <c r="O841" s="51">
        <f>N841/L841</f>
        <v>-3.4624983981046187E-2</v>
      </c>
      <c r="P841" s="51">
        <f>H841/J841</f>
        <v>0.65089233310969141</v>
      </c>
      <c r="Q841" s="51">
        <f t="shared" si="13"/>
        <v>0.6818679991025044</v>
      </c>
      <c r="R841" s="72">
        <f>R842+R870+R908+R966+R1006+R1042+R1044+R1046</f>
        <v>1329386.96</v>
      </c>
      <c r="S841" s="72">
        <f>S842+S870+S908+S966+S1006+S1042+S1044+S1046</f>
        <v>1622292</v>
      </c>
      <c r="T841" s="52">
        <f>R841/S841</f>
        <v>0.81944986475924186</v>
      </c>
      <c r="U841" s="72">
        <f>U842+U870+U908+U966+U1006+U1042+U1044+U1046</f>
        <v>865287.78</v>
      </c>
      <c r="V841" s="72">
        <f>V842+V870+V908+V966+V1006+V1042+V1044+V1046</f>
        <v>1106189</v>
      </c>
      <c r="W841" s="52">
        <f>U841/V841</f>
        <v>0.78222417688116586</v>
      </c>
    </row>
    <row r="842" spans="1:23" ht="12" hidden="1" outlineLevel="1" x14ac:dyDescent="0.25">
      <c r="A842" s="16">
        <v>839</v>
      </c>
      <c r="B842" s="46"/>
      <c r="C842" s="47" t="s">
        <v>858</v>
      </c>
      <c r="D842" s="48"/>
      <c r="E842" s="47"/>
      <c r="F842" s="71">
        <f>F843+F845+F851+F855+F860+F863+F866</f>
        <v>203438.84999999995</v>
      </c>
      <c r="G842" s="72">
        <f>G843+G845+G851+G855+G860+G863+G866</f>
        <v>3094279.616690001</v>
      </c>
      <c r="H842" s="72">
        <f>H843+H845+H851+H855+H860+H863+H866</f>
        <v>215341.85</v>
      </c>
      <c r="I842" s="72">
        <f>I843+I845+I851+I855+I860+I863+I866</f>
        <v>3115130.4404800008</v>
      </c>
      <c r="J842" s="72">
        <f>J843+J845+J851+J855+J860+J863+J866</f>
        <v>418780.69999999995</v>
      </c>
      <c r="K842" s="72">
        <f>K843+K845+K851+K855+K860+K863+K866</f>
        <v>6209410.0571699999</v>
      </c>
      <c r="L842" s="9">
        <f>G842*1000/3/F842</f>
        <v>5069.9585595212875</v>
      </c>
      <c r="M842" s="10">
        <f>I842*1000/3/H842</f>
        <v>4821.9926293627259</v>
      </c>
      <c r="N842" s="10">
        <f>M842-L842</f>
        <v>-247.9659301585616</v>
      </c>
      <c r="O842" s="51">
        <f>N842/L842</f>
        <v>-4.8908867251564854E-2</v>
      </c>
      <c r="P842" s="51">
        <f>H842/J842</f>
        <v>0.51421149541991795</v>
      </c>
      <c r="Q842" s="51">
        <f t="shared" si="13"/>
        <v>0.54898958459539515</v>
      </c>
      <c r="R842" s="72">
        <f>R843+R845+R851+R855+R860+R863+R866</f>
        <v>418780.69999999995</v>
      </c>
      <c r="S842" s="72">
        <f>S843+S845+S851+S855+S860+S863+S866</f>
        <v>478714</v>
      </c>
      <c r="T842" s="52">
        <f>R842/S842</f>
        <v>0.87480353614057649</v>
      </c>
      <c r="U842" s="72">
        <f>U843+U845+U851+U855+U860+U863+U866</f>
        <v>215341.85</v>
      </c>
      <c r="V842" s="72">
        <f>V843+V845+V851+V855+V860+V863+V866</f>
        <v>262809</v>
      </c>
      <c r="W842" s="52">
        <f>U842/V842</f>
        <v>0.81938537112503762</v>
      </c>
    </row>
    <row r="843" spans="1:23" ht="12" hidden="1" outlineLevel="2" x14ac:dyDescent="0.25">
      <c r="A843" s="16">
        <v>840</v>
      </c>
      <c r="B843" s="46"/>
      <c r="C843" s="81" t="s">
        <v>859</v>
      </c>
      <c r="D843" s="48"/>
      <c r="E843" s="81"/>
      <c r="F843" s="71">
        <f>F844</f>
        <v>12925.119999999997</v>
      </c>
      <c r="G843" s="72">
        <f>G844</f>
        <v>223045.14899999998</v>
      </c>
      <c r="H843" s="72">
        <f>H844</f>
        <v>14001.209999999992</v>
      </c>
      <c r="I843" s="72">
        <f>I844</f>
        <v>223498.68443999995</v>
      </c>
      <c r="J843" s="72">
        <f>J844</f>
        <v>26926.329999999987</v>
      </c>
      <c r="K843" s="72">
        <f>K844</f>
        <v>446543.83343999996</v>
      </c>
      <c r="L843" s="9">
        <f>G843*1000/3/F843</f>
        <v>5752.2392828848015</v>
      </c>
      <c r="M843" s="10">
        <f>I843*1000/3/H843</f>
        <v>5320.9373675560919</v>
      </c>
      <c r="N843" s="10">
        <f>M843-L843</f>
        <v>-431.30191532870958</v>
      </c>
      <c r="O843" s="51">
        <f>N843/L843</f>
        <v>-7.4979828570762741E-2</v>
      </c>
      <c r="P843" s="51">
        <f>H843/J843</f>
        <v>0.51998211416112028</v>
      </c>
      <c r="Q843" s="51">
        <f t="shared" si="13"/>
        <v>0.53578725025104745</v>
      </c>
      <c r="R843" s="72">
        <f>R844</f>
        <v>26926.329999999987</v>
      </c>
      <c r="S843" s="72">
        <f>S844</f>
        <v>28879</v>
      </c>
      <c r="T843" s="52">
        <f>R843/S843</f>
        <v>0.93238443159389128</v>
      </c>
      <c r="U843" s="72">
        <f>U844</f>
        <v>14001.209999999992</v>
      </c>
      <c r="V843" s="72">
        <f>V844</f>
        <v>15473</v>
      </c>
      <c r="W843" s="52">
        <f>U843/V843</f>
        <v>0.90488011374652566</v>
      </c>
    </row>
    <row r="844" spans="1:23" ht="12" hidden="1" outlineLevel="3" x14ac:dyDescent="0.25">
      <c r="A844" s="16">
        <v>841</v>
      </c>
      <c r="B844" s="53"/>
      <c r="C844" s="54"/>
      <c r="D844" s="1">
        <v>84111</v>
      </c>
      <c r="E844" s="1" t="s">
        <v>860</v>
      </c>
      <c r="F844" s="56">
        <v>12925.119999999997</v>
      </c>
      <c r="G844" s="57">
        <v>223045.14899999998</v>
      </c>
      <c r="H844" s="57">
        <v>14001.209999999992</v>
      </c>
      <c r="I844" s="57">
        <v>223498.68443999995</v>
      </c>
      <c r="J844" s="57">
        <v>26926.329999999987</v>
      </c>
      <c r="K844" s="57">
        <v>446543.83343999996</v>
      </c>
      <c r="L844" s="56">
        <f>G844*1000/3/F844</f>
        <v>5752.2392828848015</v>
      </c>
      <c r="M844" s="57">
        <f>I844*1000/3/H844</f>
        <v>5320.9373675560919</v>
      </c>
      <c r="N844" s="57">
        <f>M844-L844</f>
        <v>-431.30191532870958</v>
      </c>
      <c r="O844" s="58">
        <f>N844/L844</f>
        <v>-7.4979828570762741E-2</v>
      </c>
      <c r="P844" s="58">
        <f>H844/J844</f>
        <v>0.51998211416112028</v>
      </c>
      <c r="Q844" s="58">
        <f t="shared" si="13"/>
        <v>0.53578725025104745</v>
      </c>
      <c r="R844" s="59">
        <v>26926.329999999987</v>
      </c>
      <c r="S844" s="59">
        <v>28879</v>
      </c>
      <c r="T844" s="60">
        <f>R844/S844</f>
        <v>0.93238443159389128</v>
      </c>
      <c r="U844" s="57">
        <v>14001.209999999992</v>
      </c>
      <c r="V844" s="1">
        <v>15473</v>
      </c>
      <c r="W844" s="60">
        <f>U844/V844</f>
        <v>0.90488011374652566</v>
      </c>
    </row>
    <row r="845" spans="1:23" ht="12" hidden="1" outlineLevel="2" collapsed="1" x14ac:dyDescent="0.25">
      <c r="A845" s="16">
        <v>842</v>
      </c>
      <c r="B845" s="46"/>
      <c r="C845" s="81" t="s">
        <v>861</v>
      </c>
      <c r="D845" s="48"/>
      <c r="E845" s="81"/>
      <c r="F845" s="71">
        <f>SUM(F846:F850)</f>
        <v>94222.019999999975</v>
      </c>
      <c r="G845" s="72">
        <f>SUM(G846:G850)</f>
        <v>1306322.7408100006</v>
      </c>
      <c r="H845" s="72">
        <f>SUM(H846:H850)</f>
        <v>131901.01000000004</v>
      </c>
      <c r="I845" s="72">
        <f>SUM(I846:I850)</f>
        <v>1837846.3089600005</v>
      </c>
      <c r="J845" s="72">
        <f>SUM(J846:J850)</f>
        <v>226123.03</v>
      </c>
      <c r="K845" s="72">
        <f>SUM(K846:K850)</f>
        <v>3144169.0497700004</v>
      </c>
      <c r="L845" s="9">
        <f>G845*1000/3/F845</f>
        <v>4621.4347092466669</v>
      </c>
      <c r="M845" s="10">
        <f>I845*1000/3/H845</f>
        <v>4644.5090626675265</v>
      </c>
      <c r="N845" s="10">
        <f>M845-L845</f>
        <v>23.074353420859552</v>
      </c>
      <c r="O845" s="51">
        <f>N845/L845</f>
        <v>4.99289828214859E-3</v>
      </c>
      <c r="P845" s="51">
        <f>H845/J845</f>
        <v>0.58331524214937347</v>
      </c>
      <c r="Q845" s="51">
        <f t="shared" si="13"/>
        <v>0.62150947421857472</v>
      </c>
      <c r="R845" s="72">
        <f>SUM(R846:R850)</f>
        <v>226123.03</v>
      </c>
      <c r="S845" s="72">
        <f>SUM(S846:S850)</f>
        <v>271843</v>
      </c>
      <c r="T845" s="52">
        <f>R845/S845</f>
        <v>0.8318147975117991</v>
      </c>
      <c r="U845" s="72">
        <f>SUM(U846:U850)</f>
        <v>131901.01000000004</v>
      </c>
      <c r="V845" s="72">
        <f>SUM(V846:V850)</f>
        <v>168953</v>
      </c>
      <c r="W845" s="52">
        <f>U845/V845</f>
        <v>0.78069646588104402</v>
      </c>
    </row>
    <row r="846" spans="1:23" ht="12" hidden="1" outlineLevel="3" x14ac:dyDescent="0.25">
      <c r="A846" s="16">
        <v>843</v>
      </c>
      <c r="B846" s="53"/>
      <c r="C846" s="54"/>
      <c r="D846" s="1">
        <v>84112</v>
      </c>
      <c r="E846" s="1" t="s">
        <v>862</v>
      </c>
      <c r="F846" s="56">
        <v>18108.779999999988</v>
      </c>
      <c r="G846" s="57">
        <v>308415.91227000003</v>
      </c>
      <c r="H846" s="57">
        <v>20434.13</v>
      </c>
      <c r="I846" s="57">
        <v>330667.58350000001</v>
      </c>
      <c r="J846" s="57">
        <v>38542.909999999989</v>
      </c>
      <c r="K846" s="57">
        <v>639083.49577000004</v>
      </c>
      <c r="L846" s="56">
        <f>G846*1000/3/F846</f>
        <v>5677.0971920803104</v>
      </c>
      <c r="M846" s="57">
        <f>I846*1000/3/H846</f>
        <v>5394.0406483336128</v>
      </c>
      <c r="N846" s="57">
        <f>M846-L846</f>
        <v>-283.05654374669757</v>
      </c>
      <c r="O846" s="58">
        <f>N846/L846</f>
        <v>-4.9859379568411896E-2</v>
      </c>
      <c r="P846" s="58">
        <f>H846/J846</f>
        <v>0.53016572957257269</v>
      </c>
      <c r="Q846" s="58">
        <f t="shared" si="13"/>
        <v>0.54553334938598608</v>
      </c>
      <c r="R846" s="59">
        <v>38542.909999999989</v>
      </c>
      <c r="S846" s="59">
        <v>41530</v>
      </c>
      <c r="T846" s="60">
        <f>R846/S846</f>
        <v>0.92807392246568721</v>
      </c>
      <c r="U846" s="57">
        <v>20434.13</v>
      </c>
      <c r="V846" s="1">
        <v>22656</v>
      </c>
      <c r="W846" s="60">
        <f>U846/V846</f>
        <v>0.90193017302259892</v>
      </c>
    </row>
    <row r="847" spans="1:23" ht="12" hidden="1" outlineLevel="3" x14ac:dyDescent="0.25">
      <c r="A847" s="16">
        <v>844</v>
      </c>
      <c r="B847" s="53"/>
      <c r="C847" s="54"/>
      <c r="D847" s="1">
        <v>84113</v>
      </c>
      <c r="E847" s="1" t="s">
        <v>863</v>
      </c>
      <c r="F847" s="56">
        <v>5390.9600000000019</v>
      </c>
      <c r="G847" s="57">
        <v>79487.666590000023</v>
      </c>
      <c r="H847" s="57">
        <v>7361.4300000000012</v>
      </c>
      <c r="I847" s="57">
        <v>102486.45523000001</v>
      </c>
      <c r="J847" s="57">
        <v>12752.390000000003</v>
      </c>
      <c r="K847" s="57">
        <v>181974.12182000003</v>
      </c>
      <c r="L847" s="56">
        <f>G847*1000/3/F847</f>
        <v>4914.8739488575929</v>
      </c>
      <c r="M847" s="57">
        <f>I847*1000/3/H847</f>
        <v>4640.6950474749237</v>
      </c>
      <c r="N847" s="57">
        <f>M847-L847</f>
        <v>-274.17890138266921</v>
      </c>
      <c r="O847" s="58">
        <f>N847/L847</f>
        <v>-5.5785540836993185E-2</v>
      </c>
      <c r="P847" s="58">
        <f>H847/J847</f>
        <v>0.57725885108595321</v>
      </c>
      <c r="Q847" s="58">
        <f t="shared" si="13"/>
        <v>0.60817457568410116</v>
      </c>
      <c r="R847" s="59">
        <v>12752.390000000003</v>
      </c>
      <c r="S847" s="59">
        <v>14435</v>
      </c>
      <c r="T847" s="60">
        <f>R847/S847</f>
        <v>0.88343540006927623</v>
      </c>
      <c r="U847" s="57">
        <v>7361.4300000000012</v>
      </c>
      <c r="V847" s="1">
        <v>8779</v>
      </c>
      <c r="W847" s="60">
        <f>U847/V847</f>
        <v>0.83852716710331487</v>
      </c>
    </row>
    <row r="848" spans="1:23" ht="12" hidden="1" outlineLevel="3" x14ac:dyDescent="0.25">
      <c r="A848" s="16">
        <v>845</v>
      </c>
      <c r="B848" s="53"/>
      <c r="C848" s="54"/>
      <c r="D848" s="1">
        <v>84114</v>
      </c>
      <c r="E848" s="1" t="s">
        <v>864</v>
      </c>
      <c r="F848" s="56">
        <v>53049.34</v>
      </c>
      <c r="G848" s="57">
        <v>706825.43832000031</v>
      </c>
      <c r="H848" s="57">
        <v>57274.480000000025</v>
      </c>
      <c r="I848" s="57">
        <v>771314.77394999983</v>
      </c>
      <c r="J848" s="57">
        <v>110323.82000000002</v>
      </c>
      <c r="K848" s="57">
        <v>1478140.21227</v>
      </c>
      <c r="L848" s="56">
        <f>G848*1000/3/F848</f>
        <v>4441.3084015748382</v>
      </c>
      <c r="M848" s="57">
        <f>I848*1000/3/H848</f>
        <v>4488.996227464655</v>
      </c>
      <c r="N848" s="57">
        <f>M848-L848</f>
        <v>47.68782588981685</v>
      </c>
      <c r="O848" s="58">
        <f>N848/L848</f>
        <v>1.0737337193901526E-2</v>
      </c>
      <c r="P848" s="58">
        <f>H848/J848</f>
        <v>0.51914881119961231</v>
      </c>
      <c r="Q848" s="58">
        <f t="shared" si="13"/>
        <v>0.56381608174144826</v>
      </c>
      <c r="R848" s="59">
        <v>110323.82000000002</v>
      </c>
      <c r="S848" s="59">
        <v>135060</v>
      </c>
      <c r="T848" s="60">
        <f>R848/S848</f>
        <v>0.81685043684288483</v>
      </c>
      <c r="U848" s="57">
        <v>57274.480000000025</v>
      </c>
      <c r="V848" s="1">
        <v>76149</v>
      </c>
      <c r="W848" s="60">
        <f>U848/V848</f>
        <v>0.75213699457642291</v>
      </c>
    </row>
    <row r="849" spans="1:23" ht="12" hidden="1" outlineLevel="3" x14ac:dyDescent="0.25">
      <c r="A849" s="16">
        <v>846</v>
      </c>
      <c r="B849" s="53"/>
      <c r="C849" s="54"/>
      <c r="D849" s="1">
        <v>84115</v>
      </c>
      <c r="E849" s="1" t="s">
        <v>865</v>
      </c>
      <c r="F849" s="56">
        <v>16607.109999999993</v>
      </c>
      <c r="G849" s="57">
        <v>192110.28815000015</v>
      </c>
      <c r="H849" s="57">
        <v>45598.320000000007</v>
      </c>
      <c r="I849" s="57">
        <v>613127.13443000044</v>
      </c>
      <c r="J849" s="57">
        <v>62205.43</v>
      </c>
      <c r="K849" s="57">
        <v>805237.4225800006</v>
      </c>
      <c r="L849" s="56">
        <f>G849*1000/3/F849</f>
        <v>3855.9847388658682</v>
      </c>
      <c r="M849" s="57">
        <f>I849*1000/3/H849</f>
        <v>4482.0886268763143</v>
      </c>
      <c r="N849" s="57">
        <f>M849-L849</f>
        <v>626.1038880104461</v>
      </c>
      <c r="O849" s="58">
        <f>N849/L849</f>
        <v>0.16237198288149796</v>
      </c>
      <c r="P849" s="58">
        <f>H849/J849</f>
        <v>0.73302796878021748</v>
      </c>
      <c r="Q849" s="58">
        <f t="shared" si="13"/>
        <v>0.76581050374039372</v>
      </c>
      <c r="R849" s="59">
        <v>62205.43</v>
      </c>
      <c r="S849" s="59">
        <v>78334</v>
      </c>
      <c r="T849" s="60">
        <f>R849/S849</f>
        <v>0.79410511399902983</v>
      </c>
      <c r="U849" s="57">
        <v>45598.320000000007</v>
      </c>
      <c r="V849" s="1">
        <v>59989</v>
      </c>
      <c r="W849" s="60">
        <f>U849/V849</f>
        <v>0.76011135374818728</v>
      </c>
    </row>
    <row r="850" spans="1:23" ht="12" hidden="1" outlineLevel="3" x14ac:dyDescent="0.25">
      <c r="A850" s="16">
        <v>847</v>
      </c>
      <c r="B850" s="53"/>
      <c r="C850" s="54"/>
      <c r="D850" s="1">
        <v>84119</v>
      </c>
      <c r="E850" s="1" t="s">
        <v>866</v>
      </c>
      <c r="F850" s="56">
        <v>1065.8299999999995</v>
      </c>
      <c r="G850" s="57">
        <v>19483.43548</v>
      </c>
      <c r="H850" s="57">
        <v>1232.6499999999996</v>
      </c>
      <c r="I850" s="57">
        <v>20250.361850000012</v>
      </c>
      <c r="J850" s="57">
        <v>2298.4799999999991</v>
      </c>
      <c r="K850" s="57">
        <v>39733.797330000016</v>
      </c>
      <c r="L850" s="56">
        <f>G850*1000/3/F850</f>
        <v>6093.3530613074663</v>
      </c>
      <c r="M850" s="57">
        <f>I850*1000/3/H850</f>
        <v>5476.104828350848</v>
      </c>
      <c r="N850" s="57">
        <f>M850-L850</f>
        <v>-617.24823295661827</v>
      </c>
      <c r="O850" s="58">
        <f>N850/L850</f>
        <v>-0.1012986161717952</v>
      </c>
      <c r="P850" s="58">
        <f>H850/J850</f>
        <v>0.53628919981901091</v>
      </c>
      <c r="Q850" s="58">
        <f t="shared" si="13"/>
        <v>0.55555555555555558</v>
      </c>
      <c r="R850" s="59">
        <v>2298.4799999999991</v>
      </c>
      <c r="S850" s="59">
        <v>2484</v>
      </c>
      <c r="T850" s="60">
        <f>R850/S850</f>
        <v>0.92531400966183541</v>
      </c>
      <c r="U850" s="57">
        <v>1232.6499999999996</v>
      </c>
      <c r="V850" s="1">
        <v>1380</v>
      </c>
      <c r="W850" s="60">
        <f>U850/V850</f>
        <v>0.89322463768115912</v>
      </c>
    </row>
    <row r="851" spans="1:23" ht="12" hidden="1" outlineLevel="2" collapsed="1" x14ac:dyDescent="0.25">
      <c r="A851" s="16">
        <v>848</v>
      </c>
      <c r="B851" s="46"/>
      <c r="C851" s="81" t="s">
        <v>867</v>
      </c>
      <c r="D851" s="48"/>
      <c r="E851" s="81"/>
      <c r="F851" s="71">
        <f>SUM(F852:F854)</f>
        <v>10329.620000000001</v>
      </c>
      <c r="G851" s="72">
        <f>SUM(G852:G854)</f>
        <v>189779.53616999995</v>
      </c>
      <c r="H851" s="72">
        <f>SUM(H852:H854)</f>
        <v>13919.490000000002</v>
      </c>
      <c r="I851" s="72">
        <f>SUM(I852:I854)</f>
        <v>232193.02852000008</v>
      </c>
      <c r="J851" s="72">
        <f>SUM(J852:J854)</f>
        <v>24249.110000000004</v>
      </c>
      <c r="K851" s="72">
        <f>SUM(K852:K854)</f>
        <v>421972.56469000009</v>
      </c>
      <c r="L851" s="9">
        <f>G851*1000/3/F851</f>
        <v>6124.1212542184494</v>
      </c>
      <c r="M851" s="10">
        <f>I851*1000/3/H851</f>
        <v>5560.3816068931656</v>
      </c>
      <c r="N851" s="10">
        <f>M851-L851</f>
        <v>-563.73964732528384</v>
      </c>
      <c r="O851" s="51">
        <f>N851/L851</f>
        <v>-9.2052332722342117E-2</v>
      </c>
      <c r="P851" s="51">
        <f>H851/J851</f>
        <v>0.57402065477867015</v>
      </c>
      <c r="Q851" s="51">
        <f t="shared" si="13"/>
        <v>0.59584593816867115</v>
      </c>
      <c r="R851" s="72">
        <f>SUM(R852:R854)</f>
        <v>24249.110000000004</v>
      </c>
      <c r="S851" s="72">
        <f>SUM(S852:S854)</f>
        <v>27106</v>
      </c>
      <c r="T851" s="52">
        <f>R851/S851</f>
        <v>0.89460303991736168</v>
      </c>
      <c r="U851" s="72">
        <f>SUM(U852:U854)</f>
        <v>13919.490000000002</v>
      </c>
      <c r="V851" s="72">
        <f>SUM(V852:V854)</f>
        <v>16151</v>
      </c>
      <c r="W851" s="52">
        <f>U851/V851</f>
        <v>0.86183456132747205</v>
      </c>
    </row>
    <row r="852" spans="1:23" ht="12" hidden="1" outlineLevel="3" x14ac:dyDescent="0.25">
      <c r="A852" s="16">
        <v>849</v>
      </c>
      <c r="B852" s="53"/>
      <c r="C852" s="54"/>
      <c r="D852" s="1">
        <v>84120</v>
      </c>
      <c r="E852" s="1" t="s">
        <v>868</v>
      </c>
      <c r="F852" s="56">
        <v>5261.0099999999993</v>
      </c>
      <c r="G852" s="57">
        <v>86962.964459999945</v>
      </c>
      <c r="H852" s="57">
        <v>8811.4399999999987</v>
      </c>
      <c r="I852" s="57">
        <v>137595.48412000007</v>
      </c>
      <c r="J852" s="57">
        <v>14072.449999999997</v>
      </c>
      <c r="K852" s="57">
        <v>224558.44858000003</v>
      </c>
      <c r="L852" s="56">
        <f>G852*1000/3/F852</f>
        <v>5509.9030072172427</v>
      </c>
      <c r="M852" s="57">
        <f>I852*1000/3/H852</f>
        <v>5205.1834176177063</v>
      </c>
      <c r="N852" s="57">
        <f>M852-L852</f>
        <v>-304.71958959953645</v>
      </c>
      <c r="O852" s="58">
        <f>N852/L852</f>
        <v>-5.530398433518597E-2</v>
      </c>
      <c r="P852" s="58">
        <f>H852/J852</f>
        <v>0.62614825421301912</v>
      </c>
      <c r="Q852" s="58">
        <f t="shared" si="13"/>
        <v>0.65076192855358483</v>
      </c>
      <c r="R852" s="59">
        <v>14072.449999999997</v>
      </c>
      <c r="S852" s="59">
        <v>16012</v>
      </c>
      <c r="T852" s="60">
        <f>R852/S852</f>
        <v>0.87886897327004732</v>
      </c>
      <c r="U852" s="57">
        <v>8811.4399999999987</v>
      </c>
      <c r="V852" s="1">
        <v>10420</v>
      </c>
      <c r="W852" s="60">
        <f>U852/V852</f>
        <v>0.84562763915547012</v>
      </c>
    </row>
    <row r="853" spans="1:23" ht="12" hidden="1" outlineLevel="3" x14ac:dyDescent="0.25">
      <c r="A853" s="16">
        <v>850</v>
      </c>
      <c r="B853" s="53"/>
      <c r="C853" s="54"/>
      <c r="D853" s="1">
        <v>84130</v>
      </c>
      <c r="E853" s="1" t="s">
        <v>869</v>
      </c>
      <c r="F853" s="56">
        <v>4052.9900000000011</v>
      </c>
      <c r="G853" s="57">
        <v>82704.959130000017</v>
      </c>
      <c r="H853" s="57">
        <v>3932.9700000000034</v>
      </c>
      <c r="I853" s="57">
        <v>73688.90641000004</v>
      </c>
      <c r="J853" s="57">
        <v>7985.9600000000046</v>
      </c>
      <c r="K853" s="57">
        <v>156393.86554000006</v>
      </c>
      <c r="L853" s="56">
        <f>G853*1000/3/F853</f>
        <v>6801.9708190743122</v>
      </c>
      <c r="M853" s="57">
        <f>I853*1000/3/H853</f>
        <v>6245.3994826640746</v>
      </c>
      <c r="N853" s="57">
        <f>M853-L853</f>
        <v>-556.57133641023756</v>
      </c>
      <c r="O853" s="58">
        <f>N853/L853</f>
        <v>-8.182501089970598E-2</v>
      </c>
      <c r="P853" s="58">
        <f>H853/J853</f>
        <v>0.49248556216159373</v>
      </c>
      <c r="Q853" s="58">
        <f t="shared" si="13"/>
        <v>0.5072164948453608</v>
      </c>
      <c r="R853" s="59">
        <v>7985.9600000000046</v>
      </c>
      <c r="S853" s="59">
        <v>8730</v>
      </c>
      <c r="T853" s="60">
        <f>R853/S853</f>
        <v>0.91477205040091691</v>
      </c>
      <c r="U853" s="57">
        <v>3932.9700000000034</v>
      </c>
      <c r="V853" s="1">
        <v>4428</v>
      </c>
      <c r="W853" s="60">
        <f>U853/V853</f>
        <v>0.88820460704607118</v>
      </c>
    </row>
    <row r="854" spans="1:23" ht="12" hidden="1" outlineLevel="3" x14ac:dyDescent="0.25">
      <c r="A854" s="16">
        <v>851</v>
      </c>
      <c r="B854" s="53"/>
      <c r="C854" s="54"/>
      <c r="D854" s="1">
        <v>84210</v>
      </c>
      <c r="E854" s="1" t="s">
        <v>870</v>
      </c>
      <c r="F854" s="56">
        <v>1015.6200000000006</v>
      </c>
      <c r="G854" s="57">
        <v>20111.612579999986</v>
      </c>
      <c r="H854" s="57">
        <v>1175.08</v>
      </c>
      <c r="I854" s="57">
        <v>20908.637989999999</v>
      </c>
      <c r="J854" s="57">
        <v>2190.7000000000007</v>
      </c>
      <c r="K854" s="57">
        <v>41020.250569999989</v>
      </c>
      <c r="L854" s="56">
        <f>G854*1000/3/F854</f>
        <v>6600.7668813138689</v>
      </c>
      <c r="M854" s="57">
        <f>I854*1000/3/H854</f>
        <v>5931.1246865461644</v>
      </c>
      <c r="N854" s="57">
        <f>M854-L854</f>
        <v>-669.6421947677045</v>
      </c>
      <c r="O854" s="58">
        <f>N854/L854</f>
        <v>-0.10144915080449161</v>
      </c>
      <c r="P854" s="58">
        <f>H854/J854</f>
        <v>0.53639475966586003</v>
      </c>
      <c r="Q854" s="58">
        <f t="shared" si="13"/>
        <v>0.55118443316412857</v>
      </c>
      <c r="R854" s="59">
        <v>2190.7000000000007</v>
      </c>
      <c r="S854" s="59">
        <v>2364</v>
      </c>
      <c r="T854" s="60">
        <f>R854/S854</f>
        <v>0.92669204737732691</v>
      </c>
      <c r="U854" s="57">
        <v>1175.08</v>
      </c>
      <c r="V854" s="1">
        <v>1303</v>
      </c>
      <c r="W854" s="60">
        <f>U854/V854</f>
        <v>0.90182655410590939</v>
      </c>
    </row>
    <row r="855" spans="1:23" ht="12" hidden="1" outlineLevel="2" collapsed="1" x14ac:dyDescent="0.25">
      <c r="A855" s="16">
        <v>852</v>
      </c>
      <c r="B855" s="46"/>
      <c r="C855" s="81" t="s">
        <v>871</v>
      </c>
      <c r="D855" s="48"/>
      <c r="E855" s="81"/>
      <c r="F855" s="71">
        <f>SUM(F856:F859)</f>
        <v>37137.070000000007</v>
      </c>
      <c r="G855" s="72">
        <f>SUM(G856:G859)</f>
        <v>527983.48889000027</v>
      </c>
      <c r="H855" s="72">
        <f>SUM(H856:H859)</f>
        <v>18038.109999999997</v>
      </c>
      <c r="I855" s="72">
        <f>SUM(I856:I859)</f>
        <v>265598.36491999996</v>
      </c>
      <c r="J855" s="72">
        <f>SUM(J856:J859)</f>
        <v>55175.18</v>
      </c>
      <c r="K855" s="72">
        <f>SUM(K856:K859)</f>
        <v>793581.85381000012</v>
      </c>
      <c r="L855" s="9">
        <f>G855*1000/3/F855</f>
        <v>4739.0517425490689</v>
      </c>
      <c r="M855" s="10">
        <f>I855*1000/3/H855</f>
        <v>4908.0967078406038</v>
      </c>
      <c r="N855" s="10">
        <f>M855-L855</f>
        <v>169.04496529153494</v>
      </c>
      <c r="O855" s="51">
        <f>N855/L855</f>
        <v>3.5670630850847818E-2</v>
      </c>
      <c r="P855" s="51">
        <f>H855/J855</f>
        <v>0.32692435258027247</v>
      </c>
      <c r="Q855" s="51">
        <f t="shared" si="13"/>
        <v>0.33960511832691248</v>
      </c>
      <c r="R855" s="72">
        <f>SUM(R856:R859)</f>
        <v>55175.18</v>
      </c>
      <c r="S855" s="72">
        <f>SUM(S856:S859)</f>
        <v>58144</v>
      </c>
      <c r="T855" s="52">
        <f>R855/S855</f>
        <v>0.94894021739130441</v>
      </c>
      <c r="U855" s="72">
        <f>SUM(U856:U859)</f>
        <v>18038.109999999997</v>
      </c>
      <c r="V855" s="72">
        <f>SUM(V856:V859)</f>
        <v>19746</v>
      </c>
      <c r="W855" s="52">
        <f>U855/V855</f>
        <v>0.91350703940038469</v>
      </c>
    </row>
    <row r="856" spans="1:23" ht="12" hidden="1" outlineLevel="3" x14ac:dyDescent="0.25">
      <c r="A856" s="16">
        <v>853</v>
      </c>
      <c r="B856" s="53"/>
      <c r="C856" s="54"/>
      <c r="D856" s="1">
        <v>84220</v>
      </c>
      <c r="E856" s="1" t="s">
        <v>872</v>
      </c>
      <c r="F856" s="56">
        <v>24851.26</v>
      </c>
      <c r="G856" s="57">
        <v>351861.38477000024</v>
      </c>
      <c r="H856" s="57">
        <v>4459.2699999999986</v>
      </c>
      <c r="I856" s="57">
        <v>62044.70039999998</v>
      </c>
      <c r="J856" s="57">
        <v>29310.53</v>
      </c>
      <c r="K856" s="57">
        <v>413906.08517000021</v>
      </c>
      <c r="L856" s="56">
        <f>G856*1000/3/F856</f>
        <v>4719.5646521209283</v>
      </c>
      <c r="M856" s="57">
        <f>I856*1000/3/H856</f>
        <v>4637.8817160656336</v>
      </c>
      <c r="N856" s="57">
        <f>M856-L856</f>
        <v>-81.682936055294704</v>
      </c>
      <c r="O856" s="58">
        <f>N856/L856</f>
        <v>-1.7307303125636209E-2</v>
      </c>
      <c r="P856" s="58">
        <f>H856/J856</f>
        <v>0.15213883884051221</v>
      </c>
      <c r="Q856" s="58">
        <f t="shared" si="13"/>
        <v>0.15528862195528861</v>
      </c>
      <c r="R856" s="59">
        <v>29310.53</v>
      </c>
      <c r="S856" s="59">
        <v>29970</v>
      </c>
      <c r="T856" s="60">
        <f>R856/S856</f>
        <v>0.9779956623289956</v>
      </c>
      <c r="U856" s="57">
        <v>4459.2699999999986</v>
      </c>
      <c r="V856" s="1">
        <v>4654</v>
      </c>
      <c r="W856" s="60">
        <f>U856/V856</f>
        <v>0.95815857327030485</v>
      </c>
    </row>
    <row r="857" spans="1:23" ht="12" hidden="1" outlineLevel="3" x14ac:dyDescent="0.25">
      <c r="A857" s="16">
        <v>854</v>
      </c>
      <c r="B857" s="53"/>
      <c r="C857" s="54"/>
      <c r="D857" s="1">
        <v>84231</v>
      </c>
      <c r="E857" s="1" t="s">
        <v>873</v>
      </c>
      <c r="F857" s="56">
        <v>223.63</v>
      </c>
      <c r="G857" s="57">
        <v>6396.4567799999986</v>
      </c>
      <c r="H857" s="57">
        <v>245.16</v>
      </c>
      <c r="I857" s="57">
        <v>5856.3660699999982</v>
      </c>
      <c r="J857" s="57">
        <v>468.78999999999996</v>
      </c>
      <c r="K857" s="57">
        <v>12252.822849999997</v>
      </c>
      <c r="L857" s="56">
        <f>G857*1000/3/F857</f>
        <v>9534.2854715378053</v>
      </c>
      <c r="M857" s="57">
        <f>I857*1000/3/H857</f>
        <v>7962.6448985696388</v>
      </c>
      <c r="N857" s="57">
        <f>M857-L857</f>
        <v>-1571.6405729681665</v>
      </c>
      <c r="O857" s="58">
        <f>N857/L857</f>
        <v>-0.16484093932994784</v>
      </c>
      <c r="P857" s="58">
        <f>H857/J857</f>
        <v>0.52296337379210311</v>
      </c>
      <c r="Q857" s="58">
        <f t="shared" si="13"/>
        <v>0.5348360655737705</v>
      </c>
      <c r="R857" s="59">
        <v>468.78999999999996</v>
      </c>
      <c r="S857" s="59">
        <v>488</v>
      </c>
      <c r="T857" s="60">
        <f>R857/S857</f>
        <v>0.96063524590163929</v>
      </c>
      <c r="U857" s="57">
        <v>245.16</v>
      </c>
      <c r="V857" s="1">
        <v>261</v>
      </c>
      <c r="W857" s="60">
        <f>U857/V857</f>
        <v>0.93931034482758624</v>
      </c>
    </row>
    <row r="858" spans="1:23" ht="12" hidden="1" outlineLevel="3" x14ac:dyDescent="0.25">
      <c r="A858" s="16">
        <v>855</v>
      </c>
      <c r="B858" s="53"/>
      <c r="C858" s="54"/>
      <c r="D858" s="1">
        <v>84232</v>
      </c>
      <c r="E858" s="1" t="s">
        <v>874</v>
      </c>
      <c r="F858" s="56">
        <v>11949.920000000004</v>
      </c>
      <c r="G858" s="57">
        <v>167439.54310999997</v>
      </c>
      <c r="H858" s="57">
        <v>13106.919999999998</v>
      </c>
      <c r="I858" s="57">
        <v>193820.15156999999</v>
      </c>
      <c r="J858" s="57">
        <v>25056.840000000004</v>
      </c>
      <c r="K858" s="57">
        <v>361259.69467999996</v>
      </c>
      <c r="L858" s="56">
        <f>G858*1000/3/F858</f>
        <v>4670.5903501167068</v>
      </c>
      <c r="M858" s="57">
        <f>I858*1000/3/H858</f>
        <v>4929.2066473282821</v>
      </c>
      <c r="N858" s="57">
        <f>M858-L858</f>
        <v>258.61629721157533</v>
      </c>
      <c r="O858" s="58">
        <f>N858/L858</f>
        <v>5.5371222441958141E-2</v>
      </c>
      <c r="P858" s="58">
        <f>H858/J858</f>
        <v>0.52308750824126249</v>
      </c>
      <c r="Q858" s="58">
        <f t="shared" si="13"/>
        <v>0.53340414621639443</v>
      </c>
      <c r="R858" s="59">
        <v>25056.840000000004</v>
      </c>
      <c r="S858" s="59">
        <v>27302</v>
      </c>
      <c r="T858" s="60">
        <f>R858/S858</f>
        <v>0.91776573144824569</v>
      </c>
      <c r="U858" s="57">
        <v>13106.919999999998</v>
      </c>
      <c r="V858" s="1">
        <v>14563</v>
      </c>
      <c r="W858" s="60">
        <f>U858/V858</f>
        <v>0.90001510677744956</v>
      </c>
    </row>
    <row r="859" spans="1:23" ht="12" hidden="1" outlineLevel="3" x14ac:dyDescent="0.25">
      <c r="A859" s="16">
        <v>856</v>
      </c>
      <c r="B859" s="53"/>
      <c r="C859" s="54"/>
      <c r="D859" s="1">
        <v>84239</v>
      </c>
      <c r="E859" s="1" t="s">
        <v>875</v>
      </c>
      <c r="F859" s="56">
        <v>112.26000000000003</v>
      </c>
      <c r="G859" s="57">
        <v>2286.1042299999995</v>
      </c>
      <c r="H859" s="57">
        <v>226.76000000000002</v>
      </c>
      <c r="I859" s="57">
        <v>3877.1468799999984</v>
      </c>
      <c r="J859" s="57">
        <v>339.02000000000004</v>
      </c>
      <c r="K859" s="57">
        <v>6163.2511099999974</v>
      </c>
      <c r="L859" s="56">
        <f>G859*1000/3/F859</f>
        <v>6788.1234930815335</v>
      </c>
      <c r="M859" s="57">
        <f>I859*1000/3/H859</f>
        <v>5699.339801258302</v>
      </c>
      <c r="N859" s="57">
        <f>M859-L859</f>
        <v>-1088.7836918232315</v>
      </c>
      <c r="O859" s="58">
        <f>N859/L859</f>
        <v>-0.16039538657965219</v>
      </c>
      <c r="P859" s="58">
        <f>H859/J859</f>
        <v>0.6688690932688337</v>
      </c>
      <c r="Q859" s="58">
        <f t="shared" si="13"/>
        <v>0.69791666666666663</v>
      </c>
      <c r="R859" s="59">
        <v>339.02000000000004</v>
      </c>
      <c r="S859" s="59">
        <v>384</v>
      </c>
      <c r="T859" s="60">
        <f>R859/S859</f>
        <v>0.8828645833333334</v>
      </c>
      <c r="U859" s="57">
        <v>226.76000000000002</v>
      </c>
      <c r="V859" s="1">
        <v>268</v>
      </c>
      <c r="W859" s="60">
        <f>U859/V859</f>
        <v>0.84611940298507471</v>
      </c>
    </row>
    <row r="860" spans="1:23" ht="12" hidden="1" outlineLevel="2" collapsed="1" x14ac:dyDescent="0.25">
      <c r="A860" s="16">
        <v>857</v>
      </c>
      <c r="B860" s="46"/>
      <c r="C860" s="81" t="s">
        <v>876</v>
      </c>
      <c r="D860" s="48"/>
      <c r="E860" s="81"/>
      <c r="F860" s="71">
        <f>SUM(F861:F862)</f>
        <v>32927.22</v>
      </c>
      <c r="G860" s="72">
        <f>SUM(G861:G862)</f>
        <v>593559.55284000013</v>
      </c>
      <c r="H860" s="72">
        <f>SUM(H861:H862)</f>
        <v>17314.71</v>
      </c>
      <c r="I860" s="72">
        <f>SUM(I861:I862)</f>
        <v>264782.48440999992</v>
      </c>
      <c r="J860" s="72">
        <f>SUM(J861:J862)</f>
        <v>50241.929999999993</v>
      </c>
      <c r="K860" s="72">
        <f>SUM(K861:K862)</f>
        <v>858342.03725000005</v>
      </c>
      <c r="L860" s="9">
        <f>G860*1000/3/F860</f>
        <v>6008.8031810763268</v>
      </c>
      <c r="M860" s="10">
        <f>I860*1000/3/H860</f>
        <v>5097.4476694479226</v>
      </c>
      <c r="N860" s="10">
        <f>M860-L860</f>
        <v>-911.3555116284042</v>
      </c>
      <c r="O860" s="51">
        <f>N860/L860</f>
        <v>-0.15167005544441176</v>
      </c>
      <c r="P860" s="51">
        <f>H860/J860</f>
        <v>0.34462668930114748</v>
      </c>
      <c r="Q860" s="51">
        <f t="shared" si="13"/>
        <v>0.35567238623452152</v>
      </c>
      <c r="R860" s="72">
        <f>SUM(R861:R862)</f>
        <v>50241.929999999993</v>
      </c>
      <c r="S860" s="72">
        <f>SUM(S861:S862)</f>
        <v>51927</v>
      </c>
      <c r="T860" s="52">
        <f>R860/S860</f>
        <v>0.96754925183430573</v>
      </c>
      <c r="U860" s="72">
        <f>SUM(U861:U862)</f>
        <v>17314.71</v>
      </c>
      <c r="V860" s="72">
        <f>SUM(V861:V862)</f>
        <v>18469</v>
      </c>
      <c r="W860" s="52">
        <f>U860/V860</f>
        <v>0.93750121825762078</v>
      </c>
    </row>
    <row r="861" spans="1:23" ht="12" hidden="1" outlineLevel="3" x14ac:dyDescent="0.25">
      <c r="A861" s="16">
        <v>858</v>
      </c>
      <c r="B861" s="53"/>
      <c r="C861" s="54"/>
      <c r="D861" s="1">
        <v>84241</v>
      </c>
      <c r="E861" s="1" t="s">
        <v>877</v>
      </c>
      <c r="F861" s="56">
        <v>10636.65</v>
      </c>
      <c r="G861" s="57">
        <v>193692.36888000005</v>
      </c>
      <c r="H861" s="57">
        <v>5016.26</v>
      </c>
      <c r="I861" s="57">
        <v>77328.353789999979</v>
      </c>
      <c r="J861" s="57">
        <v>15652.91</v>
      </c>
      <c r="K861" s="57">
        <v>271020.72267000005</v>
      </c>
      <c r="L861" s="56">
        <f>G861*1000/3/F861</f>
        <v>6069.9677962516407</v>
      </c>
      <c r="M861" s="57">
        <f>I861*1000/3/H861</f>
        <v>5138.513141264606</v>
      </c>
      <c r="N861" s="57">
        <f>M861-L861</f>
        <v>-931.4546549870347</v>
      </c>
      <c r="O861" s="58">
        <f>N861/L861</f>
        <v>-0.15345298134237739</v>
      </c>
      <c r="P861" s="58">
        <f>H861/J861</f>
        <v>0.32046820687016025</v>
      </c>
      <c r="Q861" s="58">
        <f t="shared" si="13"/>
        <v>0.33209233060312732</v>
      </c>
      <c r="R861" s="59">
        <v>15652.91</v>
      </c>
      <c r="S861" s="59">
        <v>16116</v>
      </c>
      <c r="T861" s="60">
        <f>R861/S861</f>
        <v>0.97126520228344504</v>
      </c>
      <c r="U861" s="57">
        <v>5016.26</v>
      </c>
      <c r="V861" s="1">
        <v>5352</v>
      </c>
      <c r="W861" s="60">
        <f>U861/V861</f>
        <v>0.93726831091180873</v>
      </c>
    </row>
    <row r="862" spans="1:23" ht="12" hidden="1" outlineLevel="3" x14ac:dyDescent="0.25">
      <c r="A862" s="16">
        <v>859</v>
      </c>
      <c r="B862" s="53"/>
      <c r="C862" s="54"/>
      <c r="D862" s="1">
        <v>84242</v>
      </c>
      <c r="E862" s="1" t="s">
        <v>878</v>
      </c>
      <c r="F862" s="56">
        <v>22290.57</v>
      </c>
      <c r="G862" s="57">
        <v>399867.18396000005</v>
      </c>
      <c r="H862" s="57">
        <v>12298.449999999997</v>
      </c>
      <c r="I862" s="57">
        <v>187454.13061999995</v>
      </c>
      <c r="J862" s="57">
        <v>34589.019999999997</v>
      </c>
      <c r="K862" s="57">
        <v>587321.31458000001</v>
      </c>
      <c r="L862" s="56">
        <f>G862*1000/3/F862</f>
        <v>5979.6165517526024</v>
      </c>
      <c r="M862" s="57">
        <f>I862*1000/3/H862</f>
        <v>5080.6979909392376</v>
      </c>
      <c r="N862" s="57">
        <f>M862-L862</f>
        <v>-898.91856081336482</v>
      </c>
      <c r="O862" s="58">
        <f>N862/L862</f>
        <v>-0.15033046902478978</v>
      </c>
      <c r="P862" s="58">
        <f>H862/J862</f>
        <v>0.35555936537086041</v>
      </c>
      <c r="Q862" s="58">
        <f t="shared" si="13"/>
        <v>0.36628410265002376</v>
      </c>
      <c r="R862" s="59">
        <v>34589.019999999997</v>
      </c>
      <c r="S862" s="59">
        <v>35811</v>
      </c>
      <c r="T862" s="60">
        <f>R862/S862</f>
        <v>0.96587696517829713</v>
      </c>
      <c r="U862" s="57">
        <v>12298.449999999997</v>
      </c>
      <c r="V862" s="1">
        <v>13117</v>
      </c>
      <c r="W862" s="60">
        <f>U862/V862</f>
        <v>0.93759624914233419</v>
      </c>
    </row>
    <row r="863" spans="1:23" ht="12" hidden="1" outlineLevel="2" collapsed="1" x14ac:dyDescent="0.25">
      <c r="A863" s="16">
        <v>860</v>
      </c>
      <c r="B863" s="46"/>
      <c r="C863" s="81" t="s">
        <v>879</v>
      </c>
      <c r="D863" s="48"/>
      <c r="E863" s="81"/>
      <c r="F863" s="71">
        <f>SUM(F864:F865)</f>
        <v>7440.33</v>
      </c>
      <c r="G863" s="72">
        <f>SUM(G864:G865)</f>
        <v>110377.30869999999</v>
      </c>
      <c r="H863" s="72">
        <f>SUM(H864:H865)</f>
        <v>952.7299999999999</v>
      </c>
      <c r="I863" s="72">
        <f>SUM(I864:I865)</f>
        <v>13815.100299999998</v>
      </c>
      <c r="J863" s="72">
        <f>SUM(J864:J865)</f>
        <v>8393.06</v>
      </c>
      <c r="K863" s="72">
        <f>SUM(K864:K865)</f>
        <v>124192.409</v>
      </c>
      <c r="L863" s="9">
        <f>G863*1000/3/F863</f>
        <v>4945.0005891315741</v>
      </c>
      <c r="M863" s="10">
        <f>I863*1000/3/H863</f>
        <v>4833.513622257442</v>
      </c>
      <c r="N863" s="10">
        <f>M863-L863</f>
        <v>-111.48696687413212</v>
      </c>
      <c r="O863" s="51">
        <f>N863/L863</f>
        <v>-2.2545390008479479E-2</v>
      </c>
      <c r="P863" s="51">
        <f>H863/J863</f>
        <v>0.11351402229937591</v>
      </c>
      <c r="Q863" s="51">
        <f t="shared" si="13"/>
        <v>0.12241616903996325</v>
      </c>
      <c r="R863" s="72">
        <f>SUM(R864:R865)</f>
        <v>8393.06</v>
      </c>
      <c r="S863" s="72">
        <f>SUM(S864:S865)</f>
        <v>8708</v>
      </c>
      <c r="T863" s="52">
        <f>R863/S863</f>
        <v>0.9638332567753789</v>
      </c>
      <c r="U863" s="72">
        <f>SUM(U864:U865)</f>
        <v>952.7299999999999</v>
      </c>
      <c r="V863" s="72">
        <f>SUM(V864:V865)</f>
        <v>1066</v>
      </c>
      <c r="W863" s="52">
        <f>U863/V863</f>
        <v>0.89374296435272038</v>
      </c>
    </row>
    <row r="864" spans="1:23" ht="12" hidden="1" outlineLevel="3" x14ac:dyDescent="0.25">
      <c r="A864" s="16">
        <v>861</v>
      </c>
      <c r="B864" s="53"/>
      <c r="C864" s="54"/>
      <c r="D864" s="1">
        <v>84249</v>
      </c>
      <c r="E864" s="1" t="s">
        <v>880</v>
      </c>
      <c r="F864" s="56">
        <v>35.4</v>
      </c>
      <c r="G864" s="57">
        <v>710.37562999999989</v>
      </c>
      <c r="H864" s="57">
        <v>25.500000000000004</v>
      </c>
      <c r="I864" s="57">
        <v>513.73360000000002</v>
      </c>
      <c r="J864" s="57">
        <v>60.900000000000006</v>
      </c>
      <c r="K864" s="57">
        <v>1224.10923</v>
      </c>
      <c r="L864" s="56">
        <f>G864*1000/3/F864</f>
        <v>6689.0360640301305</v>
      </c>
      <c r="M864" s="57">
        <f>I864*1000/3/H864</f>
        <v>6715.4718954248365</v>
      </c>
      <c r="N864" s="57">
        <f>M864-L864</f>
        <v>26.435831394705929</v>
      </c>
      <c r="O864" s="58">
        <f>N864/L864</f>
        <v>3.952113748775095E-3</v>
      </c>
      <c r="P864" s="58">
        <f>H864/J864</f>
        <v>0.41871921182266014</v>
      </c>
      <c r="Q864" s="58">
        <f t="shared" si="13"/>
        <v>0.44615384615384618</v>
      </c>
      <c r="R864" s="59">
        <v>60.900000000000006</v>
      </c>
      <c r="S864" s="59">
        <v>65</v>
      </c>
      <c r="T864" s="60">
        <f>R864/S864</f>
        <v>0.93692307692307697</v>
      </c>
      <c r="U864" s="57">
        <v>25.500000000000004</v>
      </c>
      <c r="V864" s="1">
        <v>29</v>
      </c>
      <c r="W864" s="60">
        <f>U864/V864</f>
        <v>0.8793103448275863</v>
      </c>
    </row>
    <row r="865" spans="1:23" ht="12" hidden="1" outlineLevel="3" x14ac:dyDescent="0.25">
      <c r="A865" s="16">
        <v>862</v>
      </c>
      <c r="B865" s="53"/>
      <c r="C865" s="54"/>
      <c r="D865" s="1">
        <v>84250</v>
      </c>
      <c r="E865" s="1" t="s">
        <v>881</v>
      </c>
      <c r="F865" s="56">
        <v>7404.93</v>
      </c>
      <c r="G865" s="57">
        <v>109666.93307</v>
      </c>
      <c r="H865" s="57">
        <v>927.2299999999999</v>
      </c>
      <c r="I865" s="57">
        <v>13301.366699999999</v>
      </c>
      <c r="J865" s="57">
        <v>8332.16</v>
      </c>
      <c r="K865" s="57">
        <v>122968.29977</v>
      </c>
      <c r="L865" s="56">
        <f>G865*1000/3/F865</f>
        <v>4936.6630551087801</v>
      </c>
      <c r="M865" s="57">
        <f>I865*1000/3/H865</f>
        <v>4781.7573848991078</v>
      </c>
      <c r="N865" s="57">
        <f>M865-L865</f>
        <v>-154.90567020967228</v>
      </c>
      <c r="O865" s="58">
        <f>N865/L865</f>
        <v>-3.1378619217158406E-2</v>
      </c>
      <c r="P865" s="58">
        <f>H865/J865</f>
        <v>0.11128326868423073</v>
      </c>
      <c r="Q865" s="58">
        <f t="shared" si="13"/>
        <v>0.11998148790929075</v>
      </c>
      <c r="R865" s="59">
        <v>8332.16</v>
      </c>
      <c r="S865" s="59">
        <v>8643</v>
      </c>
      <c r="T865" s="60">
        <f>R865/S865</f>
        <v>0.96403563577461526</v>
      </c>
      <c r="U865" s="57">
        <v>927.2299999999999</v>
      </c>
      <c r="V865" s="1">
        <v>1037</v>
      </c>
      <c r="W865" s="60">
        <f>U865/V865</f>
        <v>0.89414657666345221</v>
      </c>
    </row>
    <row r="866" spans="1:23" ht="12" hidden="1" outlineLevel="2" collapsed="1" x14ac:dyDescent="0.25">
      <c r="A866" s="16">
        <v>863</v>
      </c>
      <c r="B866" s="46"/>
      <c r="C866" s="81" t="s">
        <v>882</v>
      </c>
      <c r="D866" s="48"/>
      <c r="E866" s="81"/>
      <c r="F866" s="71">
        <f>SUM(F867:F869)</f>
        <v>8457.4700000000012</v>
      </c>
      <c r="G866" s="72">
        <f>SUM(G867:G869)</f>
        <v>143211.84028</v>
      </c>
      <c r="H866" s="72">
        <f>SUM(H867:H869)</f>
        <v>19214.59</v>
      </c>
      <c r="I866" s="72">
        <f>SUM(I867:I869)</f>
        <v>277396.46892999997</v>
      </c>
      <c r="J866" s="72">
        <f>SUM(J867:J869)</f>
        <v>27672.06</v>
      </c>
      <c r="K866" s="72">
        <f>SUM(K867:K869)</f>
        <v>420608.30920999998</v>
      </c>
      <c r="L866" s="9">
        <f>G866*1000/3/F866</f>
        <v>5644.3924830159995</v>
      </c>
      <c r="M866" s="10">
        <f>I866*1000/3/H866</f>
        <v>4812.2541070787001</v>
      </c>
      <c r="N866" s="10">
        <f>M866-L866</f>
        <v>-832.13837593729932</v>
      </c>
      <c r="O866" s="51">
        <f>N866/L866</f>
        <v>-0.14742744740753008</v>
      </c>
      <c r="P866" s="51">
        <f>H866/J866</f>
        <v>0.69436789310228442</v>
      </c>
      <c r="Q866" s="51">
        <f t="shared" si="13"/>
        <v>0.71482854206247859</v>
      </c>
      <c r="R866" s="72">
        <f>SUM(R867:R869)</f>
        <v>27672.06</v>
      </c>
      <c r="S866" s="72">
        <f>SUM(S867:S869)</f>
        <v>32107</v>
      </c>
      <c r="T866" s="52">
        <f>R866/S866</f>
        <v>0.86186999719687296</v>
      </c>
      <c r="U866" s="72">
        <f>SUM(U867:U869)</f>
        <v>19214.59</v>
      </c>
      <c r="V866" s="72">
        <f>SUM(V867:V869)</f>
        <v>22951</v>
      </c>
      <c r="W866" s="52">
        <f>U866/V866</f>
        <v>0.83720055770990376</v>
      </c>
    </row>
    <row r="867" spans="1:23" ht="12" hidden="1" outlineLevel="3" x14ac:dyDescent="0.25">
      <c r="A867" s="16">
        <v>864</v>
      </c>
      <c r="B867" s="53"/>
      <c r="C867" s="54"/>
      <c r="D867" s="1">
        <v>84301</v>
      </c>
      <c r="E867" s="1" t="s">
        <v>883</v>
      </c>
      <c r="F867" s="56">
        <v>3387.6200000000013</v>
      </c>
      <c r="G867" s="57">
        <v>53356.789830000002</v>
      </c>
      <c r="H867" s="57">
        <v>6654.5699999999988</v>
      </c>
      <c r="I867" s="57">
        <v>95946.483719999989</v>
      </c>
      <c r="J867" s="57">
        <v>10042.19</v>
      </c>
      <c r="K867" s="57">
        <v>149303.27354999998</v>
      </c>
      <c r="L867" s="56">
        <f>G867*1000/3/F867</f>
        <v>5250.1746388319798</v>
      </c>
      <c r="M867" s="57">
        <f>I867*1000/3/H867</f>
        <v>4806.0447542065076</v>
      </c>
      <c r="N867" s="57">
        <f>M867-L867</f>
        <v>-444.12988462547219</v>
      </c>
      <c r="O867" s="58">
        <f>N867/L867</f>
        <v>-8.4593354541112734E-2</v>
      </c>
      <c r="P867" s="58">
        <f>H867/J867</f>
        <v>0.6626612322610903</v>
      </c>
      <c r="Q867" s="58">
        <f t="shared" si="13"/>
        <v>0.67751937984496124</v>
      </c>
      <c r="R867" s="59">
        <v>10042.19</v>
      </c>
      <c r="S867" s="59">
        <v>10965</v>
      </c>
      <c r="T867" s="60">
        <f>R867/S867</f>
        <v>0.91584040127678978</v>
      </c>
      <c r="U867" s="57">
        <v>6654.5699999999988</v>
      </c>
      <c r="V867" s="1">
        <v>7429</v>
      </c>
      <c r="W867" s="60">
        <f>U867/V867</f>
        <v>0.89575582177951252</v>
      </c>
    </row>
    <row r="868" spans="1:23" ht="12" hidden="1" outlineLevel="3" x14ac:dyDescent="0.25">
      <c r="A868" s="16">
        <v>865</v>
      </c>
      <c r="B868" s="53"/>
      <c r="C868" s="54"/>
      <c r="D868" s="1">
        <v>84302</v>
      </c>
      <c r="E868" s="1" t="s">
        <v>884</v>
      </c>
      <c r="F868" s="56">
        <v>4016.5499999999993</v>
      </c>
      <c r="G868" s="57">
        <v>67710.317719999977</v>
      </c>
      <c r="H868" s="57">
        <v>10377.570000000002</v>
      </c>
      <c r="I868" s="57">
        <v>145839.99914999999</v>
      </c>
      <c r="J868" s="57">
        <v>14394.12</v>
      </c>
      <c r="K868" s="57">
        <v>213550.31686999998</v>
      </c>
      <c r="L868" s="56">
        <f>G868*1000/3/F868</f>
        <v>5619.2767192408082</v>
      </c>
      <c r="M868" s="57">
        <f>I868*1000/3/H868</f>
        <v>4684.4620706003416</v>
      </c>
      <c r="N868" s="57">
        <f>M868-L868</f>
        <v>-934.81464864046666</v>
      </c>
      <c r="O868" s="58">
        <f>N868/L868</f>
        <v>-0.1663585360442553</v>
      </c>
      <c r="P868" s="58">
        <f>H868/J868</f>
        <v>0.72095897491475691</v>
      </c>
      <c r="Q868" s="58">
        <f t="shared" si="13"/>
        <v>0.74223119054482556</v>
      </c>
      <c r="R868" s="59">
        <v>14394.12</v>
      </c>
      <c r="S868" s="59">
        <v>17345</v>
      </c>
      <c r="T868" s="60">
        <f>R868/S868</f>
        <v>0.82987143268953589</v>
      </c>
      <c r="U868" s="57">
        <v>10377.570000000002</v>
      </c>
      <c r="V868" s="1">
        <v>12874</v>
      </c>
      <c r="W868" s="60">
        <f>U868/V868</f>
        <v>0.80608746310393053</v>
      </c>
    </row>
    <row r="869" spans="1:23" ht="12" hidden="1" outlineLevel="3" x14ac:dyDescent="0.25">
      <c r="A869" s="16">
        <v>866</v>
      </c>
      <c r="B869" s="53"/>
      <c r="C869" s="54"/>
      <c r="D869" s="1">
        <v>84309</v>
      </c>
      <c r="E869" s="1" t="s">
        <v>885</v>
      </c>
      <c r="F869" s="56">
        <v>1053.3000000000002</v>
      </c>
      <c r="G869" s="57">
        <v>22144.732730000011</v>
      </c>
      <c r="H869" s="57">
        <v>2182.4500000000007</v>
      </c>
      <c r="I869" s="57">
        <v>35609.986059999974</v>
      </c>
      <c r="J869" s="57">
        <v>3235.7500000000009</v>
      </c>
      <c r="K869" s="57">
        <v>57754.718789999984</v>
      </c>
      <c r="L869" s="56">
        <f>G869*1000/3/F869</f>
        <v>7008.0485869806034</v>
      </c>
      <c r="M869" s="57">
        <f>I869*1000/3/H869</f>
        <v>5438.8395396610786</v>
      </c>
      <c r="N869" s="57">
        <f>M869-L869</f>
        <v>-1569.2090473195249</v>
      </c>
      <c r="O869" s="58">
        <f>N869/L869</f>
        <v>-0.22391526369191653</v>
      </c>
      <c r="P869" s="58">
        <f>H869/J869</f>
        <v>0.67448041412346449</v>
      </c>
      <c r="Q869" s="58">
        <f t="shared" si="13"/>
        <v>0.6973926784303397</v>
      </c>
      <c r="R869" s="59">
        <v>3235.7500000000009</v>
      </c>
      <c r="S869" s="59">
        <v>3797</v>
      </c>
      <c r="T869" s="60">
        <f>R869/S869</f>
        <v>0.85218593626547301</v>
      </c>
      <c r="U869" s="57">
        <v>2182.4500000000007</v>
      </c>
      <c r="V869" s="1">
        <v>2648</v>
      </c>
      <c r="W869" s="60">
        <f>U869/V869</f>
        <v>0.82418806646525711</v>
      </c>
    </row>
    <row r="870" spans="1:23" ht="12" hidden="1" outlineLevel="1" collapsed="1" x14ac:dyDescent="0.25">
      <c r="A870" s="16">
        <v>867</v>
      </c>
      <c r="B870" s="46"/>
      <c r="C870" s="47" t="s">
        <v>886</v>
      </c>
      <c r="D870" s="48"/>
      <c r="E870" s="47"/>
      <c r="F870" s="71">
        <f>F871+F892+F897</f>
        <v>111419.39999999995</v>
      </c>
      <c r="G870" s="72">
        <f>G871+G892+G897</f>
        <v>1713661.3989999995</v>
      </c>
      <c r="H870" s="72">
        <f>H871+H892+H897</f>
        <v>264228.55000000005</v>
      </c>
      <c r="I870" s="72">
        <f>I871+I892+I897</f>
        <v>3778455.3313099993</v>
      </c>
      <c r="J870" s="72">
        <f>J871+J892+J897</f>
        <v>375647.94999999995</v>
      </c>
      <c r="K870" s="72">
        <f>K871+K892+K897</f>
        <v>5492116.7303099977</v>
      </c>
      <c r="L870" s="9">
        <f>G870*1000/3/F870</f>
        <v>5126.7594901187167</v>
      </c>
      <c r="M870" s="10">
        <f>I870*1000/3/H870</f>
        <v>4766.6503503753329</v>
      </c>
      <c r="N870" s="10">
        <f>M870-L870</f>
        <v>-360.10913974338382</v>
      </c>
      <c r="O870" s="51">
        <f>N870/L870</f>
        <v>-7.0241083171047103E-2</v>
      </c>
      <c r="P870" s="51">
        <f>H870/J870</f>
        <v>0.70339409545559894</v>
      </c>
      <c r="Q870" s="51">
        <f t="shared" si="13"/>
        <v>0.71401002221753729</v>
      </c>
      <c r="R870" s="72">
        <f>R871+R892+R897</f>
        <v>375647.94999999995</v>
      </c>
      <c r="S870" s="72">
        <f>S871+S892+S897</f>
        <v>431641</v>
      </c>
      <c r="T870" s="52">
        <f>R870/S870</f>
        <v>0.87027865749546485</v>
      </c>
      <c r="U870" s="72">
        <f>U871+U892+U897</f>
        <v>264228.55000000005</v>
      </c>
      <c r="V870" s="72">
        <f>V871+V892+V897</f>
        <v>308196</v>
      </c>
      <c r="W870" s="52">
        <f>U870/V870</f>
        <v>0.85733932302820304</v>
      </c>
    </row>
    <row r="871" spans="1:23" ht="12" hidden="1" outlineLevel="2" x14ac:dyDescent="0.25">
      <c r="A871" s="16">
        <v>868</v>
      </c>
      <c r="B871" s="46"/>
      <c r="C871" s="47" t="s">
        <v>887</v>
      </c>
      <c r="D871" s="48"/>
      <c r="E871" s="47"/>
      <c r="F871" s="71">
        <f>SUM(F872:F890)</f>
        <v>83145.039999999964</v>
      </c>
      <c r="G871" s="72">
        <f>SUM(G872:G890)</f>
        <v>1220962.2554599997</v>
      </c>
      <c r="H871" s="72">
        <f>SUM(H872:H890)</f>
        <v>232245.80000000008</v>
      </c>
      <c r="I871" s="72">
        <f>SUM(I872:I890)</f>
        <v>3266562.9588899994</v>
      </c>
      <c r="J871" s="72">
        <f>SUM(J872:J890)</f>
        <v>315390.83999999997</v>
      </c>
      <c r="K871" s="72">
        <f>SUM(K872:K890)</f>
        <v>4487525.2143499982</v>
      </c>
      <c r="L871" s="9">
        <f>G871*1000/3/F871</f>
        <v>4894.9091670010221</v>
      </c>
      <c r="M871" s="10">
        <f>I871*1000/3/H871</f>
        <v>4688.3703370739086</v>
      </c>
      <c r="N871" s="10">
        <f>M871-L871</f>
        <v>-206.53882992711351</v>
      </c>
      <c r="O871" s="51">
        <f>N871/L871</f>
        <v>-4.2194619528283149E-2</v>
      </c>
      <c r="P871" s="51">
        <f>H871/J871</f>
        <v>0.736374588431294</v>
      </c>
      <c r="Q871" s="51">
        <f t="shared" si="13"/>
        <v>0.74764908575557165</v>
      </c>
      <c r="R871" s="72">
        <f>SUM(R872:R890)</f>
        <v>315390.83999999997</v>
      </c>
      <c r="S871" s="72">
        <f>SUM(S872:S890)</f>
        <v>359860</v>
      </c>
      <c r="T871" s="52">
        <f>R871/S871</f>
        <v>0.87642649919413096</v>
      </c>
      <c r="U871" s="72">
        <f>SUM(U872:U890)</f>
        <v>232245.80000000008</v>
      </c>
      <c r="V871" s="72">
        <f>SUM(V872:V890)</f>
        <v>269049</v>
      </c>
      <c r="W871" s="52">
        <f>U871/V871</f>
        <v>0.86321004724046579</v>
      </c>
    </row>
    <row r="872" spans="1:23" ht="12" hidden="1" outlineLevel="3" x14ac:dyDescent="0.25">
      <c r="A872" s="16">
        <v>869</v>
      </c>
      <c r="B872" s="53"/>
      <c r="C872" s="54"/>
      <c r="D872" s="1">
        <v>85104</v>
      </c>
      <c r="E872" s="1" t="s">
        <v>888</v>
      </c>
      <c r="F872" s="56">
        <v>3.91</v>
      </c>
      <c r="G872" s="57">
        <v>33.195900000000002</v>
      </c>
      <c r="H872" s="57">
        <v>21.940000000000005</v>
      </c>
      <c r="I872" s="57">
        <v>231.66085999999999</v>
      </c>
      <c r="J872" s="57">
        <v>25.850000000000005</v>
      </c>
      <c r="K872" s="57">
        <v>264.85676000000001</v>
      </c>
      <c r="L872" s="56">
        <f>G872*1000/3/F872</f>
        <v>2830</v>
      </c>
      <c r="M872" s="57">
        <f>I872*1000/3/H872</f>
        <v>3519.6119720449706</v>
      </c>
      <c r="N872" s="57">
        <f>M872-L872</f>
        <v>689.61197204497057</v>
      </c>
      <c r="O872" s="58">
        <f>N872/L872</f>
        <v>0.24367914206536062</v>
      </c>
      <c r="P872" s="58">
        <f>H872/J872</f>
        <v>0.84874274661508708</v>
      </c>
      <c r="Q872" s="58">
        <f t="shared" si="13"/>
        <v>0.87755102040816324</v>
      </c>
      <c r="R872" s="59">
        <v>25.850000000000005</v>
      </c>
      <c r="S872" s="59">
        <v>49</v>
      </c>
      <c r="T872" s="60">
        <f>R872/S872</f>
        <v>0.52755102040816337</v>
      </c>
      <c r="U872" s="57">
        <v>21.940000000000005</v>
      </c>
      <c r="V872" s="1">
        <v>43</v>
      </c>
      <c r="W872" s="60">
        <f>U872/V872</f>
        <v>0.51023255813953494</v>
      </c>
    </row>
    <row r="873" spans="1:23" ht="12" hidden="1" outlineLevel="3" x14ac:dyDescent="0.25">
      <c r="A873" s="16">
        <v>870</v>
      </c>
      <c r="B873" s="53"/>
      <c r="C873" s="54"/>
      <c r="D873" s="1">
        <v>85105</v>
      </c>
      <c r="E873" s="1" t="s">
        <v>889</v>
      </c>
      <c r="F873" s="56"/>
      <c r="H873" s="57">
        <v>0.65</v>
      </c>
      <c r="I873" s="57">
        <v>5.1571499999999997</v>
      </c>
      <c r="J873" s="57">
        <v>0.65</v>
      </c>
      <c r="K873" s="57">
        <v>5.1571499999999997</v>
      </c>
      <c r="L873" s="56"/>
      <c r="O873" s="58"/>
      <c r="P873" s="58">
        <f>H873/J873</f>
        <v>1</v>
      </c>
      <c r="Q873" s="58">
        <f t="shared" si="13"/>
        <v>1</v>
      </c>
      <c r="R873" s="59">
        <v>0.65</v>
      </c>
      <c r="S873" s="59">
        <v>1</v>
      </c>
      <c r="T873" s="60">
        <f>R873/S873</f>
        <v>0.65</v>
      </c>
      <c r="U873" s="57">
        <v>0.65</v>
      </c>
      <c r="V873" s="1">
        <v>1</v>
      </c>
      <c r="W873" s="60">
        <f>U873/V873</f>
        <v>0.65</v>
      </c>
    </row>
    <row r="874" spans="1:23" ht="12" hidden="1" outlineLevel="3" x14ac:dyDescent="0.25">
      <c r="A874" s="16">
        <v>871</v>
      </c>
      <c r="B874" s="53"/>
      <c r="C874" s="54"/>
      <c r="D874" s="1">
        <v>85109</v>
      </c>
      <c r="E874" s="1" t="s">
        <v>890</v>
      </c>
      <c r="F874" s="56">
        <v>1.92</v>
      </c>
      <c r="G874" s="57">
        <v>20.235040000000001</v>
      </c>
      <c r="H874" s="57">
        <v>31.550000000000004</v>
      </c>
      <c r="I874" s="57">
        <v>351.87669999999997</v>
      </c>
      <c r="J874" s="57">
        <v>33.470000000000006</v>
      </c>
      <c r="K874" s="57">
        <v>372.11174</v>
      </c>
      <c r="L874" s="56">
        <f>G874*1000/3/F874</f>
        <v>3513.0277777777778</v>
      </c>
      <c r="M874" s="57">
        <f>I874*1000/3/H874</f>
        <v>3717.6619123085043</v>
      </c>
      <c r="N874" s="57">
        <f>M874-L874</f>
        <v>204.63413453072644</v>
      </c>
      <c r="O874" s="58">
        <f>N874/L874</f>
        <v>5.8250075853419826E-2</v>
      </c>
      <c r="P874" s="58">
        <f>H874/J874</f>
        <v>0.94263519569763965</v>
      </c>
      <c r="Q874" s="58">
        <f t="shared" si="13"/>
        <v>0.94736842105263153</v>
      </c>
      <c r="R874" s="59">
        <v>33.470000000000006</v>
      </c>
      <c r="S874" s="59">
        <v>38</v>
      </c>
      <c r="T874" s="60">
        <f>R874/S874</f>
        <v>0.88078947368421068</v>
      </c>
      <c r="U874" s="57">
        <v>31.550000000000004</v>
      </c>
      <c r="V874" s="1">
        <v>36</v>
      </c>
      <c r="W874" s="60">
        <f>U874/V874</f>
        <v>0.87638888888888899</v>
      </c>
    </row>
    <row r="875" spans="1:23" ht="12" hidden="1" outlineLevel="3" x14ac:dyDescent="0.25">
      <c r="A875" s="16">
        <v>872</v>
      </c>
      <c r="B875" s="53"/>
      <c r="C875" s="54"/>
      <c r="D875" s="1">
        <v>85201</v>
      </c>
      <c r="E875" s="1" t="s">
        <v>891</v>
      </c>
      <c r="F875" s="56">
        <v>63.45</v>
      </c>
      <c r="G875" s="57">
        <v>558.33379000000002</v>
      </c>
      <c r="H875" s="57">
        <v>105.75</v>
      </c>
      <c r="I875" s="57">
        <v>914.95672999999999</v>
      </c>
      <c r="J875" s="57">
        <v>169.2</v>
      </c>
      <c r="K875" s="57">
        <v>1473.29052</v>
      </c>
      <c r="L875" s="56">
        <f>G875*1000/3/F875</f>
        <v>2933.1956396112423</v>
      </c>
      <c r="M875" s="57">
        <f>I875*1000/3/H875</f>
        <v>2884.0243656422381</v>
      </c>
      <c r="N875" s="57">
        <f>M875-L875</f>
        <v>-49.171273969004233</v>
      </c>
      <c r="O875" s="58">
        <f>N875/L875</f>
        <v>-1.6763721214150332E-2</v>
      </c>
      <c r="P875" s="58">
        <f>H875/J875</f>
        <v>0.625</v>
      </c>
      <c r="Q875" s="58">
        <f t="shared" si="13"/>
        <v>0.68487394957983194</v>
      </c>
      <c r="R875" s="59">
        <v>169.2</v>
      </c>
      <c r="S875" s="59">
        <v>238</v>
      </c>
      <c r="T875" s="60">
        <f>R875/S875</f>
        <v>0.71092436974789908</v>
      </c>
      <c r="U875" s="57">
        <v>105.75</v>
      </c>
      <c r="V875" s="1">
        <v>163</v>
      </c>
      <c r="W875" s="60">
        <f>U875/V875</f>
        <v>0.64877300613496935</v>
      </c>
    </row>
    <row r="876" spans="1:23" ht="12" hidden="1" outlineLevel="3" x14ac:dyDescent="0.25">
      <c r="A876" s="16">
        <v>873</v>
      </c>
      <c r="B876" s="53"/>
      <c r="C876" s="54"/>
      <c r="D876" s="1">
        <v>85203</v>
      </c>
      <c r="E876" s="1" t="s">
        <v>892</v>
      </c>
      <c r="F876" s="56">
        <v>0.52</v>
      </c>
      <c r="G876" s="57">
        <v>3.40422</v>
      </c>
      <c r="H876" s="57">
        <v>3.2599999999999993</v>
      </c>
      <c r="I876" s="57">
        <v>21.554230000000004</v>
      </c>
      <c r="J876" s="57">
        <v>3.7799999999999994</v>
      </c>
      <c r="K876" s="57">
        <v>24.958450000000003</v>
      </c>
      <c r="L876" s="56">
        <f>G876*1000/3/F876</f>
        <v>2182.1923076923076</v>
      </c>
      <c r="M876" s="57">
        <f>I876*1000/3/H876</f>
        <v>2203.9089979550113</v>
      </c>
      <c r="N876" s="57">
        <f>M876-L876</f>
        <v>21.716690262703651</v>
      </c>
      <c r="O876" s="58">
        <f>N876/L876</f>
        <v>9.9517765625657846E-3</v>
      </c>
      <c r="P876" s="58">
        <f>H876/J876</f>
        <v>0.86243386243386244</v>
      </c>
      <c r="Q876" s="58">
        <f t="shared" si="13"/>
        <v>0.8571428571428571</v>
      </c>
      <c r="R876" s="59">
        <v>3.7799999999999994</v>
      </c>
      <c r="S876" s="59">
        <v>7</v>
      </c>
      <c r="T876" s="60">
        <f>R876/S876</f>
        <v>0.53999999999999992</v>
      </c>
      <c r="U876" s="57">
        <v>3.2599999999999993</v>
      </c>
      <c r="V876" s="1">
        <v>6</v>
      </c>
      <c r="W876" s="60">
        <f>U876/V876</f>
        <v>0.54333333333333322</v>
      </c>
    </row>
    <row r="877" spans="1:23" ht="12" hidden="1" outlineLevel="3" x14ac:dyDescent="0.25">
      <c r="A877" s="16">
        <v>874</v>
      </c>
      <c r="B877" s="53"/>
      <c r="C877" s="54"/>
      <c r="D877" s="1">
        <v>85204</v>
      </c>
      <c r="E877" s="1" t="s">
        <v>893</v>
      </c>
      <c r="F877" s="56">
        <v>368.24000000000029</v>
      </c>
      <c r="G877" s="57">
        <v>3431.7965900000004</v>
      </c>
      <c r="H877" s="57">
        <v>1905.2999999999993</v>
      </c>
      <c r="I877" s="57">
        <v>16864.379200000003</v>
      </c>
      <c r="J877" s="57">
        <v>2273.5399999999995</v>
      </c>
      <c r="K877" s="57">
        <v>20296.175790000005</v>
      </c>
      <c r="L877" s="56">
        <f>G877*1000/3/F877</f>
        <v>3106.4854352234029</v>
      </c>
      <c r="M877" s="57">
        <f>I877*1000/3/H877</f>
        <v>2950.4328627162845</v>
      </c>
      <c r="N877" s="57">
        <f>M877-L877</f>
        <v>-156.05257250711838</v>
      </c>
      <c r="O877" s="58">
        <f>N877/L877</f>
        <v>-5.0234445247252825E-2</v>
      </c>
      <c r="P877" s="58">
        <f>H877/J877</f>
        <v>0.83803231964249569</v>
      </c>
      <c r="Q877" s="58">
        <f t="shared" si="13"/>
        <v>0.86373467916366253</v>
      </c>
      <c r="R877" s="59">
        <v>2273.5399999999995</v>
      </c>
      <c r="S877" s="59">
        <v>4161</v>
      </c>
      <c r="T877" s="60">
        <f>R877/S877</f>
        <v>0.54639269406392688</v>
      </c>
      <c r="U877" s="57">
        <v>1905.2999999999993</v>
      </c>
      <c r="V877" s="1">
        <v>3594</v>
      </c>
      <c r="W877" s="60">
        <f>U877/V877</f>
        <v>0.53013355592654399</v>
      </c>
    </row>
    <row r="878" spans="1:23" ht="12" hidden="1" outlineLevel="3" x14ac:dyDescent="0.25">
      <c r="A878" s="16">
        <v>875</v>
      </c>
      <c r="B878" s="53"/>
      <c r="C878" s="54"/>
      <c r="D878" s="1">
        <v>85205</v>
      </c>
      <c r="E878" s="1" t="s">
        <v>894</v>
      </c>
      <c r="F878" s="56">
        <v>30.279999999999998</v>
      </c>
      <c r="G878" s="57">
        <v>290.62037000000004</v>
      </c>
      <c r="H878" s="57">
        <v>31.490000000000002</v>
      </c>
      <c r="I878" s="57">
        <v>297.88172999999995</v>
      </c>
      <c r="J878" s="57">
        <v>61.769999999999996</v>
      </c>
      <c r="K878" s="57">
        <v>588.50209999999993</v>
      </c>
      <c r="L878" s="56">
        <f>G878*1000/3/F878</f>
        <v>3199.2555041831797</v>
      </c>
      <c r="M878" s="57">
        <f>I878*1000/3/H878</f>
        <v>3153.1886313115265</v>
      </c>
      <c r="N878" s="57">
        <f>M878-L878</f>
        <v>-46.066872871653231</v>
      </c>
      <c r="O878" s="58">
        <f>N878/L878</f>
        <v>-1.4399247828570926E-2</v>
      </c>
      <c r="P878" s="58">
        <f>H878/J878</f>
        <v>0.50979439857536024</v>
      </c>
      <c r="Q878" s="58">
        <f t="shared" si="13"/>
        <v>0.55294117647058827</v>
      </c>
      <c r="R878" s="59">
        <v>61.769999999999996</v>
      </c>
      <c r="S878" s="59">
        <v>85</v>
      </c>
      <c r="T878" s="60">
        <f>R878/S878</f>
        <v>0.72670588235294109</v>
      </c>
      <c r="U878" s="57">
        <v>31.490000000000002</v>
      </c>
      <c r="V878" s="1">
        <v>47</v>
      </c>
      <c r="W878" s="60">
        <f>U878/V878</f>
        <v>0.67</v>
      </c>
    </row>
    <row r="879" spans="1:23" ht="12" hidden="1" outlineLevel="3" x14ac:dyDescent="0.25">
      <c r="A879" s="16">
        <v>876</v>
      </c>
      <c r="B879" s="53"/>
      <c r="C879" s="54"/>
      <c r="D879" s="1">
        <v>85206</v>
      </c>
      <c r="E879" s="1" t="s">
        <v>895</v>
      </c>
      <c r="F879" s="56">
        <v>26.02</v>
      </c>
      <c r="G879" s="57">
        <v>227.50584999999995</v>
      </c>
      <c r="H879" s="57">
        <v>87.910000000000011</v>
      </c>
      <c r="I879" s="57">
        <v>750.30001000000004</v>
      </c>
      <c r="J879" s="57">
        <v>113.93</v>
      </c>
      <c r="K879" s="57">
        <v>977.80585999999994</v>
      </c>
      <c r="L879" s="56">
        <f>G879*1000/3/F879</f>
        <v>2914.4997437868296</v>
      </c>
      <c r="M879" s="57">
        <f>I879*1000/3/H879</f>
        <v>2844.9551056004243</v>
      </c>
      <c r="N879" s="57">
        <f>M879-L879</f>
        <v>-69.544638186405336</v>
      </c>
      <c r="O879" s="58">
        <f>N879/L879</f>
        <v>-2.3861603808564932E-2</v>
      </c>
      <c r="P879" s="58">
        <f>H879/J879</f>
        <v>0.77161414903888359</v>
      </c>
      <c r="Q879" s="58">
        <f t="shared" si="13"/>
        <v>0.77297297297297296</v>
      </c>
      <c r="R879" s="59">
        <v>113.93</v>
      </c>
      <c r="S879" s="59">
        <v>185</v>
      </c>
      <c r="T879" s="60">
        <f>R879/S879</f>
        <v>0.61583783783783785</v>
      </c>
      <c r="U879" s="57">
        <v>87.910000000000011</v>
      </c>
      <c r="V879" s="1">
        <v>143</v>
      </c>
      <c r="W879" s="60">
        <f>U879/V879</f>
        <v>0.61475524475524479</v>
      </c>
    </row>
    <row r="880" spans="1:23" ht="12" hidden="1" outlineLevel="3" x14ac:dyDescent="0.25">
      <c r="A880" s="16">
        <v>877</v>
      </c>
      <c r="B880" s="53"/>
      <c r="C880" s="54"/>
      <c r="D880" s="1">
        <v>85207</v>
      </c>
      <c r="E880" s="1" t="s">
        <v>896</v>
      </c>
      <c r="F880" s="56">
        <v>140.16999999999996</v>
      </c>
      <c r="G880" s="57">
        <v>2190.3262199999999</v>
      </c>
      <c r="H880" s="57">
        <v>364.87000000000006</v>
      </c>
      <c r="I880" s="57">
        <v>5621.205390000001</v>
      </c>
      <c r="J880" s="57">
        <v>505.04</v>
      </c>
      <c r="K880" s="57">
        <v>7811.5316100000009</v>
      </c>
      <c r="L880" s="56">
        <f>G880*1000/3/F880</f>
        <v>5208.7375329956485</v>
      </c>
      <c r="M880" s="57">
        <f>I880*1000/3/H880</f>
        <v>5135.349932852796</v>
      </c>
      <c r="N880" s="57">
        <f>M880-L880</f>
        <v>-73.387600142852534</v>
      </c>
      <c r="O880" s="58">
        <f>N880/L880</f>
        <v>-1.4089325806486907E-2</v>
      </c>
      <c r="P880" s="58">
        <f>H880/J880</f>
        <v>0.72245762711864414</v>
      </c>
      <c r="Q880" s="58">
        <f t="shared" si="13"/>
        <v>0.74018126888217528</v>
      </c>
      <c r="R880" s="59">
        <v>505.04</v>
      </c>
      <c r="S880" s="59">
        <v>662</v>
      </c>
      <c r="T880" s="60">
        <f>R880/S880</f>
        <v>0.76290030211480364</v>
      </c>
      <c r="U880" s="57">
        <v>364.87000000000006</v>
      </c>
      <c r="V880" s="1">
        <v>490</v>
      </c>
      <c r="W880" s="60">
        <f>U880/V880</f>
        <v>0.74463265306122461</v>
      </c>
    </row>
    <row r="881" spans="1:23" ht="12" hidden="1" outlineLevel="3" x14ac:dyDescent="0.25">
      <c r="A881" s="16">
        <v>878</v>
      </c>
      <c r="B881" s="53"/>
      <c r="C881" s="54"/>
      <c r="D881" s="1">
        <v>85209</v>
      </c>
      <c r="E881" s="1" t="s">
        <v>897</v>
      </c>
      <c r="F881" s="56">
        <v>41.17</v>
      </c>
      <c r="G881" s="57">
        <v>563.79442999999992</v>
      </c>
      <c r="H881" s="57">
        <v>169.85999999999999</v>
      </c>
      <c r="I881" s="57">
        <v>1986.8049299999993</v>
      </c>
      <c r="J881" s="57">
        <v>211.02999999999997</v>
      </c>
      <c r="K881" s="57">
        <v>2550.5993599999993</v>
      </c>
      <c r="L881" s="56">
        <f>G881*1000/3/F881</f>
        <v>4564.7674682211964</v>
      </c>
      <c r="M881" s="57">
        <f>I881*1000/3/H881</f>
        <v>3898.906805604614</v>
      </c>
      <c r="N881" s="57">
        <f>M881-L881</f>
        <v>-665.86066261658243</v>
      </c>
      <c r="O881" s="58">
        <f>N881/L881</f>
        <v>-0.14586956887774521</v>
      </c>
      <c r="P881" s="58">
        <f>H881/J881</f>
        <v>0.80490925460834961</v>
      </c>
      <c r="Q881" s="58">
        <f t="shared" si="13"/>
        <v>0.80952380952380953</v>
      </c>
      <c r="R881" s="59">
        <v>211.02999999999997</v>
      </c>
      <c r="S881" s="59">
        <v>252</v>
      </c>
      <c r="T881" s="60">
        <f>R881/S881</f>
        <v>0.83742063492063479</v>
      </c>
      <c r="U881" s="57">
        <v>169.85999999999999</v>
      </c>
      <c r="V881" s="1">
        <v>204</v>
      </c>
      <c r="W881" s="60">
        <f>U881/V881</f>
        <v>0.8326470588235293</v>
      </c>
    </row>
    <row r="882" spans="1:23" ht="12" hidden="1" outlineLevel="3" x14ac:dyDescent="0.25">
      <c r="A882" s="16">
        <v>879</v>
      </c>
      <c r="B882" s="53"/>
      <c r="C882" s="54"/>
      <c r="D882" s="1">
        <v>85311</v>
      </c>
      <c r="E882" s="1" t="s">
        <v>898</v>
      </c>
      <c r="F882" s="56">
        <v>33503.259999999995</v>
      </c>
      <c r="G882" s="57">
        <v>486307.29147000005</v>
      </c>
      <c r="H882" s="57">
        <v>88810.37000000001</v>
      </c>
      <c r="I882" s="57">
        <v>1249509.8233899996</v>
      </c>
      <c r="J882" s="57">
        <v>122313.63</v>
      </c>
      <c r="K882" s="57">
        <v>1735817.1148599996</v>
      </c>
      <c r="L882" s="56">
        <f>G882*1000/3/F882</f>
        <v>4838.4076800287503</v>
      </c>
      <c r="M882" s="57">
        <f>I882*1000/3/H882</f>
        <v>4689.8045179108376</v>
      </c>
      <c r="N882" s="57">
        <f>M882-L882</f>
        <v>-148.60316211791269</v>
      </c>
      <c r="O882" s="58">
        <f>N882/L882</f>
        <v>-3.0713237069975401E-2</v>
      </c>
      <c r="P882" s="58">
        <f>H882/J882</f>
        <v>0.72608727253046135</v>
      </c>
      <c r="Q882" s="58">
        <f t="shared" si="13"/>
        <v>0.73463393248575182</v>
      </c>
      <c r="R882" s="59">
        <v>122313.63</v>
      </c>
      <c r="S882" s="59">
        <v>136860</v>
      </c>
      <c r="T882" s="60">
        <f>R882/S882</f>
        <v>0.89371350284962736</v>
      </c>
      <c r="U882" s="57">
        <v>88810.37000000001</v>
      </c>
      <c r="V882" s="1">
        <v>100542</v>
      </c>
      <c r="W882" s="60">
        <f>U882/V882</f>
        <v>0.88331612659386138</v>
      </c>
    </row>
    <row r="883" spans="1:23" ht="12" hidden="1" outlineLevel="3" x14ac:dyDescent="0.25">
      <c r="A883" s="16">
        <v>880</v>
      </c>
      <c r="B883" s="53"/>
      <c r="C883" s="54"/>
      <c r="D883" s="1">
        <v>85313</v>
      </c>
      <c r="E883" s="1" t="s">
        <v>899</v>
      </c>
      <c r="F883" s="56">
        <v>126.24</v>
      </c>
      <c r="G883" s="57">
        <v>2102.7482300000001</v>
      </c>
      <c r="H883" s="57">
        <v>393.05000000000007</v>
      </c>
      <c r="I883" s="57">
        <v>5563.8674299999993</v>
      </c>
      <c r="J883" s="57">
        <v>519.29000000000008</v>
      </c>
      <c r="K883" s="57">
        <v>7666.6156599999995</v>
      </c>
      <c r="L883" s="56">
        <f>G883*1000/3/F883</f>
        <v>5552.2502904520488</v>
      </c>
      <c r="M883" s="57">
        <f>I883*1000/3/H883</f>
        <v>4718.5408387397692</v>
      </c>
      <c r="N883" s="57">
        <f>M883-L883</f>
        <v>-833.70945171227959</v>
      </c>
      <c r="O883" s="58">
        <f>N883/L883</f>
        <v>-0.15015703689474727</v>
      </c>
      <c r="P883" s="58">
        <f>H883/J883</f>
        <v>0.75689884265054208</v>
      </c>
      <c r="Q883" s="58">
        <f t="shared" si="13"/>
        <v>0.81389252948885982</v>
      </c>
      <c r="R883" s="59">
        <v>519.29000000000008</v>
      </c>
      <c r="S883" s="59">
        <v>763</v>
      </c>
      <c r="T883" s="60">
        <f>R883/S883</f>
        <v>0.68058977719528191</v>
      </c>
      <c r="U883" s="57">
        <v>393.05000000000007</v>
      </c>
      <c r="V883" s="1">
        <v>621</v>
      </c>
      <c r="W883" s="60">
        <f>U883/V883</f>
        <v>0.6329307568438004</v>
      </c>
    </row>
    <row r="884" spans="1:23" ht="12" hidden="1" outlineLevel="3" x14ac:dyDescent="0.25">
      <c r="A884" s="16">
        <v>881</v>
      </c>
      <c r="B884" s="53"/>
      <c r="C884" s="54"/>
      <c r="D884" s="1">
        <v>85314</v>
      </c>
      <c r="E884" s="1" t="s">
        <v>900</v>
      </c>
      <c r="F884" s="56">
        <v>1684.3400000000004</v>
      </c>
      <c r="G884" s="57">
        <v>17486.700519999991</v>
      </c>
      <c r="H884" s="57">
        <v>3841.9400000000014</v>
      </c>
      <c r="I884" s="57">
        <v>36683.726879999995</v>
      </c>
      <c r="J884" s="57">
        <v>5526.2800000000016</v>
      </c>
      <c r="K884" s="57">
        <v>54170.427399999986</v>
      </c>
      <c r="L884" s="56">
        <f>G884*1000/3/F884</f>
        <v>3460.6434409521412</v>
      </c>
      <c r="M884" s="57">
        <f>I884*1000/3/H884</f>
        <v>3182.743343206816</v>
      </c>
      <c r="N884" s="57">
        <f>M884-L884</f>
        <v>-277.90009774532518</v>
      </c>
      <c r="O884" s="58">
        <f>N884/L884</f>
        <v>-8.0303013727662562E-2</v>
      </c>
      <c r="P884" s="58">
        <f>H884/J884</f>
        <v>0.69521269280601061</v>
      </c>
      <c r="Q884" s="58">
        <f t="shared" si="13"/>
        <v>0.74755450795521505</v>
      </c>
      <c r="R884" s="59">
        <v>5526.2800000000016</v>
      </c>
      <c r="S884" s="59">
        <v>8485</v>
      </c>
      <c r="T884" s="60">
        <f>R884/S884</f>
        <v>0.65129994107248101</v>
      </c>
      <c r="U884" s="57">
        <v>3841.9400000000014</v>
      </c>
      <c r="V884" s="1">
        <v>6343</v>
      </c>
      <c r="W884" s="60">
        <f>U884/V884</f>
        <v>0.60569761942298617</v>
      </c>
    </row>
    <row r="885" spans="1:23" ht="12" hidden="1" outlineLevel="3" x14ac:dyDescent="0.25">
      <c r="A885" s="16">
        <v>882</v>
      </c>
      <c r="B885" s="53"/>
      <c r="C885" s="54"/>
      <c r="D885" s="1">
        <v>85319</v>
      </c>
      <c r="E885" s="1" t="s">
        <v>901</v>
      </c>
      <c r="F885" s="56">
        <v>46524.449999999968</v>
      </c>
      <c r="G885" s="57">
        <v>701104.15172999981</v>
      </c>
      <c r="H885" s="57">
        <v>135433.92000000001</v>
      </c>
      <c r="I885" s="57">
        <v>1937632.3613199997</v>
      </c>
      <c r="J885" s="57">
        <v>181958.37</v>
      </c>
      <c r="K885" s="57">
        <v>2638736.5130499993</v>
      </c>
      <c r="L885" s="56">
        <f>G885*1000/3/F885</f>
        <v>5023.1949847875712</v>
      </c>
      <c r="M885" s="57">
        <f>I885*1000/3/H885</f>
        <v>4768.9489735904644</v>
      </c>
      <c r="N885" s="57">
        <f>M885-L885</f>
        <v>-254.24601119710678</v>
      </c>
      <c r="O885" s="58">
        <f>N885/L885</f>
        <v>-5.0614402181694072E-2</v>
      </c>
      <c r="P885" s="58">
        <f>H885/J885</f>
        <v>0.74431266888134917</v>
      </c>
      <c r="Q885" s="58">
        <f t="shared" si="13"/>
        <v>0.75464689437218913</v>
      </c>
      <c r="R885" s="59">
        <v>181958.37</v>
      </c>
      <c r="S885" s="59">
        <v>205675</v>
      </c>
      <c r="T885" s="60">
        <f>R885/S885</f>
        <v>0.88468880515376203</v>
      </c>
      <c r="U885" s="57">
        <v>135433.92000000001</v>
      </c>
      <c r="V885" s="1">
        <v>155212</v>
      </c>
      <c r="W885" s="60">
        <f>U885/V885</f>
        <v>0.87257377006932457</v>
      </c>
    </row>
    <row r="886" spans="1:23" ht="12" hidden="1" outlineLevel="3" x14ac:dyDescent="0.25">
      <c r="A886" s="16">
        <v>883</v>
      </c>
      <c r="B886" s="53"/>
      <c r="C886" s="54"/>
      <c r="D886" s="1">
        <v>85321</v>
      </c>
      <c r="E886" s="1" t="s">
        <v>902</v>
      </c>
      <c r="F886" s="56">
        <v>230.72999999999996</v>
      </c>
      <c r="G886" s="57">
        <v>2336.1239500000006</v>
      </c>
      <c r="H886" s="57">
        <v>374.29000000000013</v>
      </c>
      <c r="I886" s="57">
        <v>3594.6804799999991</v>
      </c>
      <c r="J886" s="57">
        <v>605.0200000000001</v>
      </c>
      <c r="K886" s="57">
        <v>5930.8044300000001</v>
      </c>
      <c r="L886" s="56">
        <f>G886*1000/3/F886</f>
        <v>3374.9750068622789</v>
      </c>
      <c r="M886" s="57">
        <f>I886*1000/3/H886</f>
        <v>3201.3327277423014</v>
      </c>
      <c r="N886" s="57">
        <f>M886-L886</f>
        <v>-173.6422791199775</v>
      </c>
      <c r="O886" s="58">
        <f>N886/L886</f>
        <v>-5.1449945189790632E-2</v>
      </c>
      <c r="P886" s="58">
        <f>H886/J886</f>
        <v>0.61864070609236066</v>
      </c>
      <c r="Q886" s="58">
        <f t="shared" si="13"/>
        <v>0.65988023952095809</v>
      </c>
      <c r="R886" s="59">
        <v>605.0200000000001</v>
      </c>
      <c r="S886" s="59">
        <v>835</v>
      </c>
      <c r="T886" s="60">
        <f>R886/S886</f>
        <v>0.72457485029940127</v>
      </c>
      <c r="U886" s="57">
        <v>374.29000000000013</v>
      </c>
      <c r="V886" s="1">
        <v>551</v>
      </c>
      <c r="W886" s="60">
        <f>U886/V886</f>
        <v>0.67929219600725976</v>
      </c>
    </row>
    <row r="887" spans="1:23" ht="12" hidden="1" outlineLevel="3" x14ac:dyDescent="0.25">
      <c r="A887" s="16">
        <v>884</v>
      </c>
      <c r="B887" s="53"/>
      <c r="C887" s="54"/>
      <c r="D887" s="1">
        <v>85322</v>
      </c>
      <c r="E887" s="1" t="s">
        <v>903</v>
      </c>
      <c r="F887" s="56">
        <v>53.22</v>
      </c>
      <c r="G887" s="57">
        <v>632.85227999999995</v>
      </c>
      <c r="H887" s="57">
        <v>73.449999999999989</v>
      </c>
      <c r="I887" s="57">
        <v>861.70954000000006</v>
      </c>
      <c r="J887" s="57">
        <v>126.66999999999999</v>
      </c>
      <c r="K887" s="57">
        <v>1494.5618199999999</v>
      </c>
      <c r="L887" s="56">
        <f>G887*1000/3/F887</f>
        <v>3963.7497181510707</v>
      </c>
      <c r="M887" s="57">
        <f>I887*1000/3/H887</f>
        <v>3910.6400726117549</v>
      </c>
      <c r="N887" s="57">
        <f>M887-L887</f>
        <v>-53.109645539315807</v>
      </c>
      <c r="O887" s="58">
        <f>N887/L887</f>
        <v>-1.3398839310189673E-2</v>
      </c>
      <c r="P887" s="58">
        <f>H887/J887</f>
        <v>0.579853161758901</v>
      </c>
      <c r="Q887" s="58">
        <f t="shared" si="13"/>
        <v>0.65454545454545454</v>
      </c>
      <c r="R887" s="59">
        <v>126.66999999999999</v>
      </c>
      <c r="S887" s="59">
        <v>165</v>
      </c>
      <c r="T887" s="60">
        <f>R887/S887</f>
        <v>0.76769696969696966</v>
      </c>
      <c r="U887" s="57">
        <v>73.449999999999989</v>
      </c>
      <c r="V887" s="1">
        <v>108</v>
      </c>
      <c r="W887" s="60">
        <f>U887/V887</f>
        <v>0.68009259259259247</v>
      </c>
    </row>
    <row r="888" spans="1:23" ht="12" hidden="1" outlineLevel="3" x14ac:dyDescent="0.25">
      <c r="A888" s="16">
        <v>885</v>
      </c>
      <c r="B888" s="53"/>
      <c r="C888" s="54"/>
      <c r="D888" s="1">
        <v>85324</v>
      </c>
      <c r="E888" s="1" t="s">
        <v>904</v>
      </c>
      <c r="F888" s="56">
        <v>207.06</v>
      </c>
      <c r="G888" s="57">
        <v>2120.5615199999997</v>
      </c>
      <c r="H888" s="57">
        <v>354.64</v>
      </c>
      <c r="I888" s="57">
        <v>3361.6744400000011</v>
      </c>
      <c r="J888" s="57">
        <v>561.70000000000005</v>
      </c>
      <c r="K888" s="57">
        <v>5482.2359600000009</v>
      </c>
      <c r="L888" s="56">
        <f>G888*1000/3/F888</f>
        <v>3413.7633536173084</v>
      </c>
      <c r="M888" s="57">
        <f>I888*1000/3/H888</f>
        <v>3159.7060305286127</v>
      </c>
      <c r="N888" s="57">
        <f>M888-L888</f>
        <v>-254.05732308869574</v>
      </c>
      <c r="O888" s="58">
        <f>N888/L888</f>
        <v>-7.442148056908815E-2</v>
      </c>
      <c r="P888" s="58">
        <f>H888/J888</f>
        <v>0.63136905821612954</v>
      </c>
      <c r="Q888" s="58">
        <f t="shared" si="13"/>
        <v>0.67899761336515518</v>
      </c>
      <c r="R888" s="59">
        <v>561.70000000000005</v>
      </c>
      <c r="S888" s="59">
        <v>838</v>
      </c>
      <c r="T888" s="60">
        <f>R888/S888</f>
        <v>0.6702863961813843</v>
      </c>
      <c r="U888" s="57">
        <v>354.64</v>
      </c>
      <c r="V888" s="1">
        <v>569</v>
      </c>
      <c r="W888" s="60">
        <f>U888/V888</f>
        <v>0.62326889279437603</v>
      </c>
    </row>
    <row r="889" spans="1:23" ht="12" hidden="1" outlineLevel="3" x14ac:dyDescent="0.25">
      <c r="A889" s="16">
        <v>886</v>
      </c>
      <c r="B889" s="53"/>
      <c r="C889" s="54"/>
      <c r="D889" s="1">
        <v>85325</v>
      </c>
      <c r="E889" s="1" t="s">
        <v>905</v>
      </c>
      <c r="F889" s="56">
        <v>39.089999999999996</v>
      </c>
      <c r="G889" s="57">
        <v>357.43054000000001</v>
      </c>
      <c r="H889" s="57">
        <v>57.66</v>
      </c>
      <c r="I889" s="57">
        <v>547.60903000000008</v>
      </c>
      <c r="J889" s="57">
        <v>96.75</v>
      </c>
      <c r="K889" s="57">
        <v>905.03957000000014</v>
      </c>
      <c r="L889" s="56">
        <f>G889*1000/3/F889</f>
        <v>3047.9281998806173</v>
      </c>
      <c r="M889" s="57">
        <f>I889*1000/3/H889</f>
        <v>3165.7360966585738</v>
      </c>
      <c r="N889" s="57">
        <f>M889-L889</f>
        <v>117.80789677795656</v>
      </c>
      <c r="O889" s="58">
        <f>N889/L889</f>
        <v>3.8651795269511569E-2</v>
      </c>
      <c r="P889" s="58">
        <f>H889/J889</f>
        <v>0.59596899224806199</v>
      </c>
      <c r="Q889" s="58">
        <f t="shared" si="13"/>
        <v>0.62903225806451613</v>
      </c>
      <c r="R889" s="59">
        <v>96.75</v>
      </c>
      <c r="S889" s="59">
        <v>124</v>
      </c>
      <c r="T889" s="60">
        <f>R889/S889</f>
        <v>0.780241935483871</v>
      </c>
      <c r="U889" s="57">
        <v>57.66</v>
      </c>
      <c r="V889" s="1">
        <v>78</v>
      </c>
      <c r="W889" s="60">
        <f>U889/V889</f>
        <v>0.73923076923076914</v>
      </c>
    </row>
    <row r="890" spans="1:23" ht="12" hidden="1" outlineLevel="3" x14ac:dyDescent="0.25">
      <c r="A890" s="16">
        <v>887</v>
      </c>
      <c r="B890" s="53"/>
      <c r="C890" s="54"/>
      <c r="D890" s="1">
        <v>85326</v>
      </c>
      <c r="E890" s="1" t="s">
        <v>906</v>
      </c>
      <c r="F890" s="56">
        <v>100.96999999999998</v>
      </c>
      <c r="G890" s="57">
        <v>1195.18281</v>
      </c>
      <c r="H890" s="57">
        <v>183.9</v>
      </c>
      <c r="I890" s="57">
        <v>1761.7294500000003</v>
      </c>
      <c r="J890" s="57">
        <v>284.87</v>
      </c>
      <c r="K890" s="57">
        <v>2956.9122600000001</v>
      </c>
      <c r="L890" s="56">
        <f>G890*1000/3/F890</f>
        <v>3945.6697038724383</v>
      </c>
      <c r="M890" s="57">
        <f>I890*1000/3/H890</f>
        <v>3193.274333877107</v>
      </c>
      <c r="N890" s="57">
        <f>M890-L890</f>
        <v>-752.39536999533129</v>
      </c>
      <c r="O890" s="58">
        <f>N890/L890</f>
        <v>-0.19068888844317108</v>
      </c>
      <c r="P890" s="58">
        <f>H890/J890</f>
        <v>0.64555762277530104</v>
      </c>
      <c r="Q890" s="58">
        <f t="shared" si="13"/>
        <v>0.6819221967963387</v>
      </c>
      <c r="R890" s="59">
        <v>284.87</v>
      </c>
      <c r="S890" s="59">
        <v>437</v>
      </c>
      <c r="T890" s="60">
        <f>R890/S890</f>
        <v>0.65187643020594965</v>
      </c>
      <c r="U890" s="57">
        <v>183.9</v>
      </c>
      <c r="V890" s="1">
        <v>298</v>
      </c>
      <c r="W890" s="60">
        <f>U890/V890</f>
        <v>0.6171140939597316</v>
      </c>
    </row>
    <row r="891" spans="1:23" ht="12" hidden="1" outlineLevel="3" x14ac:dyDescent="0.25">
      <c r="A891" s="16">
        <v>888</v>
      </c>
      <c r="B891" s="53"/>
      <c r="C891" s="54"/>
      <c r="D891" s="1">
        <v>85329</v>
      </c>
      <c r="E891" s="1" t="s">
        <v>907</v>
      </c>
      <c r="F891" s="56"/>
      <c r="H891" s="57">
        <v>5.3699999999999992</v>
      </c>
      <c r="I891" s="57">
        <v>62.614149999999995</v>
      </c>
      <c r="J891" s="57">
        <v>5.3699999999999992</v>
      </c>
      <c r="K891" s="57">
        <v>62.614149999999995</v>
      </c>
      <c r="L891" s="56"/>
      <c r="O891" s="58"/>
      <c r="P891" s="58">
        <f>H891/J891</f>
        <v>1</v>
      </c>
      <c r="Q891" s="58">
        <f t="shared" si="13"/>
        <v>1</v>
      </c>
      <c r="R891" s="59">
        <v>5.3699999999999992</v>
      </c>
      <c r="S891" s="59">
        <v>6</v>
      </c>
      <c r="T891" s="60">
        <f>R891/S891</f>
        <v>0.89499999999999991</v>
      </c>
      <c r="U891" s="57">
        <v>5.3699999999999992</v>
      </c>
      <c r="V891" s="1">
        <v>6</v>
      </c>
      <c r="W891" s="60">
        <f>U891/V891</f>
        <v>0.89499999999999991</v>
      </c>
    </row>
    <row r="892" spans="1:23" ht="12" hidden="1" outlineLevel="2" collapsed="1" x14ac:dyDescent="0.25">
      <c r="A892" s="16">
        <v>889</v>
      </c>
      <c r="B892" s="46"/>
      <c r="C892" s="47" t="s">
        <v>908</v>
      </c>
      <c r="D892" s="48"/>
      <c r="E892" s="47"/>
      <c r="F892" s="71">
        <f>SUM(F893:F896)</f>
        <v>21721.109999999986</v>
      </c>
      <c r="G892" s="72">
        <f>SUM(G893:G896)</f>
        <v>395121.90909999976</v>
      </c>
      <c r="H892" s="72">
        <f>SUM(H893:H896)</f>
        <v>23028.10999999999</v>
      </c>
      <c r="I892" s="72">
        <f>SUM(I893:I896)</f>
        <v>382294.20935000019</v>
      </c>
      <c r="J892" s="72">
        <f>SUM(J893:J896)</f>
        <v>44749.219999999972</v>
      </c>
      <c r="K892" s="72">
        <f>SUM(K893:K896)</f>
        <v>777416.11844999995</v>
      </c>
      <c r="L892" s="9">
        <f>G892*1000/3/F892</f>
        <v>6063.5622688404665</v>
      </c>
      <c r="M892" s="10">
        <f>I892*1000/3/H892</f>
        <v>5533.732604050736</v>
      </c>
      <c r="N892" s="10">
        <f>M892-L892</f>
        <v>-529.82966478973049</v>
      </c>
      <c r="O892" s="51">
        <f>N892/L892</f>
        <v>-8.7379273321299578E-2</v>
      </c>
      <c r="P892" s="51">
        <f>H892/J892</f>
        <v>0.51460360649861614</v>
      </c>
      <c r="Q892" s="51">
        <f t="shared" si="13"/>
        <v>0.52905340273761325</v>
      </c>
      <c r="R892" s="72">
        <f>SUM(R893:R896)</f>
        <v>44749.219999999972</v>
      </c>
      <c r="S892" s="72">
        <f>SUM(S893:S896)</f>
        <v>51870</v>
      </c>
      <c r="T892" s="52">
        <f>R892/S892</f>
        <v>0.86271871987661408</v>
      </c>
      <c r="U892" s="72">
        <f>SUM(U893:U896)</f>
        <v>23028.10999999999</v>
      </c>
      <c r="V892" s="72">
        <f>SUM(V893:V896)</f>
        <v>27442</v>
      </c>
      <c r="W892" s="52">
        <f>U892/V892</f>
        <v>0.83915567378470923</v>
      </c>
    </row>
    <row r="893" spans="1:23" ht="12" hidden="1" outlineLevel="3" x14ac:dyDescent="0.25">
      <c r="A893" s="16">
        <v>890</v>
      </c>
      <c r="B893" s="53"/>
      <c r="C893" s="54"/>
      <c r="D893" s="1">
        <v>85410</v>
      </c>
      <c r="E893" s="1" t="s">
        <v>909</v>
      </c>
      <c r="F893" s="56">
        <v>1.84</v>
      </c>
      <c r="G893" s="57">
        <v>13.964929999999999</v>
      </c>
      <c r="H893" s="57">
        <v>12.949999999999998</v>
      </c>
      <c r="I893" s="57">
        <v>158.00700000000003</v>
      </c>
      <c r="J893" s="57">
        <v>14.789999999999997</v>
      </c>
      <c r="K893" s="57">
        <v>171.97193000000004</v>
      </c>
      <c r="L893" s="56">
        <f>G893*1000/3/F893</f>
        <v>2529.8786231884055</v>
      </c>
      <c r="M893" s="57">
        <f>I893*1000/3/H893</f>
        <v>4067.1042471042483</v>
      </c>
      <c r="N893" s="57">
        <f>M893-L893</f>
        <v>1537.2256239158428</v>
      </c>
      <c r="O893" s="58">
        <f>N893/L893</f>
        <v>0.6076282118145564</v>
      </c>
      <c r="P893" s="58">
        <f>H893/J893</f>
        <v>0.87559161595672752</v>
      </c>
      <c r="Q893" s="58">
        <f t="shared" si="13"/>
        <v>0.8571428571428571</v>
      </c>
      <c r="R893" s="59">
        <v>14.789999999999997</v>
      </c>
      <c r="S893" s="59">
        <v>21</v>
      </c>
      <c r="T893" s="60">
        <f>R893/S893</f>
        <v>0.70428571428571418</v>
      </c>
      <c r="U893" s="57">
        <v>12.949999999999998</v>
      </c>
      <c r="V893" s="1">
        <v>18</v>
      </c>
      <c r="W893" s="60">
        <f>U893/V893</f>
        <v>0.71944444444444433</v>
      </c>
    </row>
    <row r="894" spans="1:23" ht="12" hidden="1" outlineLevel="3" x14ac:dyDescent="0.25">
      <c r="A894" s="16">
        <v>891</v>
      </c>
      <c r="B894" s="53"/>
      <c r="C894" s="54"/>
      <c r="D894" s="1">
        <v>85421</v>
      </c>
      <c r="E894" s="1" t="s">
        <v>910</v>
      </c>
      <c r="F894" s="56">
        <v>9350.3999999999942</v>
      </c>
      <c r="G894" s="57">
        <v>169896.14745999992</v>
      </c>
      <c r="H894" s="57">
        <v>9990.159999999998</v>
      </c>
      <c r="I894" s="57">
        <v>164757.33409000011</v>
      </c>
      <c r="J894" s="57">
        <v>19340.55999999999</v>
      </c>
      <c r="K894" s="57">
        <v>334653.48155000003</v>
      </c>
      <c r="L894" s="56">
        <f>G894*1000/3/F894</f>
        <v>6056.6445449749035</v>
      </c>
      <c r="M894" s="57">
        <f>I894*1000/3/H894</f>
        <v>5497.320499705048</v>
      </c>
      <c r="N894" s="57">
        <f>M894-L894</f>
        <v>-559.32404526985556</v>
      </c>
      <c r="O894" s="58">
        <f>N894/L894</f>
        <v>-9.2348831290407718E-2</v>
      </c>
      <c r="P894" s="58">
        <f>H894/J894</f>
        <v>0.51653933495203874</v>
      </c>
      <c r="Q894" s="58">
        <f t="shared" si="13"/>
        <v>0.52795396882928602</v>
      </c>
      <c r="R894" s="59">
        <v>19340.55999999999</v>
      </c>
      <c r="S894" s="59">
        <v>22072</v>
      </c>
      <c r="T894" s="60">
        <f>R894/S894</f>
        <v>0.87624864081188791</v>
      </c>
      <c r="U894" s="57">
        <v>9990.159999999998</v>
      </c>
      <c r="V894" s="1">
        <v>11653</v>
      </c>
      <c r="W894" s="60">
        <f>U894/V894</f>
        <v>0.8573036986183814</v>
      </c>
    </row>
    <row r="895" spans="1:23" ht="12" hidden="1" outlineLevel="3" x14ac:dyDescent="0.25">
      <c r="A895" s="16">
        <v>892</v>
      </c>
      <c r="B895" s="53"/>
      <c r="C895" s="54"/>
      <c r="D895" s="1">
        <v>85422</v>
      </c>
      <c r="E895" s="1" t="s">
        <v>911</v>
      </c>
      <c r="F895" s="56">
        <v>12118.259999999993</v>
      </c>
      <c r="G895" s="57">
        <v>218790.45459999985</v>
      </c>
      <c r="H895" s="57">
        <v>12796.249999999991</v>
      </c>
      <c r="I895" s="57">
        <v>212389.05472000007</v>
      </c>
      <c r="J895" s="57">
        <v>24914.509999999984</v>
      </c>
      <c r="K895" s="57">
        <v>431179.50931999995</v>
      </c>
      <c r="L895" s="56">
        <f>G895*1000/3/F895</f>
        <v>6018.2032348978591</v>
      </c>
      <c r="M895" s="57">
        <f>I895*1000/3/H895</f>
        <v>5532.5858414249024</v>
      </c>
      <c r="N895" s="57">
        <f>M895-L895</f>
        <v>-485.61739347295679</v>
      </c>
      <c r="O895" s="58">
        <f>N895/L895</f>
        <v>-8.0691424752324548E-2</v>
      </c>
      <c r="P895" s="58">
        <f>H895/J895</f>
        <v>0.51360632819991237</v>
      </c>
      <c r="Q895" s="58">
        <f t="shared" si="13"/>
        <v>0.52945365754400242</v>
      </c>
      <c r="R895" s="59">
        <v>24914.509999999984</v>
      </c>
      <c r="S895" s="59">
        <v>29487</v>
      </c>
      <c r="T895" s="60">
        <f>R895/S895</f>
        <v>0.84493200393393642</v>
      </c>
      <c r="U895" s="57">
        <v>12796.249999999991</v>
      </c>
      <c r="V895" s="1">
        <v>15612</v>
      </c>
      <c r="W895" s="60">
        <f>U895/V895</f>
        <v>0.81964194209582319</v>
      </c>
    </row>
    <row r="896" spans="1:23" ht="12" hidden="1" outlineLevel="3" x14ac:dyDescent="0.25">
      <c r="A896" s="16">
        <v>893</v>
      </c>
      <c r="B896" s="53"/>
      <c r="C896" s="54"/>
      <c r="D896" s="1">
        <v>85429</v>
      </c>
      <c r="E896" s="1" t="s">
        <v>912</v>
      </c>
      <c r="F896" s="56">
        <v>250.60999999999993</v>
      </c>
      <c r="G896" s="57">
        <v>6421.3421099999996</v>
      </c>
      <c r="H896" s="57">
        <v>228.74999999999997</v>
      </c>
      <c r="I896" s="57">
        <v>4989.813540000001</v>
      </c>
      <c r="J896" s="57">
        <v>479.3599999999999</v>
      </c>
      <c r="K896" s="57">
        <v>11411.155650000001</v>
      </c>
      <c r="L896" s="56">
        <f>G896*1000/3/F896</f>
        <v>8540.9495630661204</v>
      </c>
      <c r="M896" s="57">
        <f>I896*1000/3/H896</f>
        <v>7271.1308415300573</v>
      </c>
      <c r="N896" s="57">
        <f>M896-L896</f>
        <v>-1269.8187215360631</v>
      </c>
      <c r="O896" s="58">
        <f>N896/L896</f>
        <v>-0.14867418571667693</v>
      </c>
      <c r="P896" s="58">
        <f>H896/J896</f>
        <v>0.47719876502002673</v>
      </c>
      <c r="Q896" s="58">
        <f t="shared" si="13"/>
        <v>0.5482758620689655</v>
      </c>
      <c r="R896" s="59">
        <v>479.3599999999999</v>
      </c>
      <c r="S896" s="59">
        <v>290</v>
      </c>
      <c r="T896" s="60">
        <f>R896/S896</f>
        <v>1.6529655172413789</v>
      </c>
      <c r="U896" s="57">
        <v>228.74999999999997</v>
      </c>
      <c r="V896" s="1">
        <v>159</v>
      </c>
      <c r="W896" s="60">
        <f>U896/V896</f>
        <v>1.4386792452830186</v>
      </c>
    </row>
    <row r="897" spans="1:23" ht="12" hidden="1" outlineLevel="2" collapsed="1" x14ac:dyDescent="0.25">
      <c r="A897" s="16">
        <v>894</v>
      </c>
      <c r="B897" s="46"/>
      <c r="C897" s="47" t="s">
        <v>913</v>
      </c>
      <c r="D897" s="48"/>
      <c r="E897" s="47"/>
      <c r="F897" s="71">
        <f>SUM(F898:F907)</f>
        <v>6553.25</v>
      </c>
      <c r="G897" s="72">
        <f>SUM(G898:G907)</f>
        <v>97577.234439999957</v>
      </c>
      <c r="H897" s="72">
        <f>SUM(H898:H907)</f>
        <v>8954.6399999999976</v>
      </c>
      <c r="I897" s="72">
        <f>SUM(I898:I907)</f>
        <v>129598.16306999991</v>
      </c>
      <c r="J897" s="72">
        <f>SUM(J898:J907)</f>
        <v>15507.89</v>
      </c>
      <c r="K897" s="72">
        <f>SUM(K898:K907)</f>
        <v>227175.39750999989</v>
      </c>
      <c r="L897" s="9">
        <f>G897*1000/3/F897</f>
        <v>4963.2998608832741</v>
      </c>
      <c r="M897" s="10">
        <f>I897*1000/3/H897</f>
        <v>4824.2461662333699</v>
      </c>
      <c r="N897" s="10">
        <f>M897-L897</f>
        <v>-139.05369464990417</v>
      </c>
      <c r="O897" s="51">
        <f>N897/L897</f>
        <v>-2.8016379938236902E-2</v>
      </c>
      <c r="P897" s="51">
        <f>H897/J897</f>
        <v>0.57742478183685841</v>
      </c>
      <c r="Q897" s="51">
        <f t="shared" si="13"/>
        <v>0.58786600371653863</v>
      </c>
      <c r="R897" s="72">
        <f>SUM(R898:R907)</f>
        <v>15507.89</v>
      </c>
      <c r="S897" s="72">
        <f>SUM(S898:S907)</f>
        <v>19911</v>
      </c>
      <c r="T897" s="52">
        <f>R897/S897</f>
        <v>0.77886042890864349</v>
      </c>
      <c r="U897" s="72">
        <f>SUM(U898:U907)</f>
        <v>8954.6399999999976</v>
      </c>
      <c r="V897" s="72">
        <f>SUM(V898:V907)</f>
        <v>11705</v>
      </c>
      <c r="W897" s="52">
        <f>U897/V897</f>
        <v>0.76502691157624925</v>
      </c>
    </row>
    <row r="898" spans="1:23" ht="12" hidden="1" outlineLevel="3" x14ac:dyDescent="0.25">
      <c r="A898" s="16">
        <v>895</v>
      </c>
      <c r="B898" s="53"/>
      <c r="C898" s="54"/>
      <c r="D898" s="1">
        <v>85510</v>
      </c>
      <c r="E898" s="1" t="s">
        <v>914</v>
      </c>
      <c r="F898" s="56">
        <v>206.78999999999996</v>
      </c>
      <c r="G898" s="57">
        <v>2174.9279100000003</v>
      </c>
      <c r="H898" s="57">
        <v>171.67999999999992</v>
      </c>
      <c r="I898" s="57">
        <v>1959.4846600000001</v>
      </c>
      <c r="J898" s="57">
        <v>378.46999999999991</v>
      </c>
      <c r="K898" s="57">
        <v>4134.4125700000004</v>
      </c>
      <c r="L898" s="56">
        <f>G898*1000/3/F898</f>
        <v>3505.8560375259935</v>
      </c>
      <c r="M898" s="57">
        <f>I898*1000/3/H898</f>
        <v>3804.5290851196041</v>
      </c>
      <c r="N898" s="57">
        <f>M898-L898</f>
        <v>298.67304759361059</v>
      </c>
      <c r="O898" s="58">
        <f>N898/L898</f>
        <v>8.5192616124756135E-2</v>
      </c>
      <c r="P898" s="58">
        <f>H898/J898</f>
        <v>0.45361587444183149</v>
      </c>
      <c r="Q898" s="58">
        <f t="shared" si="13"/>
        <v>0.48326359832635984</v>
      </c>
      <c r="R898" s="59">
        <v>378.46999999999991</v>
      </c>
      <c r="S898" s="59">
        <v>478</v>
      </c>
      <c r="T898" s="60">
        <f>R898/S898</f>
        <v>0.79177824267782404</v>
      </c>
      <c r="U898" s="57">
        <v>171.67999999999992</v>
      </c>
      <c r="V898" s="1">
        <v>231</v>
      </c>
      <c r="W898" s="60">
        <f>U898/V898</f>
        <v>0.74320346320346287</v>
      </c>
    </row>
    <row r="899" spans="1:23" ht="12" hidden="1" outlineLevel="3" x14ac:dyDescent="0.25">
      <c r="A899" s="16">
        <v>896</v>
      </c>
      <c r="B899" s="53"/>
      <c r="C899" s="54"/>
      <c r="D899" s="1">
        <v>85520</v>
      </c>
      <c r="E899" s="1" t="s">
        <v>915</v>
      </c>
      <c r="F899" s="56">
        <v>236.10999999999999</v>
      </c>
      <c r="G899" s="57">
        <v>3072.7344699999985</v>
      </c>
      <c r="H899" s="57">
        <v>370.80999999999995</v>
      </c>
      <c r="I899" s="57">
        <v>4441.4881699999996</v>
      </c>
      <c r="J899" s="57">
        <v>606.91999999999996</v>
      </c>
      <c r="K899" s="57">
        <v>7514.2226399999981</v>
      </c>
      <c r="L899" s="56">
        <f>G899*1000/3/F899</f>
        <v>4337.9984894046538</v>
      </c>
      <c r="M899" s="57">
        <f>I899*1000/3/H899</f>
        <v>3992.6001366378114</v>
      </c>
      <c r="N899" s="57">
        <f>M899-L899</f>
        <v>-345.39835276684244</v>
      </c>
      <c r="O899" s="58">
        <f>N899/L899</f>
        <v>-7.9621593601394924E-2</v>
      </c>
      <c r="P899" s="58">
        <f>H899/J899</f>
        <v>0.61097014433533248</v>
      </c>
      <c r="Q899" s="58">
        <f t="shared" si="13"/>
        <v>0.62469733656174331</v>
      </c>
      <c r="R899" s="59">
        <v>606.91999999999996</v>
      </c>
      <c r="S899" s="59">
        <v>826</v>
      </c>
      <c r="T899" s="60">
        <f>R899/S899</f>
        <v>0.73476997578692493</v>
      </c>
      <c r="U899" s="57">
        <v>370.80999999999995</v>
      </c>
      <c r="V899" s="1">
        <v>516</v>
      </c>
      <c r="W899" s="60">
        <f>U899/V899</f>
        <v>0.71862403100775185</v>
      </c>
    </row>
    <row r="900" spans="1:23" ht="12" hidden="1" outlineLevel="3" x14ac:dyDescent="0.25">
      <c r="A900" s="16">
        <v>897</v>
      </c>
      <c r="B900" s="53"/>
      <c r="C900" s="54"/>
      <c r="D900" s="1">
        <v>85531</v>
      </c>
      <c r="E900" s="1" t="s">
        <v>916</v>
      </c>
      <c r="F900" s="56">
        <v>893.79000000000008</v>
      </c>
      <c r="G900" s="57">
        <v>11289.110509999997</v>
      </c>
      <c r="H900" s="57">
        <v>501.61999999999995</v>
      </c>
      <c r="I900" s="57">
        <v>5969.8535899999988</v>
      </c>
      <c r="J900" s="57">
        <v>1395.41</v>
      </c>
      <c r="K900" s="57">
        <v>17258.964099999997</v>
      </c>
      <c r="L900" s="56">
        <f>G900*1000/3/F900</f>
        <v>4210.2024375599021</v>
      </c>
      <c r="M900" s="57">
        <f>I900*1000/3/H900</f>
        <v>3967.0491540741327</v>
      </c>
      <c r="N900" s="57">
        <f>M900-L900</f>
        <v>-243.15328348576941</v>
      </c>
      <c r="O900" s="58">
        <f>N900/L900</f>
        <v>-5.7753347277688917E-2</v>
      </c>
      <c r="P900" s="58">
        <f>H900/J900</f>
        <v>0.35947857618907697</v>
      </c>
      <c r="Q900" s="58">
        <f t="shared" si="13"/>
        <v>0.38147566718995291</v>
      </c>
      <c r="R900" s="59">
        <v>1395.41</v>
      </c>
      <c r="S900" s="59">
        <v>1911</v>
      </c>
      <c r="T900" s="60">
        <f>R900/S900</f>
        <v>0.73019884877027741</v>
      </c>
      <c r="U900" s="57">
        <v>501.61999999999995</v>
      </c>
      <c r="V900" s="1">
        <v>729</v>
      </c>
      <c r="W900" s="60">
        <f>U900/V900</f>
        <v>0.68809327846364876</v>
      </c>
    </row>
    <row r="901" spans="1:23" ht="12" hidden="1" outlineLevel="3" x14ac:dyDescent="0.25">
      <c r="A901" s="16">
        <v>898</v>
      </c>
      <c r="B901" s="53"/>
      <c r="C901" s="54"/>
      <c r="D901" s="1">
        <v>85532</v>
      </c>
      <c r="E901" s="1" t="s">
        <v>917</v>
      </c>
      <c r="F901" s="56">
        <v>19.96</v>
      </c>
      <c r="G901" s="57">
        <v>257.89654000000002</v>
      </c>
      <c r="H901" s="57">
        <v>14.98</v>
      </c>
      <c r="I901" s="57">
        <v>235.39935</v>
      </c>
      <c r="J901" s="57">
        <v>34.94</v>
      </c>
      <c r="K901" s="57">
        <v>493.29588999999999</v>
      </c>
      <c r="L901" s="56">
        <f>G901*1000/3/F901</f>
        <v>4306.889445557782</v>
      </c>
      <c r="M901" s="57">
        <f>I901*1000/3/H901</f>
        <v>5238.0807743658206</v>
      </c>
      <c r="N901" s="57">
        <f>M901-L901</f>
        <v>931.19132880803863</v>
      </c>
      <c r="O901" s="58">
        <f>N901/L901</f>
        <v>0.21620971250341459</v>
      </c>
      <c r="P901" s="58">
        <f>H901/J901</f>
        <v>0.42873497424155699</v>
      </c>
      <c r="Q901" s="58">
        <f t="shared" ref="Q901:Q964" si="14">V901/S901</f>
        <v>0.36363636363636365</v>
      </c>
      <c r="R901" s="59">
        <v>34.94</v>
      </c>
      <c r="S901" s="59">
        <v>44</v>
      </c>
      <c r="T901" s="60">
        <f>R901/S901</f>
        <v>0.79409090909090907</v>
      </c>
      <c r="U901" s="57">
        <v>14.98</v>
      </c>
      <c r="V901" s="1">
        <v>16</v>
      </c>
      <c r="W901" s="60">
        <f>U901/V901</f>
        <v>0.93625000000000003</v>
      </c>
    </row>
    <row r="902" spans="1:23" ht="12" hidden="1" outlineLevel="3" x14ac:dyDescent="0.25">
      <c r="A902" s="16">
        <v>899</v>
      </c>
      <c r="B902" s="53"/>
      <c r="C902" s="54"/>
      <c r="D902" s="1">
        <v>85591</v>
      </c>
      <c r="E902" s="1" t="s">
        <v>918</v>
      </c>
      <c r="F902" s="56">
        <v>149.64000000000001</v>
      </c>
      <c r="G902" s="57">
        <v>1639.5723000000003</v>
      </c>
      <c r="H902" s="57">
        <v>83.90000000000002</v>
      </c>
      <c r="I902" s="57">
        <v>1039.5252</v>
      </c>
      <c r="J902" s="57">
        <v>233.54000000000002</v>
      </c>
      <c r="K902" s="57">
        <v>2679.0975000000003</v>
      </c>
      <c r="L902" s="56">
        <f>G902*1000/3/F902</f>
        <v>3652.2594226142746</v>
      </c>
      <c r="M902" s="57">
        <f>I902*1000/3/H902</f>
        <v>4130.0166865315841</v>
      </c>
      <c r="N902" s="57">
        <f>M902-L902</f>
        <v>477.7572639173095</v>
      </c>
      <c r="O902" s="58">
        <f>N902/L902</f>
        <v>0.13081142619801431</v>
      </c>
      <c r="P902" s="58">
        <f>H902/J902</f>
        <v>0.35925323285090355</v>
      </c>
      <c r="Q902" s="58">
        <f t="shared" si="14"/>
        <v>0.37671232876712329</v>
      </c>
      <c r="R902" s="59">
        <v>233.54000000000002</v>
      </c>
      <c r="S902" s="59">
        <v>292</v>
      </c>
      <c r="T902" s="60">
        <f>R902/S902</f>
        <v>0.79979452054794531</v>
      </c>
      <c r="U902" s="57">
        <v>83.90000000000002</v>
      </c>
      <c r="V902" s="1">
        <v>110</v>
      </c>
      <c r="W902" s="60">
        <f>U902/V902</f>
        <v>0.76272727272727292</v>
      </c>
    </row>
    <row r="903" spans="1:23" ht="12" hidden="1" outlineLevel="3" x14ac:dyDescent="0.25">
      <c r="A903" s="16">
        <v>900</v>
      </c>
      <c r="B903" s="53"/>
      <c r="C903" s="54"/>
      <c r="D903" s="1">
        <v>85592</v>
      </c>
      <c r="E903" s="1" t="s">
        <v>919</v>
      </c>
      <c r="F903" s="56">
        <v>3791.0000000000005</v>
      </c>
      <c r="G903" s="57">
        <v>60123.631889999961</v>
      </c>
      <c r="H903" s="57">
        <v>5403.7799999999979</v>
      </c>
      <c r="I903" s="57">
        <v>81681.693909999929</v>
      </c>
      <c r="J903" s="57">
        <v>9194.7799999999988</v>
      </c>
      <c r="K903" s="57">
        <v>141805.32579999988</v>
      </c>
      <c r="L903" s="56">
        <f>G903*1000/3/F903</f>
        <v>5286.5235109469759</v>
      </c>
      <c r="M903" s="57">
        <f>I903*1000/3/H903</f>
        <v>5038.5528839688732</v>
      </c>
      <c r="N903" s="57">
        <f>M903-L903</f>
        <v>-247.9706269781027</v>
      </c>
      <c r="O903" s="58">
        <f>N903/L903</f>
        <v>-4.6906180680861796E-2</v>
      </c>
      <c r="P903" s="58">
        <f>H903/J903</f>
        <v>0.58770084765486486</v>
      </c>
      <c r="Q903" s="58">
        <f t="shared" si="14"/>
        <v>0.59031877213695394</v>
      </c>
      <c r="R903" s="59">
        <v>9194.7799999999988</v>
      </c>
      <c r="S903" s="59">
        <v>11858</v>
      </c>
      <c r="T903" s="60">
        <f>R903/S903</f>
        <v>0.77540731995277445</v>
      </c>
      <c r="U903" s="57">
        <v>5403.7799999999979</v>
      </c>
      <c r="V903" s="1">
        <v>7000</v>
      </c>
      <c r="W903" s="60">
        <f>U903/V903</f>
        <v>0.77196857142857112</v>
      </c>
    </row>
    <row r="904" spans="1:23" ht="12" hidden="1" outlineLevel="3" x14ac:dyDescent="0.25">
      <c r="A904" s="16">
        <v>901</v>
      </c>
      <c r="B904" s="53"/>
      <c r="C904" s="54"/>
      <c r="D904" s="1">
        <v>85593</v>
      </c>
      <c r="E904" s="1" t="s">
        <v>920</v>
      </c>
      <c r="F904" s="56">
        <v>381.72999999999996</v>
      </c>
      <c r="G904" s="57">
        <v>5609.5867899999994</v>
      </c>
      <c r="H904" s="57">
        <v>650.77</v>
      </c>
      <c r="I904" s="57">
        <v>9646.9812399999955</v>
      </c>
      <c r="J904" s="57">
        <v>1032.5</v>
      </c>
      <c r="K904" s="57">
        <v>15256.568029999995</v>
      </c>
      <c r="L904" s="56">
        <f>G904*1000/3/F904</f>
        <v>4898.3896034719128</v>
      </c>
      <c r="M904" s="57">
        <f>I904*1000/3/H904</f>
        <v>4941.3163073487285</v>
      </c>
      <c r="N904" s="57">
        <f>M904-L904</f>
        <v>42.926703876815736</v>
      </c>
      <c r="O904" s="58">
        <f>N904/L904</f>
        <v>8.7634319341176672E-3</v>
      </c>
      <c r="P904" s="58">
        <f>H904/J904</f>
        <v>0.63028571428571423</v>
      </c>
      <c r="Q904" s="58">
        <f t="shared" si="14"/>
        <v>0.65933232169954481</v>
      </c>
      <c r="R904" s="59">
        <v>1032.5</v>
      </c>
      <c r="S904" s="59">
        <v>1318</v>
      </c>
      <c r="T904" s="60">
        <f>R904/S904</f>
        <v>0.78338391502276172</v>
      </c>
      <c r="U904" s="57">
        <v>650.77</v>
      </c>
      <c r="V904" s="1">
        <v>869</v>
      </c>
      <c r="W904" s="60">
        <f>U904/V904</f>
        <v>0.74887226697353282</v>
      </c>
    </row>
    <row r="905" spans="1:23" ht="12" hidden="1" outlineLevel="3" x14ac:dyDescent="0.25">
      <c r="A905" s="16">
        <v>902</v>
      </c>
      <c r="B905" s="53"/>
      <c r="C905" s="54"/>
      <c r="D905" s="1">
        <v>85599</v>
      </c>
      <c r="E905" s="1" t="s">
        <v>921</v>
      </c>
      <c r="F905" s="56">
        <v>672.51999999999975</v>
      </c>
      <c r="G905" s="57">
        <v>9521.7901400000028</v>
      </c>
      <c r="H905" s="57">
        <v>1162.2599999999995</v>
      </c>
      <c r="I905" s="57">
        <v>15562.773629999994</v>
      </c>
      <c r="J905" s="57">
        <v>1834.7799999999993</v>
      </c>
      <c r="K905" s="57">
        <v>25084.563769999997</v>
      </c>
      <c r="L905" s="56">
        <f>G905*1000/3/F905</f>
        <v>4719.4582267689711</v>
      </c>
      <c r="M905" s="57">
        <f>I905*1000/3/H905</f>
        <v>4463.3655206236126</v>
      </c>
      <c r="N905" s="57">
        <f>M905-L905</f>
        <v>-256.09270614535853</v>
      </c>
      <c r="O905" s="58">
        <f>N905/L905</f>
        <v>-5.4263157727043675E-2</v>
      </c>
      <c r="P905" s="58">
        <f>H905/J905</f>
        <v>0.63346014236039194</v>
      </c>
      <c r="Q905" s="58">
        <f t="shared" si="14"/>
        <v>0.6665148063781321</v>
      </c>
      <c r="R905" s="59">
        <v>1834.7799999999993</v>
      </c>
      <c r="S905" s="59">
        <v>2195</v>
      </c>
      <c r="T905" s="60">
        <f>R905/S905</f>
        <v>0.83589066059225481</v>
      </c>
      <c r="U905" s="57">
        <v>1162.2599999999995</v>
      </c>
      <c r="V905" s="1">
        <v>1463</v>
      </c>
      <c r="W905" s="60">
        <f>U905/V905</f>
        <v>0.79443609022556361</v>
      </c>
    </row>
    <row r="906" spans="1:23" ht="12" hidden="1" outlineLevel="3" x14ac:dyDescent="0.25">
      <c r="A906" s="16">
        <v>903</v>
      </c>
      <c r="B906" s="53"/>
      <c r="C906" s="54"/>
      <c r="D906" s="1">
        <v>85601</v>
      </c>
      <c r="E906" s="1" t="s">
        <v>922</v>
      </c>
      <c r="F906" s="56">
        <v>20.939999999999994</v>
      </c>
      <c r="G906" s="57">
        <v>376.81626</v>
      </c>
      <c r="H906" s="57">
        <v>167.65</v>
      </c>
      <c r="I906" s="57">
        <v>2499.0634500000006</v>
      </c>
      <c r="J906" s="57">
        <v>188.59</v>
      </c>
      <c r="K906" s="57">
        <v>2875.8797100000006</v>
      </c>
      <c r="L906" s="56">
        <f>G906*1000/3/F906</f>
        <v>5998.3486150907374</v>
      </c>
      <c r="M906" s="57">
        <f>I906*1000/3/H906</f>
        <v>4968.8109155979737</v>
      </c>
      <c r="N906" s="57">
        <f>M906-L906</f>
        <v>-1029.5376994927637</v>
      </c>
      <c r="O906" s="58">
        <f>N906/L906</f>
        <v>-0.17163685633453132</v>
      </c>
      <c r="P906" s="58">
        <f>H906/J906</f>
        <v>0.88896548067235803</v>
      </c>
      <c r="Q906" s="58">
        <f t="shared" si="14"/>
        <v>0.90476190476190477</v>
      </c>
      <c r="R906" s="59">
        <v>188.59</v>
      </c>
      <c r="S906" s="59">
        <v>294</v>
      </c>
      <c r="T906" s="60">
        <f>R906/S906</f>
        <v>0.64146258503401365</v>
      </c>
      <c r="U906" s="57">
        <v>167.65</v>
      </c>
      <c r="V906" s="1">
        <v>266</v>
      </c>
      <c r="W906" s="60">
        <f>U906/V906</f>
        <v>0.63026315789473686</v>
      </c>
    </row>
    <row r="907" spans="1:23" ht="12" hidden="1" outlineLevel="3" x14ac:dyDescent="0.25">
      <c r="A907" s="16">
        <v>904</v>
      </c>
      <c r="B907" s="53"/>
      <c r="C907" s="54"/>
      <c r="D907" s="1">
        <v>85609</v>
      </c>
      <c r="E907" s="1" t="s">
        <v>923</v>
      </c>
      <c r="F907" s="56">
        <v>180.76999999999998</v>
      </c>
      <c r="G907" s="57">
        <v>3511.1676300000004</v>
      </c>
      <c r="H907" s="57">
        <v>427.19</v>
      </c>
      <c r="I907" s="57">
        <v>6561.8998699999966</v>
      </c>
      <c r="J907" s="57">
        <v>607.96</v>
      </c>
      <c r="K907" s="57">
        <v>10073.067499999997</v>
      </c>
      <c r="L907" s="56">
        <f>G907*1000/3/F907</f>
        <v>6474.4659512087201</v>
      </c>
      <c r="M907" s="57">
        <f>I907*1000/3/H907</f>
        <v>5120.2040231903029</v>
      </c>
      <c r="N907" s="57">
        <f>M907-L907</f>
        <v>-1354.2619280184172</v>
      </c>
      <c r="O907" s="58">
        <f>N907/L907</f>
        <v>-0.20916967333276185</v>
      </c>
      <c r="P907" s="58">
        <f>H907/J907</f>
        <v>0.70266135929995388</v>
      </c>
      <c r="Q907" s="58">
        <f t="shared" si="14"/>
        <v>0.72661870503597126</v>
      </c>
      <c r="R907" s="59">
        <v>607.96</v>
      </c>
      <c r="S907" s="59">
        <v>695</v>
      </c>
      <c r="T907" s="60">
        <f>R907/S907</f>
        <v>0.87476258992805755</v>
      </c>
      <c r="U907" s="57">
        <v>427.19</v>
      </c>
      <c r="V907" s="1">
        <v>505</v>
      </c>
      <c r="W907" s="60">
        <f>U907/V907</f>
        <v>0.84592079207920789</v>
      </c>
    </row>
    <row r="908" spans="1:23" ht="12" hidden="1" outlineLevel="1" collapsed="1" x14ac:dyDescent="0.25">
      <c r="A908" s="16">
        <v>905</v>
      </c>
      <c r="B908" s="46"/>
      <c r="C908" s="47" t="s">
        <v>924</v>
      </c>
      <c r="D908" s="48"/>
      <c r="E908" s="47"/>
      <c r="F908" s="71">
        <f>F909+F929</f>
        <v>104574.42000000001</v>
      </c>
      <c r="G908" s="72">
        <f>G909+G929</f>
        <v>1597863.4099999992</v>
      </c>
      <c r="H908" s="72">
        <f>H909+H929</f>
        <v>330627.35000000009</v>
      </c>
      <c r="I908" s="72">
        <f>I909+I929</f>
        <v>5198309.5549600013</v>
      </c>
      <c r="J908" s="72">
        <f>J909+J929</f>
        <v>435201.77000000014</v>
      </c>
      <c r="K908" s="72">
        <f>K909+K929</f>
        <v>6796172.9649600005</v>
      </c>
      <c r="L908" s="9">
        <f>G908*1000/3/F908</f>
        <v>5093.225825844087</v>
      </c>
      <c r="M908" s="10">
        <f>I908*1000/3/H908</f>
        <v>5240.8545501554336</v>
      </c>
      <c r="N908" s="10">
        <f>M908-L908</f>
        <v>147.62872431134656</v>
      </c>
      <c r="O908" s="51">
        <f>N908/L908</f>
        <v>2.8985308988705688E-2</v>
      </c>
      <c r="P908" s="51">
        <f>H908/J908</f>
        <v>0.75971049014805248</v>
      </c>
      <c r="Q908" s="51">
        <f t="shared" si="14"/>
        <v>0.78630487907643043</v>
      </c>
      <c r="R908" s="72">
        <f>R909+R929</f>
        <v>435201.77000000014</v>
      </c>
      <c r="S908" s="72">
        <f>S909+S929</f>
        <v>593350</v>
      </c>
      <c r="T908" s="52">
        <f>R908/S908</f>
        <v>0.73346552624926287</v>
      </c>
      <c r="U908" s="72">
        <f>U909+U929</f>
        <v>330627.35000000009</v>
      </c>
      <c r="V908" s="72">
        <f>V909+V929</f>
        <v>466554</v>
      </c>
      <c r="W908" s="52">
        <f>U908/V908</f>
        <v>0.70865826892492634</v>
      </c>
    </row>
    <row r="909" spans="1:23" ht="12" hidden="1" outlineLevel="2" x14ac:dyDescent="0.25">
      <c r="A909" s="16">
        <v>906</v>
      </c>
      <c r="B909" s="46"/>
      <c r="C909" s="47" t="s">
        <v>925</v>
      </c>
      <c r="D909" s="48"/>
      <c r="E909" s="47"/>
      <c r="F909" s="71">
        <f>F910+F916+F920</f>
        <v>46601.570000000007</v>
      </c>
      <c r="G909" s="72">
        <f>G910+G916+G920</f>
        <v>834484.26937999949</v>
      </c>
      <c r="H909" s="72">
        <f>H910+H916+H920</f>
        <v>163168.63000000006</v>
      </c>
      <c r="I909" s="72">
        <f>I910+I916+I920</f>
        <v>2733381.5769000007</v>
      </c>
      <c r="J909" s="72">
        <f>J910+J916+J920</f>
        <v>209770.2000000001</v>
      </c>
      <c r="K909" s="72">
        <f>K910+K916+K920</f>
        <v>3567865.8462800002</v>
      </c>
      <c r="L909" s="9">
        <f>G909*1000/3/F909</f>
        <v>5968.9281525636679</v>
      </c>
      <c r="M909" s="10">
        <f>I909*1000/3/H909</f>
        <v>5583.9605462152858</v>
      </c>
      <c r="N909" s="10">
        <f>M909-L909</f>
        <v>-384.96760634838211</v>
      </c>
      <c r="O909" s="51">
        <f>N909/L909</f>
        <v>-6.4495265566739596E-2</v>
      </c>
      <c r="P909" s="51">
        <f>H909/J909</f>
        <v>0.77784466049038414</v>
      </c>
      <c r="Q909" s="51">
        <f t="shared" si="14"/>
        <v>0.80664036121929761</v>
      </c>
      <c r="R909" s="72">
        <f>R910+R916+R920</f>
        <v>209770.2000000001</v>
      </c>
      <c r="S909" s="72">
        <f>S910+S916+S920</f>
        <v>273961</v>
      </c>
      <c r="T909" s="52">
        <f>R909/S909</f>
        <v>0.76569365712637971</v>
      </c>
      <c r="U909" s="72">
        <f>U910+U916+U920</f>
        <v>163168.63000000006</v>
      </c>
      <c r="V909" s="72">
        <f>V910+V916+V920</f>
        <v>220988</v>
      </c>
      <c r="W909" s="52">
        <f>U909/V909</f>
        <v>0.73835968468876167</v>
      </c>
    </row>
    <row r="910" spans="1:23" ht="12" hidden="1" outlineLevel="3" x14ac:dyDescent="0.25">
      <c r="A910" s="16">
        <v>907</v>
      </c>
      <c r="B910" s="62"/>
      <c r="C910" s="63" t="s">
        <v>926</v>
      </c>
      <c r="D910" s="75"/>
      <c r="E910" s="63"/>
      <c r="F910" s="76">
        <f>SUM(F911:F915)</f>
        <v>40172.970000000008</v>
      </c>
      <c r="G910" s="59">
        <f>SUM(G911:G915)</f>
        <v>736853.44543999946</v>
      </c>
      <c r="H910" s="59">
        <f>SUM(H911:H915)</f>
        <v>134958.40000000008</v>
      </c>
      <c r="I910" s="59">
        <f>SUM(I911:I915)</f>
        <v>2315482.8913900009</v>
      </c>
      <c r="J910" s="59">
        <f>SUM(J911:J915)</f>
        <v>175131.37000000011</v>
      </c>
      <c r="K910" s="59">
        <f>SUM(K911:K915)</f>
        <v>3052336.3368300004</v>
      </c>
      <c r="L910" s="56">
        <f>G910*1000/3/F910</f>
        <v>6114.0068843968083</v>
      </c>
      <c r="M910" s="57">
        <f>I910*1000/3/H910</f>
        <v>5719.0040076300038</v>
      </c>
      <c r="N910" s="57">
        <f>M910-L910</f>
        <v>-395.00287676680455</v>
      </c>
      <c r="O910" s="58">
        <f>N910/L910</f>
        <v>-6.4606220476275192E-2</v>
      </c>
      <c r="P910" s="58">
        <f>H910/J910</f>
        <v>0.7706123694458622</v>
      </c>
      <c r="Q910" s="58">
        <f t="shared" si="14"/>
        <v>0.80010833997612996</v>
      </c>
      <c r="R910" s="59">
        <f>SUM(R911:R915)</f>
        <v>175131.37000000011</v>
      </c>
      <c r="S910" s="59">
        <f>SUM(S911:S915)</f>
        <v>227063</v>
      </c>
      <c r="T910" s="60">
        <f>R910/S910</f>
        <v>0.77128977420363565</v>
      </c>
      <c r="U910" s="59">
        <f>SUM(U911:U915)</f>
        <v>134958.40000000008</v>
      </c>
      <c r="V910" s="59">
        <f>SUM(V911:V915)</f>
        <v>181675</v>
      </c>
      <c r="W910" s="60">
        <f>U910/V910</f>
        <v>0.74285619925691526</v>
      </c>
    </row>
    <row r="911" spans="1:23" ht="12" hidden="1" outlineLevel="4" x14ac:dyDescent="0.25">
      <c r="A911" s="16">
        <v>908</v>
      </c>
      <c r="B911" s="53"/>
      <c r="C911" s="54"/>
      <c r="D911" s="1">
        <v>86101</v>
      </c>
      <c r="E911" s="1" t="s">
        <v>927</v>
      </c>
      <c r="F911" s="56">
        <v>33016.060000000012</v>
      </c>
      <c r="G911" s="57">
        <v>612521.33151999954</v>
      </c>
      <c r="H911" s="57">
        <v>114150.17000000007</v>
      </c>
      <c r="I911" s="57">
        <v>1970204.5968700009</v>
      </c>
      <c r="J911" s="57">
        <v>147166.2300000001</v>
      </c>
      <c r="K911" s="57">
        <v>2582725.9283900005</v>
      </c>
      <c r="L911" s="56">
        <f>G911*1000/3/F911</f>
        <v>6184.0745738084161</v>
      </c>
      <c r="M911" s="57">
        <f>I911*1000/3/H911</f>
        <v>5753.2535047764986</v>
      </c>
      <c r="N911" s="57">
        <f>M911-L911</f>
        <v>-430.82106903191743</v>
      </c>
      <c r="O911" s="58">
        <f>N911/L911</f>
        <v>-6.9666215031847445E-2</v>
      </c>
      <c r="P911" s="58">
        <f>H911/J911</f>
        <v>0.77565464577029664</v>
      </c>
      <c r="Q911" s="58">
        <f t="shared" si="14"/>
        <v>0.8051435941983206</v>
      </c>
      <c r="R911" s="59">
        <v>147166.2300000001</v>
      </c>
      <c r="S911" s="59">
        <v>189945</v>
      </c>
      <c r="T911" s="60">
        <f>R911/S911</f>
        <v>0.77478338466398222</v>
      </c>
      <c r="U911" s="57">
        <v>114150.17000000007</v>
      </c>
      <c r="V911" s="1">
        <v>152933</v>
      </c>
      <c r="W911" s="60">
        <f>U911/V911</f>
        <v>0.74640640018831828</v>
      </c>
    </row>
    <row r="912" spans="1:23" ht="12" hidden="1" outlineLevel="4" x14ac:dyDescent="0.25">
      <c r="A912" s="16">
        <v>909</v>
      </c>
      <c r="B912" s="53"/>
      <c r="C912" s="54"/>
      <c r="D912" s="1">
        <v>86102</v>
      </c>
      <c r="E912" s="1" t="s">
        <v>928</v>
      </c>
      <c r="F912" s="56">
        <v>70.14</v>
      </c>
      <c r="G912" s="57">
        <v>1300.89617</v>
      </c>
      <c r="H912" s="57">
        <v>365.28000000000003</v>
      </c>
      <c r="I912" s="57">
        <v>6056.4630399999996</v>
      </c>
      <c r="J912" s="57">
        <v>435.42</v>
      </c>
      <c r="K912" s="57">
        <v>7357.3592099999996</v>
      </c>
      <c r="L912" s="56">
        <f>G912*1000/3/F912</f>
        <v>6182.3789088489684</v>
      </c>
      <c r="M912" s="57">
        <f>I912*1000/3/H912</f>
        <v>5526.7767557307634</v>
      </c>
      <c r="N912" s="57">
        <f>M912-L912</f>
        <v>-655.60215311820502</v>
      </c>
      <c r="O912" s="58">
        <f>N912/L912</f>
        <v>-0.10604367069443575</v>
      </c>
      <c r="P912" s="58">
        <f>H912/J912</f>
        <v>0.83891415185338303</v>
      </c>
      <c r="Q912" s="58">
        <f t="shared" si="14"/>
        <v>0.86206896551724133</v>
      </c>
      <c r="R912" s="59">
        <v>435.42</v>
      </c>
      <c r="S912" s="59">
        <v>580</v>
      </c>
      <c r="T912" s="60">
        <f>R912/S912</f>
        <v>0.75072413793103454</v>
      </c>
      <c r="U912" s="57">
        <v>365.28000000000003</v>
      </c>
      <c r="V912" s="1">
        <v>500</v>
      </c>
      <c r="W912" s="60">
        <f>U912/V912</f>
        <v>0.7305600000000001</v>
      </c>
    </row>
    <row r="913" spans="1:23" ht="12" hidden="1" outlineLevel="4" x14ac:dyDescent="0.25">
      <c r="A913" s="16">
        <v>910</v>
      </c>
      <c r="B913" s="53"/>
      <c r="C913" s="54"/>
      <c r="D913" s="1">
        <v>86103</v>
      </c>
      <c r="E913" s="1" t="s">
        <v>929</v>
      </c>
      <c r="F913" s="56">
        <v>947.06999999999994</v>
      </c>
      <c r="G913" s="57">
        <v>16748.384139999995</v>
      </c>
      <c r="H913" s="57">
        <v>3146.75</v>
      </c>
      <c r="I913" s="57">
        <v>53004.213429999989</v>
      </c>
      <c r="J913" s="57">
        <v>4093.8199999999997</v>
      </c>
      <c r="K913" s="57">
        <v>69752.597569999984</v>
      </c>
      <c r="L913" s="56">
        <f>G913*1000/3/F913</f>
        <v>5894.8068393395761</v>
      </c>
      <c r="M913" s="57">
        <f>I913*1000/3/H913</f>
        <v>5614.7044230820147</v>
      </c>
      <c r="N913" s="57">
        <f>M913-L913</f>
        <v>-280.10241625756134</v>
      </c>
      <c r="O913" s="58">
        <f>N913/L913</f>
        <v>-4.7516809946726357E-2</v>
      </c>
      <c r="P913" s="58">
        <f>H913/J913</f>
        <v>0.76865861224968368</v>
      </c>
      <c r="Q913" s="58">
        <f t="shared" si="14"/>
        <v>0.79781818181818187</v>
      </c>
      <c r="R913" s="59">
        <v>4093.8199999999997</v>
      </c>
      <c r="S913" s="59">
        <v>5500</v>
      </c>
      <c r="T913" s="60">
        <f>R913/S913</f>
        <v>0.74433090909090904</v>
      </c>
      <c r="U913" s="57">
        <v>3146.75</v>
      </c>
      <c r="V913" s="1">
        <v>4388</v>
      </c>
      <c r="W913" s="60">
        <f>U913/V913</f>
        <v>0.71712625341841385</v>
      </c>
    </row>
    <row r="914" spans="1:23" ht="12" hidden="1" outlineLevel="4" x14ac:dyDescent="0.25">
      <c r="A914" s="16">
        <v>911</v>
      </c>
      <c r="B914" s="53"/>
      <c r="C914" s="54"/>
      <c r="D914" s="1">
        <v>86104</v>
      </c>
      <c r="E914" s="1" t="s">
        <v>930</v>
      </c>
      <c r="F914" s="56">
        <v>6130.61</v>
      </c>
      <c r="G914" s="57">
        <v>106161.30509999998</v>
      </c>
      <c r="H914" s="57">
        <v>17218.249999999993</v>
      </c>
      <c r="I914" s="57">
        <v>285038.08940999984</v>
      </c>
      <c r="J914" s="57">
        <v>23348.859999999993</v>
      </c>
      <c r="K914" s="57">
        <v>391199.39450999984</v>
      </c>
      <c r="L914" s="56">
        <f>G914*1000/3/F914</f>
        <v>5772.1991286348339</v>
      </c>
      <c r="M914" s="57">
        <f>I914*1000/3/H914</f>
        <v>5518.1389786999252</v>
      </c>
      <c r="N914" s="57">
        <f>M914-L914</f>
        <v>-254.06014993490862</v>
      </c>
      <c r="O914" s="58">
        <f>N914/L914</f>
        <v>-4.4014446534694593E-2</v>
      </c>
      <c r="P914" s="58">
        <f>H914/J914</f>
        <v>0.73743429015378048</v>
      </c>
      <c r="Q914" s="58">
        <f t="shared" si="14"/>
        <v>0.76798188874514872</v>
      </c>
      <c r="R914" s="59">
        <v>23348.859999999993</v>
      </c>
      <c r="S914" s="59">
        <v>30920</v>
      </c>
      <c r="T914" s="60">
        <f>R914/S914</f>
        <v>0.75513777490297518</v>
      </c>
      <c r="U914" s="57">
        <v>17218.249999999993</v>
      </c>
      <c r="V914" s="1">
        <v>23746</v>
      </c>
      <c r="W914" s="60">
        <f>U914/V914</f>
        <v>0.72510106965383614</v>
      </c>
    </row>
    <row r="915" spans="1:23" ht="12" hidden="1" outlineLevel="4" x14ac:dyDescent="0.25">
      <c r="A915" s="16">
        <v>912</v>
      </c>
      <c r="B915" s="53"/>
      <c r="C915" s="54"/>
      <c r="D915" s="1">
        <v>86109</v>
      </c>
      <c r="E915" s="1" t="s">
        <v>931</v>
      </c>
      <c r="F915" s="56">
        <v>9.09</v>
      </c>
      <c r="G915" s="57">
        <v>121.52851000000001</v>
      </c>
      <c r="H915" s="57">
        <v>77.95</v>
      </c>
      <c r="I915" s="57">
        <v>1179.5286399999998</v>
      </c>
      <c r="J915" s="57">
        <v>87.04</v>
      </c>
      <c r="K915" s="57">
        <v>1301.0571499999999</v>
      </c>
      <c r="L915" s="56">
        <f>G915*1000/3/F915</f>
        <v>4456.4910157682434</v>
      </c>
      <c r="M915" s="57">
        <f>I915*1000/3/H915</f>
        <v>5043.9539875988867</v>
      </c>
      <c r="N915" s="57">
        <f>M915-L915</f>
        <v>587.46297183064326</v>
      </c>
      <c r="O915" s="58">
        <f>N915/L915</f>
        <v>0.13182186831568693</v>
      </c>
      <c r="P915" s="58">
        <f>H915/J915</f>
        <v>0.89556525735294112</v>
      </c>
      <c r="Q915" s="58">
        <f t="shared" si="14"/>
        <v>0.9152542372881356</v>
      </c>
      <c r="R915" s="59">
        <v>87.04</v>
      </c>
      <c r="S915" s="59">
        <v>118</v>
      </c>
      <c r="T915" s="60">
        <f>R915/S915</f>
        <v>0.73762711864406783</v>
      </c>
      <c r="U915" s="57">
        <v>77.95</v>
      </c>
      <c r="V915" s="1">
        <v>108</v>
      </c>
      <c r="W915" s="60">
        <f>U915/V915</f>
        <v>0.72175925925925932</v>
      </c>
    </row>
    <row r="916" spans="1:23" ht="12" hidden="1" outlineLevel="3" collapsed="1" x14ac:dyDescent="0.25">
      <c r="A916" s="16">
        <v>913</v>
      </c>
      <c r="B916" s="62"/>
      <c r="C916" s="63" t="s">
        <v>932</v>
      </c>
      <c r="D916" s="75"/>
      <c r="E916" s="63"/>
      <c r="F916" s="76">
        <f>SUM(F917:F919)</f>
        <v>2387.5699999999997</v>
      </c>
      <c r="G916" s="76">
        <f>SUM(G917:G919)</f>
        <v>43330.812480000001</v>
      </c>
      <c r="H916" s="76">
        <f>SUM(H917:H919)</f>
        <v>14615.269999999997</v>
      </c>
      <c r="I916" s="76">
        <f>SUM(I917:I919)</f>
        <v>194901.84991999989</v>
      </c>
      <c r="J916" s="76">
        <f>SUM(J917:J919)</f>
        <v>17002.839999999997</v>
      </c>
      <c r="K916" s="91">
        <f>SUM(K917:K919)</f>
        <v>238232.66239999988</v>
      </c>
      <c r="L916" s="56">
        <f>G916*1000/3/F916</f>
        <v>6049.4997675460836</v>
      </c>
      <c r="M916" s="57">
        <f>I916*1000/3/H916</f>
        <v>4445.1647699061768</v>
      </c>
      <c r="N916" s="57">
        <f>M916-L916</f>
        <v>-1604.3349976399068</v>
      </c>
      <c r="O916" s="58">
        <f>N916/L916</f>
        <v>-0.26520126610248446</v>
      </c>
      <c r="P916" s="58">
        <f>H916/J916</f>
        <v>0.85957816458897451</v>
      </c>
      <c r="Q916" s="58">
        <f t="shared" si="14"/>
        <v>0.87654106615731897</v>
      </c>
      <c r="R916" s="92">
        <f>SUM(R917:R919)</f>
        <v>17002.839999999997</v>
      </c>
      <c r="S916" s="91">
        <f>SUM(S917:S919)</f>
        <v>23036</v>
      </c>
      <c r="T916" s="60">
        <f>R916/S916</f>
        <v>0.73809862823406824</v>
      </c>
      <c r="U916" s="76">
        <f>SUM(U917:U919)</f>
        <v>14615.269999999997</v>
      </c>
      <c r="V916" s="76">
        <f>SUM(V917:V919)</f>
        <v>20192</v>
      </c>
      <c r="W916" s="60">
        <f>U916/V916</f>
        <v>0.72381487717908066</v>
      </c>
    </row>
    <row r="917" spans="1:23" ht="12" hidden="1" outlineLevel="4" x14ac:dyDescent="0.25">
      <c r="A917" s="16">
        <v>914</v>
      </c>
      <c r="B917" s="53"/>
      <c r="C917" s="54"/>
      <c r="D917" s="1">
        <v>86210</v>
      </c>
      <c r="E917" s="1" t="s">
        <v>933</v>
      </c>
      <c r="F917" s="56">
        <v>1760.0299999999995</v>
      </c>
      <c r="G917" s="56">
        <v>35417.165110000002</v>
      </c>
      <c r="H917" s="56">
        <v>7096.949999999998</v>
      </c>
      <c r="I917" s="56">
        <v>113055.3788699999</v>
      </c>
      <c r="J917" s="56">
        <v>8856.9799999999977</v>
      </c>
      <c r="K917" s="93">
        <v>148472.5439799999</v>
      </c>
      <c r="L917" s="56">
        <f>G917*1000/3/F917</f>
        <v>6707.68208685837</v>
      </c>
      <c r="M917" s="57">
        <f>I917*1000/3/H917</f>
        <v>5310.0453420131153</v>
      </c>
      <c r="N917" s="57">
        <f>M917-L917</f>
        <v>-1397.6367448452547</v>
      </c>
      <c r="O917" s="58">
        <f>N917/L917</f>
        <v>-0.208363593674705</v>
      </c>
      <c r="P917" s="58">
        <f>H917/J917</f>
        <v>0.80128328166034013</v>
      </c>
      <c r="Q917" s="58">
        <f t="shared" si="14"/>
        <v>0.826790605029463</v>
      </c>
      <c r="R917" s="92">
        <v>8856.9799999999977</v>
      </c>
      <c r="S917" s="91">
        <v>12049</v>
      </c>
      <c r="T917" s="60">
        <f>R917/S917</f>
        <v>0.73508008963399429</v>
      </c>
      <c r="U917" s="56">
        <v>7096.949999999998</v>
      </c>
      <c r="V917" s="94">
        <v>9962</v>
      </c>
      <c r="W917" s="60">
        <f>U917/V917</f>
        <v>0.71240212808672942</v>
      </c>
    </row>
    <row r="918" spans="1:23" ht="12" hidden="1" outlineLevel="4" x14ac:dyDescent="0.25">
      <c r="A918" s="16">
        <v>915</v>
      </c>
      <c r="B918" s="53"/>
      <c r="C918" s="54"/>
      <c r="D918" s="1">
        <v>86220</v>
      </c>
      <c r="E918" s="1" t="s">
        <v>934</v>
      </c>
      <c r="F918" s="56">
        <v>372.25</v>
      </c>
      <c r="G918" s="56">
        <v>5339.0754999999999</v>
      </c>
      <c r="H918" s="56">
        <v>3067.3499999999981</v>
      </c>
      <c r="I918" s="56">
        <v>40371.720080000028</v>
      </c>
      <c r="J918" s="56">
        <v>3439.5999999999981</v>
      </c>
      <c r="K918" s="93">
        <v>45710.795580000027</v>
      </c>
      <c r="L918" s="56">
        <f>G918*1000/3/F918</f>
        <v>4780.904857846429</v>
      </c>
      <c r="M918" s="57">
        <f>I918*1000/3/H918</f>
        <v>4387.2528490934146</v>
      </c>
      <c r="N918" s="57">
        <f>M918-L918</f>
        <v>-393.65200875301434</v>
      </c>
      <c r="O918" s="58">
        <f>N918/L918</f>
        <v>-8.2338390003087389E-2</v>
      </c>
      <c r="P918" s="58">
        <f>H918/J918</f>
        <v>0.89177520641935104</v>
      </c>
      <c r="Q918" s="58">
        <f t="shared" si="14"/>
        <v>0.90503384094754658</v>
      </c>
      <c r="R918" s="92">
        <v>3439.5999999999981</v>
      </c>
      <c r="S918" s="91">
        <v>4728</v>
      </c>
      <c r="T918" s="60">
        <f>R918/S918</f>
        <v>0.72749576988155629</v>
      </c>
      <c r="U918" s="56">
        <v>3067.3499999999981</v>
      </c>
      <c r="V918" s="94">
        <v>4279</v>
      </c>
      <c r="W918" s="60">
        <f>U918/V918</f>
        <v>0.71683804627249315</v>
      </c>
    </row>
    <row r="919" spans="1:23" ht="12" hidden="1" outlineLevel="4" x14ac:dyDescent="0.25">
      <c r="A919" s="16">
        <v>916</v>
      </c>
      <c r="B919" s="53"/>
      <c r="C919" s="54"/>
      <c r="D919" s="1">
        <v>86230</v>
      </c>
      <c r="E919" s="1" t="s">
        <v>935</v>
      </c>
      <c r="F919" s="56">
        <v>255.28999999999996</v>
      </c>
      <c r="G919" s="56">
        <v>2574.5718700000007</v>
      </c>
      <c r="H919" s="56">
        <v>4450.97</v>
      </c>
      <c r="I919" s="56">
        <v>41474.750969999957</v>
      </c>
      <c r="J919" s="56">
        <v>4706.26</v>
      </c>
      <c r="K919" s="93">
        <v>44049.322839999957</v>
      </c>
      <c r="L919" s="56">
        <f>G919*1000/3/F919</f>
        <v>3361.630394192227</v>
      </c>
      <c r="M919" s="57">
        <f>I919*1000/3/H919</f>
        <v>3106.0458709000477</v>
      </c>
      <c r="N919" s="57">
        <f>M919-L919</f>
        <v>-255.58452329217926</v>
      </c>
      <c r="O919" s="58">
        <f>N919/L919</f>
        <v>-7.6029929921428555E-2</v>
      </c>
      <c r="P919" s="58">
        <f>H919/J919</f>
        <v>0.94575522814294155</v>
      </c>
      <c r="Q919" s="58">
        <f t="shared" si="14"/>
        <v>0.95079086115992972</v>
      </c>
      <c r="R919" s="92">
        <v>4706.26</v>
      </c>
      <c r="S919" s="91">
        <v>6259</v>
      </c>
      <c r="T919" s="60">
        <f>R919/S919</f>
        <v>0.75191883687490013</v>
      </c>
      <c r="U919" s="56">
        <v>4450.97</v>
      </c>
      <c r="V919" s="94">
        <v>5951</v>
      </c>
      <c r="W919" s="60">
        <f>U919/V919</f>
        <v>0.7479364812636532</v>
      </c>
    </row>
    <row r="920" spans="1:23" ht="12" hidden="1" outlineLevel="3" collapsed="1" x14ac:dyDescent="0.25">
      <c r="A920" s="16">
        <v>917</v>
      </c>
      <c r="B920" s="62"/>
      <c r="C920" s="63" t="s">
        <v>936</v>
      </c>
      <c r="D920" s="75"/>
      <c r="E920" s="63"/>
      <c r="F920" s="76">
        <f>SUM(F921:F928)</f>
        <v>4041.0299999999988</v>
      </c>
      <c r="G920" s="76">
        <f>SUM(G921:G928)</f>
        <v>54300.011460000016</v>
      </c>
      <c r="H920" s="76">
        <f>SUM(H921:H928)</f>
        <v>13594.96</v>
      </c>
      <c r="I920" s="76">
        <f>SUM(I921:I928)</f>
        <v>222996.83558999997</v>
      </c>
      <c r="J920" s="76">
        <f>SUM(J921:J928)</f>
        <v>17635.989999999998</v>
      </c>
      <c r="K920" s="91">
        <f>SUM(K921:K928)</f>
        <v>277296.84704999998</v>
      </c>
      <c r="L920" s="56">
        <f>G920*1000/3/F920</f>
        <v>4479.0570275400105</v>
      </c>
      <c r="M920" s="57">
        <f>I920*1000/3/H920</f>
        <v>5467.6349566309864</v>
      </c>
      <c r="N920" s="57">
        <f>M920-L920</f>
        <v>988.57792909097589</v>
      </c>
      <c r="O920" s="58">
        <f>N920/L920</f>
        <v>0.22071117268938259</v>
      </c>
      <c r="P920" s="58">
        <f>H920/J920</f>
        <v>0.77086457862586677</v>
      </c>
      <c r="Q920" s="58">
        <f t="shared" si="14"/>
        <v>0.80131589975693573</v>
      </c>
      <c r="R920" s="92">
        <f>SUM(R921:R928)</f>
        <v>17635.989999999998</v>
      </c>
      <c r="S920" s="91">
        <f>SUM(S921:S928)</f>
        <v>23862</v>
      </c>
      <c r="T920" s="60">
        <f>R920/S920</f>
        <v>0.73908264185734629</v>
      </c>
      <c r="U920" s="76">
        <f>SUM(U921:U928)</f>
        <v>13594.96</v>
      </c>
      <c r="V920" s="76">
        <f>SUM(V921:V928)</f>
        <v>19121</v>
      </c>
      <c r="W920" s="60">
        <f>U920/V920</f>
        <v>0.71099628680508342</v>
      </c>
    </row>
    <row r="921" spans="1:23" ht="12" hidden="1" outlineLevel="4" x14ac:dyDescent="0.25">
      <c r="A921" s="16">
        <v>918</v>
      </c>
      <c r="B921" s="53"/>
      <c r="C921" s="54"/>
      <c r="D921" s="1">
        <v>86901</v>
      </c>
      <c r="E921" s="1" t="s">
        <v>937</v>
      </c>
      <c r="F921" s="56">
        <v>1279.32</v>
      </c>
      <c r="G921" s="56">
        <v>17925.339430000011</v>
      </c>
      <c r="H921" s="56">
        <v>2762.2300000000005</v>
      </c>
      <c r="I921" s="56">
        <v>40234.244160000009</v>
      </c>
      <c r="J921" s="56">
        <v>4041.55</v>
      </c>
      <c r="K921" s="93">
        <v>58159.583590000024</v>
      </c>
      <c r="L921" s="56">
        <f>G921*1000/3/F921</f>
        <v>4670.5383667364986</v>
      </c>
      <c r="M921" s="57">
        <f>I921*1000/3/H921</f>
        <v>4855.2853020928751</v>
      </c>
      <c r="N921" s="57">
        <f>M921-L921</f>
        <v>184.74693535637653</v>
      </c>
      <c r="O921" s="58">
        <f>N921/L921</f>
        <v>3.9555811525313934E-2</v>
      </c>
      <c r="P921" s="58">
        <f>H921/J921</f>
        <v>0.68345807920228629</v>
      </c>
      <c r="Q921" s="58">
        <f t="shared" si="14"/>
        <v>0.70529669454400634</v>
      </c>
      <c r="R921" s="92">
        <v>4041.55</v>
      </c>
      <c r="S921" s="91">
        <v>5022</v>
      </c>
      <c r="T921" s="60">
        <f>R921/S921</f>
        <v>0.80476901632815612</v>
      </c>
      <c r="U921" s="56">
        <v>2762.2300000000005</v>
      </c>
      <c r="V921" s="94">
        <v>3542</v>
      </c>
      <c r="W921" s="60">
        <f>U921/V921</f>
        <v>0.77985036702428023</v>
      </c>
    </row>
    <row r="922" spans="1:23" ht="12" hidden="1" outlineLevel="4" x14ac:dyDescent="0.25">
      <c r="A922" s="16">
        <v>919</v>
      </c>
      <c r="B922" s="53"/>
      <c r="C922" s="54"/>
      <c r="D922" s="1">
        <v>86902</v>
      </c>
      <c r="E922" s="1" t="s">
        <v>938</v>
      </c>
      <c r="F922" s="56">
        <v>4.3100000000000005</v>
      </c>
      <c r="G922" s="56">
        <v>68.070120000000003</v>
      </c>
      <c r="H922" s="56">
        <v>30.360000000000003</v>
      </c>
      <c r="I922" s="56">
        <v>513.64703999999995</v>
      </c>
      <c r="J922" s="56">
        <v>34.67</v>
      </c>
      <c r="K922" s="93">
        <v>581.71715999999992</v>
      </c>
      <c r="L922" s="56">
        <f>G922*1000/3/F922</f>
        <v>5264.5104408352672</v>
      </c>
      <c r="M922" s="57">
        <f>I922*1000/3/H922</f>
        <v>5639.5151515151501</v>
      </c>
      <c r="N922" s="57">
        <f>M922-L922</f>
        <v>375.00471067988292</v>
      </c>
      <c r="O922" s="58">
        <f>N922/L922</f>
        <v>7.1232589410609032E-2</v>
      </c>
      <c r="P922" s="58">
        <f>H922/J922</f>
        <v>0.87568503028554956</v>
      </c>
      <c r="Q922" s="58">
        <f t="shared" si="14"/>
        <v>0.86842105263157898</v>
      </c>
      <c r="R922" s="92">
        <v>34.67</v>
      </c>
      <c r="S922" s="91">
        <v>38</v>
      </c>
      <c r="T922" s="60">
        <f>R922/S922</f>
        <v>0.91236842105263161</v>
      </c>
      <c r="U922" s="56">
        <v>30.360000000000003</v>
      </c>
      <c r="V922" s="94">
        <v>33</v>
      </c>
      <c r="W922" s="60">
        <f>U922/V922</f>
        <v>0.92</v>
      </c>
    </row>
    <row r="923" spans="1:23" ht="12" hidden="1" outlineLevel="4" x14ac:dyDescent="0.25">
      <c r="A923" s="16">
        <v>920</v>
      </c>
      <c r="B923" s="53"/>
      <c r="C923" s="54"/>
      <c r="D923" s="1">
        <v>86903</v>
      </c>
      <c r="E923" s="1" t="s">
        <v>939</v>
      </c>
      <c r="F923" s="56">
        <v>1255.6199999999999</v>
      </c>
      <c r="G923" s="56">
        <v>10302.022550000003</v>
      </c>
      <c r="H923" s="56">
        <v>560.99999999999989</v>
      </c>
      <c r="I923" s="56">
        <v>4647.925299999999</v>
      </c>
      <c r="J923" s="56">
        <v>1816.62</v>
      </c>
      <c r="K923" s="93">
        <v>14949.947850000002</v>
      </c>
      <c r="L923" s="56">
        <f>G923*1000/3/F923</f>
        <v>2734.9098586090281</v>
      </c>
      <c r="M923" s="57">
        <f>I923*1000/3/H923</f>
        <v>2761.6906120023764</v>
      </c>
      <c r="N923" s="57">
        <f>M923-L923</f>
        <v>26.780753393348277</v>
      </c>
      <c r="O923" s="58">
        <f>N923/L923</f>
        <v>9.7921886928181746E-3</v>
      </c>
      <c r="P923" s="58">
        <f>H923/J923</f>
        <v>0.30881527231892192</v>
      </c>
      <c r="Q923" s="58">
        <f t="shared" si="14"/>
        <v>0.31781084973595775</v>
      </c>
      <c r="R923" s="92">
        <v>1816.62</v>
      </c>
      <c r="S923" s="91">
        <v>2083</v>
      </c>
      <c r="T923" s="60">
        <f>R923/S923</f>
        <v>0.87211713874219865</v>
      </c>
      <c r="U923" s="56">
        <v>560.99999999999989</v>
      </c>
      <c r="V923" s="94">
        <v>662</v>
      </c>
      <c r="W923" s="60">
        <f>U923/V923</f>
        <v>0.84743202416918417</v>
      </c>
    </row>
    <row r="924" spans="1:23" ht="12" hidden="1" outlineLevel="4" x14ac:dyDescent="0.25">
      <c r="A924" s="16">
        <v>921</v>
      </c>
      <c r="B924" s="53"/>
      <c r="C924" s="54"/>
      <c r="D924" s="1">
        <v>86904</v>
      </c>
      <c r="E924" s="1" t="s">
        <v>940</v>
      </c>
      <c r="F924" s="56">
        <v>407.23000000000008</v>
      </c>
      <c r="G924" s="56">
        <v>7772.5628599999973</v>
      </c>
      <c r="H924" s="56">
        <v>1906.0899999999995</v>
      </c>
      <c r="I924" s="56">
        <v>35365.686579999987</v>
      </c>
      <c r="J924" s="56">
        <v>2313.3199999999997</v>
      </c>
      <c r="K924" s="93">
        <v>43138.249439999985</v>
      </c>
      <c r="L924" s="56">
        <f>G924*1000/3/F924</f>
        <v>6362.1400355245569</v>
      </c>
      <c r="M924" s="57">
        <f>I924*1000/3/H924</f>
        <v>6184.68288136097</v>
      </c>
      <c r="N924" s="57">
        <f>M924-L924</f>
        <v>-177.45715416358689</v>
      </c>
      <c r="O924" s="58">
        <f>N924/L924</f>
        <v>-2.7892682835132784E-2</v>
      </c>
      <c r="P924" s="58">
        <f>H924/J924</f>
        <v>0.82396296232254929</v>
      </c>
      <c r="Q924" s="58">
        <f t="shared" si="14"/>
        <v>0.83914125700062225</v>
      </c>
      <c r="R924" s="92">
        <v>2313.3199999999997</v>
      </c>
      <c r="S924" s="91">
        <v>3214</v>
      </c>
      <c r="T924" s="60">
        <f>R924/S924</f>
        <v>0.71976353453640318</v>
      </c>
      <c r="U924" s="56">
        <v>1906.0899999999995</v>
      </c>
      <c r="V924" s="94">
        <v>2697</v>
      </c>
      <c r="W924" s="60">
        <f>U924/V924</f>
        <v>0.70674453096032608</v>
      </c>
    </row>
    <row r="925" spans="1:23" ht="12" hidden="1" outlineLevel="4" x14ac:dyDescent="0.25">
      <c r="A925" s="16">
        <v>922</v>
      </c>
      <c r="B925" s="53"/>
      <c r="C925" s="54"/>
      <c r="D925" s="1">
        <v>86905</v>
      </c>
      <c r="E925" s="1" t="s">
        <v>941</v>
      </c>
      <c r="F925" s="56">
        <v>194.90999999999991</v>
      </c>
      <c r="G925" s="56">
        <v>2768.8788499999996</v>
      </c>
      <c r="H925" s="56">
        <v>1214.44</v>
      </c>
      <c r="I925" s="56">
        <v>18496.525150000001</v>
      </c>
      <c r="J925" s="56">
        <v>1409.35</v>
      </c>
      <c r="K925" s="93">
        <v>21265.404000000002</v>
      </c>
      <c r="L925" s="56">
        <f>G925*1000/3/F925</f>
        <v>4735.311767824468</v>
      </c>
      <c r="M925" s="57">
        <f>I925*1000/3/H925</f>
        <v>5076.8324358003138</v>
      </c>
      <c r="N925" s="57">
        <f>M925-L925</f>
        <v>341.52066797584575</v>
      </c>
      <c r="O925" s="58">
        <f>N925/L925</f>
        <v>7.2122108262525172E-2</v>
      </c>
      <c r="P925" s="58">
        <f>H925/J925</f>
        <v>0.86170220314329316</v>
      </c>
      <c r="Q925" s="58">
        <f t="shared" si="14"/>
        <v>0.87170385395537531</v>
      </c>
      <c r="R925" s="92">
        <v>1409.35</v>
      </c>
      <c r="S925" s="91">
        <v>1972</v>
      </c>
      <c r="T925" s="60">
        <f>R925/S925</f>
        <v>0.71468052738336707</v>
      </c>
      <c r="U925" s="56">
        <v>1214.44</v>
      </c>
      <c r="V925" s="94">
        <v>1719</v>
      </c>
      <c r="W925" s="60">
        <f>U925/V925</f>
        <v>0.70648051192553818</v>
      </c>
    </row>
    <row r="926" spans="1:23" ht="12" hidden="1" outlineLevel="4" x14ac:dyDescent="0.25">
      <c r="A926" s="16">
        <v>923</v>
      </c>
      <c r="B926" s="53"/>
      <c r="C926" s="54"/>
      <c r="D926" s="1">
        <v>86906</v>
      </c>
      <c r="E926" s="1" t="s">
        <v>942</v>
      </c>
      <c r="F926" s="56">
        <v>772.3999999999993</v>
      </c>
      <c r="G926" s="56">
        <v>13638.582790000002</v>
      </c>
      <c r="H926" s="56">
        <v>6678.1399999999994</v>
      </c>
      <c r="I926" s="56">
        <v>117030.46090999997</v>
      </c>
      <c r="J926" s="56">
        <v>7450.5399999999991</v>
      </c>
      <c r="K926" s="93">
        <v>130669.04369999997</v>
      </c>
      <c r="L926" s="56">
        <f>G926*1000/3/F926</f>
        <v>5885.8030338339449</v>
      </c>
      <c r="M926" s="57">
        <f>I926*1000/3/H926</f>
        <v>5841.4698758436716</v>
      </c>
      <c r="N926" s="57">
        <f>M926-L926</f>
        <v>-44.333157990273321</v>
      </c>
      <c r="O926" s="58">
        <f>N926/L926</f>
        <v>-7.532219093202514E-3</v>
      </c>
      <c r="P926" s="58">
        <f>H926/J926</f>
        <v>0.89632966201107578</v>
      </c>
      <c r="Q926" s="58">
        <f t="shared" si="14"/>
        <v>0.91450777202072542</v>
      </c>
      <c r="R926" s="92">
        <v>7450.5399999999991</v>
      </c>
      <c r="S926" s="91">
        <v>10808</v>
      </c>
      <c r="T926" s="60">
        <f>R926/S926</f>
        <v>0.68935418208734267</v>
      </c>
      <c r="U926" s="56">
        <v>6678.1399999999994</v>
      </c>
      <c r="V926" s="94">
        <v>9884</v>
      </c>
      <c r="W926" s="60">
        <f>U926/V926</f>
        <v>0.67565155807365429</v>
      </c>
    </row>
    <row r="927" spans="1:23" ht="12" hidden="1" outlineLevel="4" x14ac:dyDescent="0.25">
      <c r="A927" s="16">
        <v>924</v>
      </c>
      <c r="B927" s="53"/>
      <c r="C927" s="54"/>
      <c r="D927" s="1">
        <v>86907</v>
      </c>
      <c r="E927" s="1" t="s">
        <v>943</v>
      </c>
      <c r="F927" s="56">
        <v>4.2200000000000006</v>
      </c>
      <c r="G927" s="56">
        <v>43.109600000000007</v>
      </c>
      <c r="H927" s="56">
        <v>20.05</v>
      </c>
      <c r="I927" s="56">
        <v>239.08212</v>
      </c>
      <c r="J927" s="56">
        <v>24.270000000000003</v>
      </c>
      <c r="K927" s="93">
        <v>282.19172000000003</v>
      </c>
      <c r="L927" s="56">
        <f>G927*1000/3/F927</f>
        <v>3405.1816745655606</v>
      </c>
      <c r="M927" s="57">
        <f>I927*1000/3/H927</f>
        <v>3974.7650872817949</v>
      </c>
      <c r="N927" s="57">
        <f>M927-L927</f>
        <v>569.58341271623431</v>
      </c>
      <c r="O927" s="58">
        <f>N927/L927</f>
        <v>0.16726961059688625</v>
      </c>
      <c r="P927" s="58">
        <f>H927/J927</f>
        <v>0.82612278533168515</v>
      </c>
      <c r="Q927" s="58">
        <f t="shared" si="14"/>
        <v>0.84375</v>
      </c>
      <c r="R927" s="92">
        <v>24.270000000000003</v>
      </c>
      <c r="S927" s="91">
        <v>32</v>
      </c>
      <c r="T927" s="60">
        <f>R927/S927</f>
        <v>0.7584375000000001</v>
      </c>
      <c r="U927" s="56">
        <v>20.05</v>
      </c>
      <c r="V927" s="94">
        <v>27</v>
      </c>
      <c r="W927" s="60">
        <f>U927/V927</f>
        <v>0.74259259259259258</v>
      </c>
    </row>
    <row r="928" spans="1:23" ht="12" hidden="1" outlineLevel="4" x14ac:dyDescent="0.25">
      <c r="A928" s="16">
        <v>925</v>
      </c>
      <c r="B928" s="53"/>
      <c r="C928" s="54"/>
      <c r="D928" s="1">
        <v>86909</v>
      </c>
      <c r="E928" s="1" t="s">
        <v>944</v>
      </c>
      <c r="F928" s="56">
        <v>123.02000000000002</v>
      </c>
      <c r="G928" s="56">
        <v>1781.4452599999993</v>
      </c>
      <c r="H928" s="56">
        <v>422.65</v>
      </c>
      <c r="I928" s="56">
        <v>6469.2643299999972</v>
      </c>
      <c r="J928" s="56">
        <v>545.66999999999996</v>
      </c>
      <c r="K928" s="93">
        <v>8250.7095899999968</v>
      </c>
      <c r="L928" s="56">
        <f>G928*1000/3/F928</f>
        <v>4826.9800574432311</v>
      </c>
      <c r="M928" s="57">
        <f>I928*1000/3/H928</f>
        <v>5102.1446665877975</v>
      </c>
      <c r="N928" s="57">
        <f>M928-L928</f>
        <v>275.16460914456638</v>
      </c>
      <c r="O928" s="58">
        <f>N928/L928</f>
        <v>5.7005540911705441E-2</v>
      </c>
      <c r="P928" s="58">
        <f>H928/J928</f>
        <v>0.77455238514120262</v>
      </c>
      <c r="Q928" s="58">
        <f t="shared" si="14"/>
        <v>0.80375180375180377</v>
      </c>
      <c r="R928" s="92">
        <v>545.66999999999996</v>
      </c>
      <c r="S928" s="91">
        <v>693</v>
      </c>
      <c r="T928" s="60">
        <f>R928/S928</f>
        <v>0.78740259740259733</v>
      </c>
      <c r="U928" s="56">
        <v>422.65</v>
      </c>
      <c r="V928" s="94">
        <v>557</v>
      </c>
      <c r="W928" s="60">
        <f>U928/V928</f>
        <v>0.75879712746858163</v>
      </c>
    </row>
    <row r="929" spans="1:23" ht="12" hidden="1" outlineLevel="2" collapsed="1" x14ac:dyDescent="0.25">
      <c r="A929" s="16">
        <v>926</v>
      </c>
      <c r="B929" s="46"/>
      <c r="C929" s="79" t="s">
        <v>945</v>
      </c>
      <c r="D929" s="48"/>
      <c r="E929" s="79"/>
      <c r="F929" s="71">
        <f>F930+F947</f>
        <v>57972.85</v>
      </c>
      <c r="G929" s="71">
        <f>G930+G947</f>
        <v>763379.14061999973</v>
      </c>
      <c r="H929" s="71">
        <f>H930+H947</f>
        <v>167458.72000000003</v>
      </c>
      <c r="I929" s="71">
        <f>I930+I947</f>
        <v>2464927.9780600006</v>
      </c>
      <c r="J929" s="71">
        <f>J930+J947</f>
        <v>225431.57000000004</v>
      </c>
      <c r="K929" s="95">
        <f>K930+K947</f>
        <v>3228307.1186800003</v>
      </c>
      <c r="L929" s="9">
        <f>G929*1000/3/F929</f>
        <v>4389.2910826360949</v>
      </c>
      <c r="M929" s="10">
        <f>I929*1000/3/H929</f>
        <v>4906.5385150043739</v>
      </c>
      <c r="N929" s="10">
        <f>M929-L929</f>
        <v>517.24743236827908</v>
      </c>
      <c r="O929" s="51">
        <f>N929/L929</f>
        <v>0.11784304632119172</v>
      </c>
      <c r="P929" s="51">
        <f>H929/J929</f>
        <v>0.74283615200834563</v>
      </c>
      <c r="Q929" s="51">
        <f t="shared" si="14"/>
        <v>0.76886179549076517</v>
      </c>
      <c r="R929" s="96">
        <f>R930+R947</f>
        <v>225431.57000000004</v>
      </c>
      <c r="S929" s="95">
        <f>S930+S947</f>
        <v>319389</v>
      </c>
      <c r="T929" s="52">
        <f>R929/S929</f>
        <v>0.70582133385933776</v>
      </c>
      <c r="U929" s="71">
        <f>U930+U947</f>
        <v>167458.72000000003</v>
      </c>
      <c r="V929" s="71">
        <f>V930+V947</f>
        <v>245566</v>
      </c>
      <c r="W929" s="52">
        <f>U929/V929</f>
        <v>0.68192958308560647</v>
      </c>
    </row>
    <row r="930" spans="1:23" ht="12" hidden="1" outlineLevel="3" x14ac:dyDescent="0.25">
      <c r="A930" s="16">
        <v>927</v>
      </c>
      <c r="B930" s="46"/>
      <c r="C930" s="81" t="s">
        <v>946</v>
      </c>
      <c r="D930" s="48"/>
      <c r="E930" s="81"/>
      <c r="F930" s="71">
        <f>SUM(F931:F946)</f>
        <v>25537.35</v>
      </c>
      <c r="G930" s="71">
        <f>SUM(G931:G946)</f>
        <v>395164.00369999994</v>
      </c>
      <c r="H930" s="71">
        <f>SUM(H931:H946)</f>
        <v>93225.490000000034</v>
      </c>
      <c r="I930" s="71">
        <f>SUM(I931:I946)</f>
        <v>1434751.1782200001</v>
      </c>
      <c r="J930" s="71">
        <f>SUM(J931:J946)</f>
        <v>118762.84000000004</v>
      </c>
      <c r="K930" s="95">
        <f>SUM(K931:K946)</f>
        <v>1829915.1819200004</v>
      </c>
      <c r="L930" s="9">
        <f>G930*1000/3/F930</f>
        <v>5157.9875972513455</v>
      </c>
      <c r="M930" s="10">
        <f>I930*1000/3/H930</f>
        <v>5130.0389275508214</v>
      </c>
      <c r="N930" s="10">
        <f>M930-L930</f>
        <v>-27.948669700524079</v>
      </c>
      <c r="O930" s="51">
        <f>N930/L930</f>
        <v>-5.4185220831895224E-3</v>
      </c>
      <c r="P930" s="51">
        <f>H930/J930</f>
        <v>0.78497188177716193</v>
      </c>
      <c r="Q930" s="51">
        <f t="shared" si="14"/>
        <v>0.81223673444649835</v>
      </c>
      <c r="R930" s="96">
        <f>SUM(R931:R946)</f>
        <v>118762.84000000004</v>
      </c>
      <c r="S930" s="95">
        <f>SUM(S931:S946)</f>
        <v>164995</v>
      </c>
      <c r="T930" s="52">
        <f>R930/S930</f>
        <v>0.71979659989696687</v>
      </c>
      <c r="U930" s="71">
        <f>SUM(U931:U946)</f>
        <v>93225.490000000034</v>
      </c>
      <c r="V930" s="71">
        <f>SUM(V931:V946)</f>
        <v>134015</v>
      </c>
      <c r="W930" s="52">
        <f>U930/V930</f>
        <v>0.69563474237958467</v>
      </c>
    </row>
    <row r="931" spans="1:23" ht="12" hidden="1" outlineLevel="4" x14ac:dyDescent="0.25">
      <c r="A931" s="16">
        <v>928</v>
      </c>
      <c r="B931" s="53"/>
      <c r="C931" s="54"/>
      <c r="D931" s="1">
        <v>87101</v>
      </c>
      <c r="E931" s="1" t="s">
        <v>947</v>
      </c>
      <c r="F931" s="56">
        <v>5248.5199999999968</v>
      </c>
      <c r="G931" s="56">
        <v>79869.945250000033</v>
      </c>
      <c r="H931" s="56">
        <v>28342.710000000014</v>
      </c>
      <c r="I931" s="56">
        <v>422452.13708000013</v>
      </c>
      <c r="J931" s="56">
        <v>33591.23000000001</v>
      </c>
      <c r="K931" s="93">
        <v>502322.08233000018</v>
      </c>
      <c r="L931" s="56">
        <f>G931*1000/3/F931</f>
        <v>5072.5376074271144</v>
      </c>
      <c r="M931" s="57">
        <f>I931*1000/3/H931</f>
        <v>4968.3809002973476</v>
      </c>
      <c r="N931" s="57">
        <f>M931-L931</f>
        <v>-104.1567071297668</v>
      </c>
      <c r="O931" s="58">
        <f>N931/L931</f>
        <v>-2.053345193089599E-2</v>
      </c>
      <c r="P931" s="58">
        <f>H931/J931</f>
        <v>0.84375326536122686</v>
      </c>
      <c r="Q931" s="58">
        <f t="shared" si="14"/>
        <v>0.86576701559675451</v>
      </c>
      <c r="R931" s="92">
        <v>33591.23000000001</v>
      </c>
      <c r="S931" s="91">
        <v>47574</v>
      </c>
      <c r="T931" s="60">
        <f>R931/S931</f>
        <v>0.70608378526085702</v>
      </c>
      <c r="U931" s="56">
        <v>28342.710000000014</v>
      </c>
      <c r="V931" s="94">
        <v>41188</v>
      </c>
      <c r="W931" s="60">
        <f>U931/V931</f>
        <v>0.68813028066427151</v>
      </c>
    </row>
    <row r="932" spans="1:23" ht="12" hidden="1" outlineLevel="4" x14ac:dyDescent="0.25">
      <c r="A932" s="16">
        <v>929</v>
      </c>
      <c r="B932" s="53"/>
      <c r="C932" s="54"/>
      <c r="D932" s="1">
        <v>87109</v>
      </c>
      <c r="E932" s="1" t="s">
        <v>948</v>
      </c>
      <c r="F932" s="56">
        <v>3.2</v>
      </c>
      <c r="G932" s="56">
        <v>42.051760000000002</v>
      </c>
      <c r="H932" s="56">
        <v>9.9300000000000015</v>
      </c>
      <c r="I932" s="56">
        <v>123.32166000000001</v>
      </c>
      <c r="J932" s="56">
        <v>13.130000000000003</v>
      </c>
      <c r="K932" s="93">
        <v>165.37342000000001</v>
      </c>
      <c r="L932" s="56">
        <f>G932*1000/3/F932</f>
        <v>4380.3916666666664</v>
      </c>
      <c r="M932" s="57">
        <f>I932*1000/3/H932</f>
        <v>4139.6998992950648</v>
      </c>
      <c r="N932" s="57">
        <f>M932-L932</f>
        <v>-240.6917673716016</v>
      </c>
      <c r="O932" s="58">
        <f>N932/L932</f>
        <v>-5.4947544805910041E-2</v>
      </c>
      <c r="P932" s="58">
        <f>H932/J932</f>
        <v>0.75628332063975623</v>
      </c>
      <c r="Q932" s="58">
        <f t="shared" si="14"/>
        <v>0.76470588235294112</v>
      </c>
      <c r="R932" s="92">
        <v>13.130000000000003</v>
      </c>
      <c r="S932" s="91">
        <v>17</v>
      </c>
      <c r="T932" s="60">
        <f>R932/S932</f>
        <v>0.77235294117647069</v>
      </c>
      <c r="U932" s="56">
        <v>9.9300000000000015</v>
      </c>
      <c r="V932" s="94">
        <v>13</v>
      </c>
      <c r="W932" s="60">
        <f>U932/V932</f>
        <v>0.76384615384615395</v>
      </c>
    </row>
    <row r="933" spans="1:23" ht="12" hidden="1" outlineLevel="4" x14ac:dyDescent="0.25">
      <c r="A933" s="16">
        <v>930</v>
      </c>
      <c r="B933" s="53"/>
      <c r="C933" s="54"/>
      <c r="D933" s="1">
        <v>87201</v>
      </c>
      <c r="E933" s="1" t="s">
        <v>949</v>
      </c>
      <c r="F933" s="56">
        <v>2160.4200000000005</v>
      </c>
      <c r="G933" s="56">
        <v>35457.688380000007</v>
      </c>
      <c r="H933" s="56">
        <v>6008.35</v>
      </c>
      <c r="I933" s="56">
        <v>99905.048820000055</v>
      </c>
      <c r="J933" s="56">
        <v>8168.77</v>
      </c>
      <c r="K933" s="93">
        <v>135362.73720000006</v>
      </c>
      <c r="L933" s="56">
        <f>G933*1000/3/F933</f>
        <v>5470.8017237389022</v>
      </c>
      <c r="M933" s="57">
        <f>I933*1000/3/H933</f>
        <v>5542.5670841412393</v>
      </c>
      <c r="N933" s="57">
        <f>M933-L933</f>
        <v>71.765360402337137</v>
      </c>
      <c r="O933" s="58">
        <f>N933/L933</f>
        <v>1.3117887290802899E-2</v>
      </c>
      <c r="P933" s="58">
        <f>H933/J933</f>
        <v>0.73552689082934153</v>
      </c>
      <c r="Q933" s="58">
        <f t="shared" si="14"/>
        <v>0.76136777009821754</v>
      </c>
      <c r="R933" s="92">
        <v>8168.77</v>
      </c>
      <c r="S933" s="91">
        <v>10996</v>
      </c>
      <c r="T933" s="60">
        <f>R933/S933</f>
        <v>0.74288559476173155</v>
      </c>
      <c r="U933" s="56">
        <v>6008.35</v>
      </c>
      <c r="V933" s="94">
        <v>8372</v>
      </c>
      <c r="W933" s="60">
        <f>U933/V933</f>
        <v>0.71767200191113234</v>
      </c>
    </row>
    <row r="934" spans="1:23" ht="12" hidden="1" outlineLevel="4" x14ac:dyDescent="0.25">
      <c r="A934" s="16">
        <v>931</v>
      </c>
      <c r="B934" s="53"/>
      <c r="C934" s="54"/>
      <c r="D934" s="1">
        <v>87202</v>
      </c>
      <c r="E934" s="1" t="s">
        <v>950</v>
      </c>
      <c r="F934" s="56">
        <v>5873.5600000000031</v>
      </c>
      <c r="G934" s="56">
        <v>90315.293490000025</v>
      </c>
      <c r="H934" s="56">
        <v>14975.240000000007</v>
      </c>
      <c r="I934" s="56">
        <v>240244.40531000015</v>
      </c>
      <c r="J934" s="56">
        <v>20848.80000000001</v>
      </c>
      <c r="K934" s="93">
        <v>330559.69880000019</v>
      </c>
      <c r="L934" s="56">
        <f>G934*1000/3/F934</f>
        <v>5125.5282707591296</v>
      </c>
      <c r="M934" s="57">
        <f>I934*1000/3/H934</f>
        <v>5347.5916537342091</v>
      </c>
      <c r="N934" s="57">
        <f>M934-L934</f>
        <v>222.06338297507955</v>
      </c>
      <c r="O934" s="58">
        <f>N934/L934</f>
        <v>4.3324974762492197E-2</v>
      </c>
      <c r="P934" s="58">
        <f>H934/J934</f>
        <v>0.71827827021219448</v>
      </c>
      <c r="Q934" s="58">
        <f t="shared" si="14"/>
        <v>0.74739142695995486</v>
      </c>
      <c r="R934" s="92">
        <v>20848.80000000001</v>
      </c>
      <c r="S934" s="91">
        <v>28368</v>
      </c>
      <c r="T934" s="60">
        <f>R934/S934</f>
        <v>0.73494077834179394</v>
      </c>
      <c r="U934" s="56">
        <v>14975.240000000007</v>
      </c>
      <c r="V934" s="94">
        <v>21202</v>
      </c>
      <c r="W934" s="60">
        <f>U934/V934</f>
        <v>0.70631261201773454</v>
      </c>
    </row>
    <row r="935" spans="1:23" ht="12" hidden="1" outlineLevel="4" x14ac:dyDescent="0.25">
      <c r="A935" s="16">
        <v>932</v>
      </c>
      <c r="B935" s="53"/>
      <c r="C935" s="54"/>
      <c r="D935" s="1">
        <v>87203</v>
      </c>
      <c r="E935" s="1" t="s">
        <v>951</v>
      </c>
      <c r="F935" s="56">
        <v>452.30000000000018</v>
      </c>
      <c r="G935" s="56">
        <v>6963.9960199999996</v>
      </c>
      <c r="H935" s="56">
        <v>695.02999999999963</v>
      </c>
      <c r="I935" s="56">
        <v>10574.885590000005</v>
      </c>
      <c r="J935" s="56">
        <v>1147.33</v>
      </c>
      <c r="K935" s="93">
        <v>17538.881610000004</v>
      </c>
      <c r="L935" s="56">
        <f>G935*1000/3/F935</f>
        <v>5132.2838971184292</v>
      </c>
      <c r="M935" s="57">
        <f>I935*1000/3/H935</f>
        <v>5071.6686521924767</v>
      </c>
      <c r="N935" s="57">
        <f>M935-L935</f>
        <v>-60.615244925952538</v>
      </c>
      <c r="O935" s="58">
        <f>N935/L935</f>
        <v>-1.1810579099099635E-2</v>
      </c>
      <c r="P935" s="58">
        <f>H935/J935</f>
        <v>0.60578037704932297</v>
      </c>
      <c r="Q935" s="58">
        <f t="shared" si="14"/>
        <v>0.6386271870794078</v>
      </c>
      <c r="R935" s="92">
        <v>1147.33</v>
      </c>
      <c r="S935" s="91">
        <v>1486</v>
      </c>
      <c r="T935" s="60">
        <f>R935/S935</f>
        <v>0.77209286675639299</v>
      </c>
      <c r="U935" s="56">
        <v>695.02999999999963</v>
      </c>
      <c r="V935" s="94">
        <v>949</v>
      </c>
      <c r="W935" s="60">
        <f>U935/V935</f>
        <v>0.73238145416227574</v>
      </c>
    </row>
    <row r="936" spans="1:23" ht="12" hidden="1" outlineLevel="4" x14ac:dyDescent="0.25">
      <c r="A936" s="16">
        <v>933</v>
      </c>
      <c r="B936" s="53"/>
      <c r="C936" s="54"/>
      <c r="D936" s="1">
        <v>87204</v>
      </c>
      <c r="E936" s="1" t="s">
        <v>952</v>
      </c>
      <c r="F936" s="56">
        <v>144.16</v>
      </c>
      <c r="G936" s="56">
        <v>2385.8906699999998</v>
      </c>
      <c r="H936" s="56">
        <v>200.28000000000003</v>
      </c>
      <c r="I936" s="56">
        <v>3369.3277600000001</v>
      </c>
      <c r="J936" s="56">
        <v>344.44000000000005</v>
      </c>
      <c r="K936" s="93">
        <v>5755.2184299999999</v>
      </c>
      <c r="L936" s="56">
        <f>G936*1000/3/F936</f>
        <v>5516.7653301886794</v>
      </c>
      <c r="M936" s="57">
        <f>I936*1000/3/H936</f>
        <v>5607.6954929764988</v>
      </c>
      <c r="N936" s="57">
        <f>M936-L936</f>
        <v>90.930162787819427</v>
      </c>
      <c r="O936" s="58">
        <f>N936/L936</f>
        <v>1.6482514180952031E-2</v>
      </c>
      <c r="P936" s="58">
        <f>H936/J936</f>
        <v>0.58146556729764254</v>
      </c>
      <c r="Q936" s="58">
        <f t="shared" si="14"/>
        <v>0.60671462829736211</v>
      </c>
      <c r="R936" s="92">
        <v>344.44000000000005</v>
      </c>
      <c r="S936" s="91">
        <v>417</v>
      </c>
      <c r="T936" s="60">
        <f>R936/S936</f>
        <v>0.82599520383693059</v>
      </c>
      <c r="U936" s="56">
        <v>200.28000000000003</v>
      </c>
      <c r="V936" s="94">
        <v>253</v>
      </c>
      <c r="W936" s="60">
        <f>U936/V936</f>
        <v>0.79162055335968395</v>
      </c>
    </row>
    <row r="937" spans="1:23" ht="12" hidden="1" outlineLevel="4" x14ac:dyDescent="0.25">
      <c r="A937" s="16">
        <v>934</v>
      </c>
      <c r="B937" s="53"/>
      <c r="C937" s="54"/>
      <c r="D937" s="1">
        <v>87205</v>
      </c>
      <c r="E937" s="1" t="s">
        <v>953</v>
      </c>
      <c r="F937" s="56">
        <v>222.42000000000004</v>
      </c>
      <c r="G937" s="56">
        <v>3560.4119700000001</v>
      </c>
      <c r="H937" s="56">
        <v>520.99000000000012</v>
      </c>
      <c r="I937" s="56">
        <v>8685.1277000000009</v>
      </c>
      <c r="J937" s="56">
        <v>743.4100000000002</v>
      </c>
      <c r="K937" s="93">
        <v>12245.539670000002</v>
      </c>
      <c r="L937" s="56">
        <f>G937*1000/3/F937</f>
        <v>5335.8690315619087</v>
      </c>
      <c r="M937" s="57">
        <f>I937*1000/3/H937</f>
        <v>5556.8102394799635</v>
      </c>
      <c r="N937" s="57">
        <f>M937-L937</f>
        <v>220.94120791805472</v>
      </c>
      <c r="O937" s="58">
        <f>N937/L937</f>
        <v>4.1406789898923192E-2</v>
      </c>
      <c r="P937" s="58">
        <f>H937/J937</f>
        <v>0.70081112710348259</v>
      </c>
      <c r="Q937" s="58">
        <f t="shared" si="14"/>
        <v>0.71768355739400203</v>
      </c>
      <c r="R937" s="92">
        <v>743.4100000000002</v>
      </c>
      <c r="S937" s="91">
        <v>967</v>
      </c>
      <c r="T937" s="60">
        <f>R937/S937</f>
        <v>0.76877973112719777</v>
      </c>
      <c r="U937" s="56">
        <v>520.99000000000012</v>
      </c>
      <c r="V937" s="94">
        <v>694</v>
      </c>
      <c r="W937" s="60">
        <f>U937/V937</f>
        <v>0.75070605187319905</v>
      </c>
    </row>
    <row r="938" spans="1:23" ht="12" hidden="1" outlineLevel="4" x14ac:dyDescent="0.25">
      <c r="A938" s="16">
        <v>935</v>
      </c>
      <c r="B938" s="53"/>
      <c r="C938" s="54"/>
      <c r="D938" s="1">
        <v>87209</v>
      </c>
      <c r="E938" s="1" t="s">
        <v>954</v>
      </c>
      <c r="F938" s="56">
        <v>312.63</v>
      </c>
      <c r="G938" s="56">
        <v>4311.8777</v>
      </c>
      <c r="H938" s="56">
        <v>562.45999999999981</v>
      </c>
      <c r="I938" s="56">
        <v>7787.7489599999972</v>
      </c>
      <c r="J938" s="56">
        <v>875.0899999999998</v>
      </c>
      <c r="K938" s="93">
        <v>12099.626659999998</v>
      </c>
      <c r="L938" s="56">
        <f>G938*1000/3/F938</f>
        <v>4597.42368508034</v>
      </c>
      <c r="M938" s="57">
        <f>I938*1000/3/H938</f>
        <v>4615.2905451054294</v>
      </c>
      <c r="N938" s="57">
        <f>M938-L938</f>
        <v>17.866860025089409</v>
      </c>
      <c r="O938" s="58">
        <f>N938/L938</f>
        <v>3.8862765864001907E-3</v>
      </c>
      <c r="P938" s="58">
        <f>H938/J938</f>
        <v>0.64274531762447284</v>
      </c>
      <c r="Q938" s="58">
        <f t="shared" si="14"/>
        <v>0.66838487972508587</v>
      </c>
      <c r="R938" s="92">
        <v>875.0899999999998</v>
      </c>
      <c r="S938" s="91">
        <v>1164</v>
      </c>
      <c r="T938" s="60">
        <f>R938/S938</f>
        <v>0.75179553264604793</v>
      </c>
      <c r="U938" s="56">
        <v>562.45999999999981</v>
      </c>
      <c r="V938" s="94">
        <v>778</v>
      </c>
      <c r="W938" s="60">
        <f>U938/V938</f>
        <v>0.72295629820051388</v>
      </c>
    </row>
    <row r="939" spans="1:23" ht="12" hidden="1" outlineLevel="4" x14ac:dyDescent="0.25">
      <c r="A939" s="16">
        <v>936</v>
      </c>
      <c r="B939" s="53"/>
      <c r="C939" s="54"/>
      <c r="D939" s="1">
        <v>87301</v>
      </c>
      <c r="E939" s="1" t="s">
        <v>955</v>
      </c>
      <c r="F939" s="56">
        <v>5883.1599999999953</v>
      </c>
      <c r="G939" s="56">
        <v>90419.584589999926</v>
      </c>
      <c r="H939" s="56">
        <v>28696.910000000014</v>
      </c>
      <c r="I939" s="56">
        <v>435176.23139999993</v>
      </c>
      <c r="J939" s="56">
        <v>34580.070000000007</v>
      </c>
      <c r="K939" s="93">
        <v>525595.8159899998</v>
      </c>
      <c r="L939" s="56">
        <f>G939*1000/3/F939</f>
        <v>5123.073574405591</v>
      </c>
      <c r="M939" s="57">
        <f>I939*1000/3/H939</f>
        <v>5054.855864272492</v>
      </c>
      <c r="N939" s="57">
        <f>M939-L939</f>
        <v>-68.21771013309899</v>
      </c>
      <c r="O939" s="58">
        <f>N939/L939</f>
        <v>-1.3315777948985245E-2</v>
      </c>
      <c r="P939" s="58">
        <f>H939/J939</f>
        <v>0.82986847626392912</v>
      </c>
      <c r="Q939" s="58">
        <f t="shared" si="14"/>
        <v>0.85439791624924866</v>
      </c>
      <c r="R939" s="92">
        <v>34580.070000000007</v>
      </c>
      <c r="S939" s="91">
        <v>49910</v>
      </c>
      <c r="T939" s="60">
        <f>R939/S939</f>
        <v>0.69284852734922875</v>
      </c>
      <c r="U939" s="56">
        <v>28696.910000000014</v>
      </c>
      <c r="V939" s="94">
        <v>42643</v>
      </c>
      <c r="W939" s="60">
        <f>U939/V939</f>
        <v>0.6729571090214107</v>
      </c>
    </row>
    <row r="940" spans="1:23" ht="12" hidden="1" outlineLevel="4" x14ac:dyDescent="0.25">
      <c r="A940" s="16">
        <v>937</v>
      </c>
      <c r="B940" s="53"/>
      <c r="C940" s="54"/>
      <c r="D940" s="1">
        <v>87302</v>
      </c>
      <c r="E940" s="1" t="s">
        <v>956</v>
      </c>
      <c r="F940" s="56">
        <v>654.63000000000034</v>
      </c>
      <c r="G940" s="56">
        <v>9741.6213900000039</v>
      </c>
      <c r="H940" s="56">
        <v>2470.4800000000005</v>
      </c>
      <c r="I940" s="56">
        <v>36167.225429999984</v>
      </c>
      <c r="J940" s="56">
        <v>3125.1100000000006</v>
      </c>
      <c r="K940" s="93">
        <v>45908.846819999992</v>
      </c>
      <c r="L940" s="56">
        <f>G940*1000/3/F940</f>
        <v>4960.3701785741559</v>
      </c>
      <c r="M940" s="57">
        <f>I940*1000/3/H940</f>
        <v>4879.9188052524178</v>
      </c>
      <c r="N940" s="57">
        <f>M940-L940</f>
        <v>-80.451373321738174</v>
      </c>
      <c r="O940" s="58">
        <f>N940/L940</f>
        <v>-1.6218824487986838E-2</v>
      </c>
      <c r="P940" s="58">
        <f>H940/J940</f>
        <v>0.79052577349277309</v>
      </c>
      <c r="Q940" s="58">
        <f t="shared" si="14"/>
        <v>0.81600928074245938</v>
      </c>
      <c r="R940" s="92">
        <v>3125.1100000000006</v>
      </c>
      <c r="S940" s="91">
        <v>4310</v>
      </c>
      <c r="T940" s="60">
        <f>R940/S940</f>
        <v>0.72508352668213472</v>
      </c>
      <c r="U940" s="56">
        <v>2470.4800000000005</v>
      </c>
      <c r="V940" s="94">
        <v>3517</v>
      </c>
      <c r="W940" s="60">
        <f>U940/V940</f>
        <v>0.70243957918680711</v>
      </c>
    </row>
    <row r="941" spans="1:23" ht="12" hidden="1" outlineLevel="4" x14ac:dyDescent="0.25">
      <c r="A941" s="16">
        <v>938</v>
      </c>
      <c r="B941" s="53"/>
      <c r="C941" s="54"/>
      <c r="D941" s="1">
        <v>87303</v>
      </c>
      <c r="E941" s="1" t="s">
        <v>957</v>
      </c>
      <c r="F941" s="56">
        <v>351.28</v>
      </c>
      <c r="G941" s="56">
        <v>5549.6944199999998</v>
      </c>
      <c r="H941" s="56">
        <v>1294.6000000000001</v>
      </c>
      <c r="I941" s="56">
        <v>21473.381109999991</v>
      </c>
      <c r="J941" s="56">
        <v>1645.88</v>
      </c>
      <c r="K941" s="93">
        <v>27023.075529999991</v>
      </c>
      <c r="L941" s="56">
        <f>G941*1000/3/F941</f>
        <v>5266.1641425643365</v>
      </c>
      <c r="M941" s="57">
        <f>I941*1000/3/H941</f>
        <v>5528.9616123384285</v>
      </c>
      <c r="N941" s="57">
        <f>M941-L941</f>
        <v>262.79746977409195</v>
      </c>
      <c r="O941" s="58">
        <f>N941/L941</f>
        <v>4.9903015299125074E-2</v>
      </c>
      <c r="P941" s="58">
        <f>H941/J941</f>
        <v>0.78657010231608626</v>
      </c>
      <c r="Q941" s="58">
        <f t="shared" si="14"/>
        <v>0.80660792951541849</v>
      </c>
      <c r="R941" s="92">
        <v>1645.88</v>
      </c>
      <c r="S941" s="91">
        <v>2270</v>
      </c>
      <c r="T941" s="60">
        <f>R941/S941</f>
        <v>0.72505726872246701</v>
      </c>
      <c r="U941" s="56">
        <v>1294.6000000000001</v>
      </c>
      <c r="V941" s="94">
        <v>1831</v>
      </c>
      <c r="W941" s="60">
        <f>U941/V941</f>
        <v>0.7070453304205353</v>
      </c>
    </row>
    <row r="942" spans="1:23" ht="12" hidden="1" outlineLevel="4" x14ac:dyDescent="0.25">
      <c r="A942" s="16">
        <v>939</v>
      </c>
      <c r="B942" s="53"/>
      <c r="C942" s="54"/>
      <c r="D942" s="1">
        <v>87304</v>
      </c>
      <c r="E942" s="1" t="s">
        <v>958</v>
      </c>
      <c r="F942" s="56">
        <v>245.21999999999997</v>
      </c>
      <c r="G942" s="56">
        <v>3620.2712900000006</v>
      </c>
      <c r="H942" s="56">
        <v>624.46999999999991</v>
      </c>
      <c r="I942" s="56">
        <v>9772.5448699999979</v>
      </c>
      <c r="J942" s="56">
        <v>869.68999999999983</v>
      </c>
      <c r="K942" s="93">
        <v>13392.816159999998</v>
      </c>
      <c r="L942" s="56">
        <f>G942*1000/3/F942</f>
        <v>4921.1202049860003</v>
      </c>
      <c r="M942" s="57">
        <f>I942*1000/3/H942</f>
        <v>5216.4474781281187</v>
      </c>
      <c r="N942" s="57">
        <f>M942-L942</f>
        <v>295.32727314211843</v>
      </c>
      <c r="O942" s="58">
        <f>N942/L942</f>
        <v>6.001220470958981E-2</v>
      </c>
      <c r="P942" s="58">
        <f>H942/J942</f>
        <v>0.71803746162425697</v>
      </c>
      <c r="Q942" s="58">
        <f t="shared" si="14"/>
        <v>0.74397339983374899</v>
      </c>
      <c r="R942" s="92">
        <v>869.68999999999983</v>
      </c>
      <c r="S942" s="91">
        <v>1203</v>
      </c>
      <c r="T942" s="60">
        <f>R942/S942</f>
        <v>0.7229343308395676</v>
      </c>
      <c r="U942" s="56">
        <v>624.46999999999991</v>
      </c>
      <c r="V942" s="94">
        <v>895</v>
      </c>
      <c r="W942" s="60">
        <f>U942/V942</f>
        <v>0.69773184357541895</v>
      </c>
    </row>
    <row r="943" spans="1:23" ht="12" hidden="1" outlineLevel="4" x14ac:dyDescent="0.25">
      <c r="A943" s="16">
        <v>940</v>
      </c>
      <c r="B943" s="53"/>
      <c r="C943" s="54"/>
      <c r="D943" s="1">
        <v>87309</v>
      </c>
      <c r="E943" s="1" t="s">
        <v>959</v>
      </c>
      <c r="F943" s="56">
        <v>2.38</v>
      </c>
      <c r="G943" s="56">
        <v>28.1569</v>
      </c>
      <c r="H943" s="56">
        <v>5.74</v>
      </c>
      <c r="I943" s="56">
        <v>77.436820000000012</v>
      </c>
      <c r="J943" s="56">
        <v>8.120000000000001</v>
      </c>
      <c r="K943" s="93">
        <v>105.59372000000002</v>
      </c>
      <c r="L943" s="56">
        <f>G943*1000/3/F943</f>
        <v>3943.5434173669469</v>
      </c>
      <c r="M943" s="57">
        <f>I943*1000/3/H943</f>
        <v>4496.9117305458767</v>
      </c>
      <c r="N943" s="57">
        <f>M943-L943</f>
        <v>553.36831317892984</v>
      </c>
      <c r="O943" s="58">
        <f>N943/L943</f>
        <v>0.14032261208078869</v>
      </c>
      <c r="P943" s="58">
        <f>H943/J943</f>
        <v>0.7068965517241379</v>
      </c>
      <c r="Q943" s="58">
        <f t="shared" si="14"/>
        <v>0.75</v>
      </c>
      <c r="R943" s="92">
        <v>8.120000000000001</v>
      </c>
      <c r="S943" s="91">
        <v>12</v>
      </c>
      <c r="T943" s="60">
        <f>R943/S943</f>
        <v>0.67666666666666675</v>
      </c>
      <c r="U943" s="56">
        <v>5.74</v>
      </c>
      <c r="V943" s="94">
        <v>9</v>
      </c>
      <c r="W943" s="60">
        <f>U943/V943</f>
        <v>0.63777777777777778</v>
      </c>
    </row>
    <row r="944" spans="1:23" ht="12" hidden="1" outlineLevel="4" x14ac:dyDescent="0.25">
      <c r="A944" s="16">
        <v>941</v>
      </c>
      <c r="B944" s="53"/>
      <c r="C944" s="54"/>
      <c r="D944" s="1">
        <v>87901</v>
      </c>
      <c r="E944" s="1" t="s">
        <v>960</v>
      </c>
      <c r="F944" s="56">
        <v>2677.6800000000007</v>
      </c>
      <c r="G944" s="56">
        <v>44163.834869999991</v>
      </c>
      <c r="H944" s="56">
        <v>6720.9600000000009</v>
      </c>
      <c r="I944" s="56">
        <v>107644.69100000005</v>
      </c>
      <c r="J944" s="56">
        <v>9398.6400000000012</v>
      </c>
      <c r="K944" s="93">
        <v>151808.52587000004</v>
      </c>
      <c r="L944" s="56">
        <f>G944*1000/3/F944</f>
        <v>5497.7735539720925</v>
      </c>
      <c r="M944" s="57">
        <f>I944*1000/3/H944</f>
        <v>5338.7557233887237</v>
      </c>
      <c r="N944" s="57">
        <f>M944-L944</f>
        <v>-159.01783058336878</v>
      </c>
      <c r="O944" s="58">
        <f>N944/L944</f>
        <v>-2.8924041527407001E-2</v>
      </c>
      <c r="P944" s="58">
        <f>H944/J944</f>
        <v>0.71509920584254749</v>
      </c>
      <c r="Q944" s="58">
        <f t="shared" si="14"/>
        <v>0.74027261462205696</v>
      </c>
      <c r="R944" s="92">
        <v>9398.6400000000012</v>
      </c>
      <c r="S944" s="91">
        <v>12105</v>
      </c>
      <c r="T944" s="60">
        <f>R944/S944</f>
        <v>0.77642627013630738</v>
      </c>
      <c r="U944" s="56">
        <v>6720.9600000000009</v>
      </c>
      <c r="V944" s="94">
        <v>8961</v>
      </c>
      <c r="W944" s="60">
        <f>U944/V944</f>
        <v>0.75002343488449963</v>
      </c>
    </row>
    <row r="945" spans="1:23" ht="12" hidden="1" outlineLevel="4" x14ac:dyDescent="0.25">
      <c r="A945" s="16">
        <v>942</v>
      </c>
      <c r="B945" s="53"/>
      <c r="C945" s="54"/>
      <c r="D945" s="1">
        <v>87902</v>
      </c>
      <c r="E945" s="1" t="s">
        <v>961</v>
      </c>
      <c r="F945" s="56">
        <v>1106.7400000000002</v>
      </c>
      <c r="G945" s="56">
        <v>15635.531220000006</v>
      </c>
      <c r="H945" s="56">
        <v>1583.4399999999998</v>
      </c>
      <c r="I945" s="56">
        <v>23505.510490000004</v>
      </c>
      <c r="J945" s="56">
        <v>2690.1800000000003</v>
      </c>
      <c r="K945" s="93">
        <v>39141.041710000012</v>
      </c>
      <c r="L945" s="56">
        <f>G945*1000/3/F945</f>
        <v>4709.1853009740325</v>
      </c>
      <c r="M945" s="57">
        <f>I945*1000/3/H945</f>
        <v>4948.1951721147225</v>
      </c>
      <c r="N945" s="57">
        <f>M945-L945</f>
        <v>239.00987114068994</v>
      </c>
      <c r="O945" s="58">
        <f>N945/L945</f>
        <v>5.0753974597528347E-2</v>
      </c>
      <c r="P945" s="58">
        <f>H945/J945</f>
        <v>0.58860001932956141</v>
      </c>
      <c r="Q945" s="58">
        <f t="shared" si="14"/>
        <v>0.61769254562326015</v>
      </c>
      <c r="R945" s="92">
        <v>2690.1800000000003</v>
      </c>
      <c r="S945" s="91">
        <v>3233</v>
      </c>
      <c r="T945" s="60">
        <f>R945/S945</f>
        <v>0.83210021651716681</v>
      </c>
      <c r="U945" s="56">
        <v>1583.4399999999998</v>
      </c>
      <c r="V945" s="94">
        <v>1997</v>
      </c>
      <c r="W945" s="60">
        <f>U945/V945</f>
        <v>0.79290936404606904</v>
      </c>
    </row>
    <row r="946" spans="1:23" ht="12" hidden="1" outlineLevel="4" x14ac:dyDescent="0.25">
      <c r="A946" s="16">
        <v>943</v>
      </c>
      <c r="B946" s="53"/>
      <c r="C946" s="54"/>
      <c r="D946" s="1">
        <v>87909</v>
      </c>
      <c r="E946" s="1" t="s">
        <v>962</v>
      </c>
      <c r="F946" s="56">
        <v>199.04999999999995</v>
      </c>
      <c r="G946" s="56">
        <v>3098.1537799999987</v>
      </c>
      <c r="H946" s="56">
        <v>513.9000000000002</v>
      </c>
      <c r="I946" s="56">
        <v>7792.1542199999985</v>
      </c>
      <c r="J946" s="56">
        <v>712.95000000000016</v>
      </c>
      <c r="K946" s="93">
        <v>10890.307999999997</v>
      </c>
      <c r="L946" s="56">
        <f>G946*1000/3/F946</f>
        <v>5188.2337436155067</v>
      </c>
      <c r="M946" s="57">
        <f>I946*1000/3/H946</f>
        <v>5054.261023545434</v>
      </c>
      <c r="N946" s="57">
        <f>M946-L946</f>
        <v>-133.97272007007268</v>
      </c>
      <c r="O946" s="58">
        <f>N946/L946</f>
        <v>-2.5822414079731029E-2</v>
      </c>
      <c r="P946" s="58">
        <f>H946/J946</f>
        <v>0.7208079107931834</v>
      </c>
      <c r="Q946" s="58">
        <f t="shared" si="14"/>
        <v>0.74039460020768433</v>
      </c>
      <c r="R946" s="92">
        <v>712.95000000000016</v>
      </c>
      <c r="S946" s="91">
        <v>963</v>
      </c>
      <c r="T946" s="60">
        <f>R946/S946</f>
        <v>0.740342679127726</v>
      </c>
      <c r="U946" s="56">
        <v>513.9000000000002</v>
      </c>
      <c r="V946" s="94">
        <v>713</v>
      </c>
      <c r="W946" s="60">
        <f>U946/V946</f>
        <v>0.7207573632538572</v>
      </c>
    </row>
    <row r="947" spans="1:23" ht="12" hidden="1" outlineLevel="3" collapsed="1" x14ac:dyDescent="0.25">
      <c r="A947" s="16">
        <v>944</v>
      </c>
      <c r="B947" s="46"/>
      <c r="C947" s="81" t="s">
        <v>963</v>
      </c>
      <c r="D947" s="48"/>
      <c r="E947" s="81"/>
      <c r="F947" s="71">
        <f>F948+F961+F963</f>
        <v>32435.5</v>
      </c>
      <c r="G947" s="71">
        <f>G948+G961+G963</f>
        <v>368215.13691999973</v>
      </c>
      <c r="H947" s="71">
        <f>H948+H961+H963</f>
        <v>74233.229999999981</v>
      </c>
      <c r="I947" s="71">
        <f>I948+I961+I963</f>
        <v>1030176.7998400003</v>
      </c>
      <c r="J947" s="71">
        <f>J948+J961+J963</f>
        <v>106668.73</v>
      </c>
      <c r="K947" s="95">
        <f>K948+K961+K963</f>
        <v>1398391.9367600002</v>
      </c>
      <c r="L947" s="9">
        <f>G947*1000/3/F947</f>
        <v>3784.0754412089605</v>
      </c>
      <c r="M947" s="10">
        <f>I947*1000/3/H947</f>
        <v>4625.8564609587047</v>
      </c>
      <c r="N947" s="10">
        <f>M947-L947</f>
        <v>841.78101974974425</v>
      </c>
      <c r="O947" s="51">
        <f>N947/L947</f>
        <v>0.22245355115880214</v>
      </c>
      <c r="P947" s="51">
        <f>H947/J947</f>
        <v>0.69592306948812444</v>
      </c>
      <c r="Q947" s="51">
        <f t="shared" si="14"/>
        <v>0.722508646709069</v>
      </c>
      <c r="R947" s="96">
        <f>R948+R961+R963</f>
        <v>106668.73</v>
      </c>
      <c r="S947" s="95">
        <f>S948+S961+S963</f>
        <v>154394</v>
      </c>
      <c r="T947" s="52">
        <f>R947/S947</f>
        <v>0.69088649817998105</v>
      </c>
      <c r="U947" s="71">
        <f>U948+U961+U963</f>
        <v>74233.229999999981</v>
      </c>
      <c r="V947" s="71">
        <f>V948+V961+V963</f>
        <v>111551</v>
      </c>
      <c r="W947" s="52">
        <f>U947/V947</f>
        <v>0.66546449606009794</v>
      </c>
    </row>
    <row r="948" spans="1:23" ht="12" hidden="1" outlineLevel="4" x14ac:dyDescent="0.25">
      <c r="A948" s="16">
        <v>945</v>
      </c>
      <c r="B948" s="62"/>
      <c r="C948" s="84" t="s">
        <v>964</v>
      </c>
      <c r="D948" s="83"/>
      <c r="E948" s="84"/>
      <c r="F948" s="76">
        <f>SUM(F949:F960)</f>
        <v>3952.6400000000008</v>
      </c>
      <c r="G948" s="76">
        <f>SUM(G949:G960)</f>
        <v>55936.334470000002</v>
      </c>
      <c r="H948" s="76">
        <f>SUM(H949:H960)</f>
        <v>47765.799999999988</v>
      </c>
      <c r="I948" s="76">
        <f>SUM(I949:I960)</f>
        <v>604960.18440000038</v>
      </c>
      <c r="J948" s="76">
        <f>SUM(J949:J960)</f>
        <v>51718.439999999995</v>
      </c>
      <c r="K948" s="91">
        <f>SUM(K949:K960)</f>
        <v>660896.51887000049</v>
      </c>
      <c r="L948" s="56">
        <f>G948*1000/3/F948</f>
        <v>4717.2130078462324</v>
      </c>
      <c r="M948" s="57">
        <f>I948*1000/3/H948</f>
        <v>4221.7108223875694</v>
      </c>
      <c r="N948" s="57">
        <f>M948-L948</f>
        <v>-495.50218545866301</v>
      </c>
      <c r="O948" s="58">
        <f>N948/L948</f>
        <v>-0.10504129973238108</v>
      </c>
      <c r="P948" s="58">
        <f>H948/J948</f>
        <v>0.92357387423131854</v>
      </c>
      <c r="Q948" s="58">
        <f t="shared" si="14"/>
        <v>0.93676926440891606</v>
      </c>
      <c r="R948" s="92">
        <f>SUM(R949:R960)</f>
        <v>51718.439999999995</v>
      </c>
      <c r="S948" s="91">
        <f>SUM(S949:S960)</f>
        <v>77747</v>
      </c>
      <c r="T948" s="60">
        <f>R948/S948</f>
        <v>0.66521460635137042</v>
      </c>
      <c r="U948" s="76">
        <f>SUM(U949:U960)</f>
        <v>47765.799999999988</v>
      </c>
      <c r="V948" s="76">
        <f>SUM(V949:V960)</f>
        <v>72831</v>
      </c>
      <c r="W948" s="60">
        <f>U948/V948</f>
        <v>0.65584435199296987</v>
      </c>
    </row>
    <row r="949" spans="1:23" ht="12" hidden="1" outlineLevel="5" x14ac:dyDescent="0.25">
      <c r="A949" s="16">
        <v>946</v>
      </c>
      <c r="B949" s="53"/>
      <c r="C949" s="54"/>
      <c r="D949" s="1">
        <v>88101</v>
      </c>
      <c r="E949" s="1" t="s">
        <v>965</v>
      </c>
      <c r="F949" s="56">
        <v>1624.27</v>
      </c>
      <c r="G949" s="56">
        <v>21996.376950000009</v>
      </c>
      <c r="H949" s="56">
        <v>24149.960000000003</v>
      </c>
      <c r="I949" s="56">
        <v>315408.0771100003</v>
      </c>
      <c r="J949" s="56">
        <v>25774.230000000003</v>
      </c>
      <c r="K949" s="93">
        <v>337404.45406000031</v>
      </c>
      <c r="L949" s="56">
        <f>G949*1000/3/F949</f>
        <v>4514.1051980274233</v>
      </c>
      <c r="M949" s="57">
        <f>I949*1000/3/H949</f>
        <v>4353.4658319654945</v>
      </c>
      <c r="N949" s="57">
        <f>M949-L949</f>
        <v>-160.63936606192874</v>
      </c>
      <c r="O949" s="58">
        <f>N949/L949</f>
        <v>-3.5586092706063881E-2</v>
      </c>
      <c r="P949" s="58">
        <f>H949/J949</f>
        <v>0.93698085258027108</v>
      </c>
      <c r="Q949" s="58">
        <f t="shared" si="14"/>
        <v>0.9504773269689738</v>
      </c>
      <c r="R949" s="92">
        <v>25774.230000000003</v>
      </c>
      <c r="S949" s="91">
        <v>41900</v>
      </c>
      <c r="T949" s="60">
        <f>R949/S949</f>
        <v>0.61513675417661107</v>
      </c>
      <c r="U949" s="56">
        <v>24149.960000000003</v>
      </c>
      <c r="V949" s="94">
        <v>39825</v>
      </c>
      <c r="W949" s="60">
        <f>U949/V949</f>
        <v>0.60640200878844952</v>
      </c>
    </row>
    <row r="950" spans="1:23" ht="12" hidden="1" outlineLevel="5" x14ac:dyDescent="0.25">
      <c r="A950" s="16">
        <v>947</v>
      </c>
      <c r="B950" s="53"/>
      <c r="C950" s="54"/>
      <c r="D950" s="1">
        <v>88102</v>
      </c>
      <c r="E950" s="1" t="s">
        <v>966</v>
      </c>
      <c r="F950" s="56">
        <v>27.26</v>
      </c>
      <c r="G950" s="56">
        <v>337.10881999999998</v>
      </c>
      <c r="H950" s="56">
        <v>92.169999999999959</v>
      </c>
      <c r="I950" s="56">
        <v>1252.6843200000001</v>
      </c>
      <c r="J950" s="56">
        <v>119.42999999999996</v>
      </c>
      <c r="K950" s="93">
        <v>1589.79314</v>
      </c>
      <c r="L950" s="56">
        <f>G950*1000/3/F950</f>
        <v>4122.1425776473461</v>
      </c>
      <c r="M950" s="57">
        <f>I950*1000/3/H950</f>
        <v>4530.3400238689401</v>
      </c>
      <c r="N950" s="57">
        <f>M950-L950</f>
        <v>408.19744622159396</v>
      </c>
      <c r="O950" s="58">
        <f>N950/L950</f>
        <v>9.9025552496674385E-2</v>
      </c>
      <c r="P950" s="58">
        <f>H950/J950</f>
        <v>0.77174914175667741</v>
      </c>
      <c r="Q950" s="58">
        <f t="shared" si="14"/>
        <v>0.7944444444444444</v>
      </c>
      <c r="R950" s="92">
        <v>119.42999999999996</v>
      </c>
      <c r="S950" s="91">
        <v>180</v>
      </c>
      <c r="T950" s="60">
        <f>R950/S950</f>
        <v>0.66349999999999976</v>
      </c>
      <c r="U950" s="56">
        <v>92.169999999999959</v>
      </c>
      <c r="V950" s="94">
        <v>143</v>
      </c>
      <c r="W950" s="60">
        <f>U950/V950</f>
        <v>0.64454545454545431</v>
      </c>
    </row>
    <row r="951" spans="1:23" ht="12" hidden="1" outlineLevel="5" x14ac:dyDescent="0.25">
      <c r="A951" s="16">
        <v>948</v>
      </c>
      <c r="B951" s="53"/>
      <c r="C951" s="54"/>
      <c r="D951" s="1">
        <v>88103</v>
      </c>
      <c r="E951" s="1" t="s">
        <v>967</v>
      </c>
      <c r="F951" s="56">
        <v>48.149999999999991</v>
      </c>
      <c r="G951" s="56">
        <v>792.13686999999982</v>
      </c>
      <c r="H951" s="56">
        <v>353.04000000000008</v>
      </c>
      <c r="I951" s="56">
        <v>5844.8130899999996</v>
      </c>
      <c r="J951" s="56">
        <v>401.19000000000005</v>
      </c>
      <c r="K951" s="93">
        <v>6636.9499599999999</v>
      </c>
      <c r="L951" s="56">
        <f>G951*1000/3/F951</f>
        <v>5483.8135687088943</v>
      </c>
      <c r="M951" s="57">
        <f>I951*1000/3/H951</f>
        <v>5518.5560559709938</v>
      </c>
      <c r="N951" s="57">
        <f>M951-L951</f>
        <v>34.74248726209953</v>
      </c>
      <c r="O951" s="58">
        <f>N951/L951</f>
        <v>6.3354610485562663E-3</v>
      </c>
      <c r="P951" s="58">
        <f>H951/J951</f>
        <v>0.87998205339116142</v>
      </c>
      <c r="Q951" s="58">
        <f t="shared" si="14"/>
        <v>0.8938547486033519</v>
      </c>
      <c r="R951" s="92">
        <v>401.19000000000005</v>
      </c>
      <c r="S951" s="91">
        <v>537</v>
      </c>
      <c r="T951" s="60">
        <f>R951/S951</f>
        <v>0.74709497206703923</v>
      </c>
      <c r="U951" s="56">
        <v>353.04000000000008</v>
      </c>
      <c r="V951" s="94">
        <v>480</v>
      </c>
      <c r="W951" s="60">
        <f>U951/V951</f>
        <v>0.73550000000000015</v>
      </c>
    </row>
    <row r="952" spans="1:23" ht="12" hidden="1" outlineLevel="5" x14ac:dyDescent="0.25">
      <c r="A952" s="16">
        <v>949</v>
      </c>
      <c r="B952" s="53"/>
      <c r="C952" s="54"/>
      <c r="D952" s="1">
        <v>88104</v>
      </c>
      <c r="E952" s="1" t="s">
        <v>968</v>
      </c>
      <c r="F952" s="56">
        <v>337.40999999999997</v>
      </c>
      <c r="G952" s="56">
        <v>5599.55105</v>
      </c>
      <c r="H952" s="56">
        <v>1334.18</v>
      </c>
      <c r="I952" s="56">
        <v>22673.262760000001</v>
      </c>
      <c r="J952" s="56">
        <v>1671.5900000000001</v>
      </c>
      <c r="K952" s="93">
        <v>28272.81381</v>
      </c>
      <c r="L952" s="56">
        <f>G952*1000/3/F952</f>
        <v>5531.895962380092</v>
      </c>
      <c r="M952" s="57">
        <f>I952*1000/3/H952</f>
        <v>5664.7185936930055</v>
      </c>
      <c r="N952" s="57">
        <f>M952-L952</f>
        <v>132.82263131291347</v>
      </c>
      <c r="O952" s="58">
        <f>N952/L952</f>
        <v>2.4010327058964914E-2</v>
      </c>
      <c r="P952" s="58">
        <f>H952/J952</f>
        <v>0.79815026411979006</v>
      </c>
      <c r="Q952" s="58">
        <f t="shared" si="14"/>
        <v>0.82785862785862785</v>
      </c>
      <c r="R952" s="92">
        <v>1671.5900000000001</v>
      </c>
      <c r="S952" s="91">
        <v>2405</v>
      </c>
      <c r="T952" s="60">
        <f>R952/S952</f>
        <v>0.69504781704781715</v>
      </c>
      <c r="U952" s="56">
        <v>1334.18</v>
      </c>
      <c r="V952" s="94">
        <v>1991</v>
      </c>
      <c r="W952" s="60">
        <f>U952/V952</f>
        <v>0.67010547463586145</v>
      </c>
    </row>
    <row r="953" spans="1:23" ht="12" hidden="1" outlineLevel="5" x14ac:dyDescent="0.25">
      <c r="A953" s="16">
        <v>950</v>
      </c>
      <c r="B953" s="53"/>
      <c r="C953" s="54"/>
      <c r="D953" s="1">
        <v>88109</v>
      </c>
      <c r="E953" s="1" t="s">
        <v>969</v>
      </c>
      <c r="F953" s="56">
        <v>115.28</v>
      </c>
      <c r="G953" s="56">
        <v>2067.18264</v>
      </c>
      <c r="H953" s="56">
        <v>278.76000000000005</v>
      </c>
      <c r="I953" s="56">
        <v>4429.1036599999998</v>
      </c>
      <c r="J953" s="56">
        <v>394.04000000000008</v>
      </c>
      <c r="K953" s="93">
        <v>6496.2862999999998</v>
      </c>
      <c r="L953" s="56">
        <f>G953*1000/3/F953</f>
        <v>5977.2803608605136</v>
      </c>
      <c r="M953" s="57">
        <f>I953*1000/3/H953</f>
        <v>5296.1970392691437</v>
      </c>
      <c r="N953" s="57">
        <f>M953-L953</f>
        <v>-681.0833215913699</v>
      </c>
      <c r="O953" s="58">
        <f>N953/L953</f>
        <v>-0.11394535314942436</v>
      </c>
      <c r="P953" s="58">
        <f>H953/J953</f>
        <v>0.70744086894731495</v>
      </c>
      <c r="Q953" s="58">
        <f t="shared" si="14"/>
        <v>0.73760330578512401</v>
      </c>
      <c r="R953" s="92">
        <v>394.04000000000008</v>
      </c>
      <c r="S953" s="91">
        <v>484</v>
      </c>
      <c r="T953" s="60">
        <f>R953/S953</f>
        <v>0.81413223140495883</v>
      </c>
      <c r="U953" s="56">
        <v>278.76000000000005</v>
      </c>
      <c r="V953" s="94">
        <v>357</v>
      </c>
      <c r="W953" s="60">
        <f>U953/V953</f>
        <v>0.78084033613445392</v>
      </c>
    </row>
    <row r="954" spans="1:23" ht="12" hidden="1" outlineLevel="5" x14ac:dyDescent="0.25">
      <c r="A954" s="16">
        <v>951</v>
      </c>
      <c r="B954" s="53"/>
      <c r="C954" s="54"/>
      <c r="D954" s="1">
        <v>88911</v>
      </c>
      <c r="E954" s="1" t="s">
        <v>970</v>
      </c>
      <c r="F954" s="56">
        <v>757.84</v>
      </c>
      <c r="G954" s="56">
        <v>8832.0147499999948</v>
      </c>
      <c r="H954" s="56">
        <v>15416.879999999992</v>
      </c>
      <c r="I954" s="56">
        <v>176113.03641000006</v>
      </c>
      <c r="J954" s="56">
        <v>16174.719999999992</v>
      </c>
      <c r="K954" s="93">
        <v>184945.05116000006</v>
      </c>
      <c r="L954" s="56">
        <f>G954*1000/3/F954</f>
        <v>3884.7314956543128</v>
      </c>
      <c r="M954" s="57">
        <f>I954*1000/3/H954</f>
        <v>3807.7967442180293</v>
      </c>
      <c r="N954" s="57">
        <f>M954-L954</f>
        <v>-76.934751436283477</v>
      </c>
      <c r="O954" s="58">
        <f>N954/L954</f>
        <v>-1.980439356551339E-2</v>
      </c>
      <c r="P954" s="58">
        <f>H954/J954</f>
        <v>0.95314663870533767</v>
      </c>
      <c r="Q954" s="58">
        <f t="shared" si="14"/>
        <v>0.95786219081272084</v>
      </c>
      <c r="R954" s="92">
        <v>16174.719999999992</v>
      </c>
      <c r="S954" s="91">
        <v>22640</v>
      </c>
      <c r="T954" s="60">
        <f>R954/S954</f>
        <v>0.71443109540636007</v>
      </c>
      <c r="U954" s="56">
        <v>15416.879999999992</v>
      </c>
      <c r="V954" s="94">
        <v>21686</v>
      </c>
      <c r="W954" s="60">
        <f>U954/V954</f>
        <v>0.71091395370284938</v>
      </c>
    </row>
    <row r="955" spans="1:23" ht="12" hidden="1" outlineLevel="5" x14ac:dyDescent="0.25">
      <c r="A955" s="16">
        <v>952</v>
      </c>
      <c r="B955" s="53"/>
      <c r="C955" s="54"/>
      <c r="D955" s="1">
        <v>88912</v>
      </c>
      <c r="E955" s="1" t="s">
        <v>971</v>
      </c>
      <c r="F955" s="56">
        <v>85.700000000000017</v>
      </c>
      <c r="G955" s="56">
        <v>905.76220999999998</v>
      </c>
      <c r="H955" s="56">
        <v>2910.7299999999996</v>
      </c>
      <c r="I955" s="56">
        <v>27814.720209999985</v>
      </c>
      <c r="J955" s="56">
        <v>2996.4299999999994</v>
      </c>
      <c r="K955" s="93">
        <v>28720.482419999986</v>
      </c>
      <c r="L955" s="56">
        <f>G955*1000/3/F955</f>
        <v>3522.9957604045107</v>
      </c>
      <c r="M955" s="57">
        <f>I955*1000/3/H955</f>
        <v>3185.3086350617646</v>
      </c>
      <c r="N955" s="57">
        <f>M955-L955</f>
        <v>-337.68712534274619</v>
      </c>
      <c r="O955" s="58">
        <f>N955/L955</f>
        <v>-9.5852265602491923E-2</v>
      </c>
      <c r="P955" s="58">
        <f>H955/J955</f>
        <v>0.97139929849854667</v>
      </c>
      <c r="Q955" s="58">
        <f t="shared" si="14"/>
        <v>0.97083432942863979</v>
      </c>
      <c r="R955" s="92">
        <v>2996.4299999999994</v>
      </c>
      <c r="S955" s="91">
        <v>4183</v>
      </c>
      <c r="T955" s="60">
        <f>R955/S955</f>
        <v>0.71633516614869697</v>
      </c>
      <c r="U955" s="56">
        <v>2910.7299999999996</v>
      </c>
      <c r="V955" s="94">
        <v>4061</v>
      </c>
      <c r="W955" s="60">
        <f>U955/V955</f>
        <v>0.71675203151933009</v>
      </c>
    </row>
    <row r="956" spans="1:23" ht="12" hidden="1" outlineLevel="5" x14ac:dyDescent="0.25">
      <c r="A956" s="16">
        <v>953</v>
      </c>
      <c r="B956" s="53"/>
      <c r="C956" s="54"/>
      <c r="D956" s="1">
        <v>88919</v>
      </c>
      <c r="E956" s="1" t="s">
        <v>972</v>
      </c>
      <c r="F956" s="56">
        <v>43.05</v>
      </c>
      <c r="G956" s="56">
        <v>471.05122999999998</v>
      </c>
      <c r="H956" s="56">
        <v>278.73999999999995</v>
      </c>
      <c r="I956" s="56">
        <v>3103.4738799999996</v>
      </c>
      <c r="J956" s="56">
        <v>321.78999999999996</v>
      </c>
      <c r="K956" s="93">
        <v>3574.5251099999996</v>
      </c>
      <c r="L956" s="56">
        <f>G956*1000/3/F956</f>
        <v>3647.3188540456836</v>
      </c>
      <c r="M956" s="57">
        <f>I956*1000/3/H956</f>
        <v>3711.3126689148785</v>
      </c>
      <c r="N956" s="57">
        <f>M956-L956</f>
        <v>63.993814869194921</v>
      </c>
      <c r="O956" s="58">
        <f>N956/L956</f>
        <v>1.7545440206910241E-2</v>
      </c>
      <c r="P956" s="58">
        <f>H956/J956</f>
        <v>0.86621709810746139</v>
      </c>
      <c r="Q956" s="58">
        <f t="shared" si="14"/>
        <v>0.88065843621399176</v>
      </c>
      <c r="R956" s="92">
        <v>321.78999999999996</v>
      </c>
      <c r="S956" s="91">
        <v>486</v>
      </c>
      <c r="T956" s="60">
        <f>R956/S956</f>
        <v>0.66211934156378593</v>
      </c>
      <c r="U956" s="56">
        <v>278.73999999999995</v>
      </c>
      <c r="V956" s="94">
        <v>428</v>
      </c>
      <c r="W956" s="60">
        <f>U956/V956</f>
        <v>0.65126168224299053</v>
      </c>
    </row>
    <row r="957" spans="1:23" ht="12" hidden="1" outlineLevel="5" x14ac:dyDescent="0.25">
      <c r="A957" s="16">
        <v>954</v>
      </c>
      <c r="B957" s="53"/>
      <c r="C957" s="54"/>
      <c r="D957" s="1">
        <v>88991</v>
      </c>
      <c r="E957" s="1" t="s">
        <v>973</v>
      </c>
      <c r="F957" s="56">
        <v>149.08999999999997</v>
      </c>
      <c r="G957" s="56">
        <v>2417.1719399999993</v>
      </c>
      <c r="H957" s="56">
        <v>596.23</v>
      </c>
      <c r="I957" s="56">
        <v>9647.2291800000003</v>
      </c>
      <c r="J957" s="56">
        <v>745.31999999999994</v>
      </c>
      <c r="K957" s="93">
        <v>12064.401119999999</v>
      </c>
      <c r="L957" s="56">
        <f>G957*1000/3/F957</f>
        <v>5404.2791602387815</v>
      </c>
      <c r="M957" s="57">
        <f>I957*1000/3/H957</f>
        <v>5393.4606779263031</v>
      </c>
      <c r="N957" s="57">
        <f>M957-L957</f>
        <v>-10.818482312478409</v>
      </c>
      <c r="O957" s="58">
        <f>N957/L957</f>
        <v>-2.0018363211274986E-3</v>
      </c>
      <c r="P957" s="58">
        <f>H957/J957</f>
        <v>0.79996511565502071</v>
      </c>
      <c r="Q957" s="58">
        <f t="shared" si="14"/>
        <v>0.81773399014778325</v>
      </c>
      <c r="R957" s="92">
        <v>745.31999999999994</v>
      </c>
      <c r="S957" s="91">
        <v>1015</v>
      </c>
      <c r="T957" s="60">
        <f>R957/S957</f>
        <v>0.73430541871921173</v>
      </c>
      <c r="U957" s="56">
        <v>596.23</v>
      </c>
      <c r="V957" s="94">
        <v>830</v>
      </c>
      <c r="W957" s="60">
        <f>U957/V957</f>
        <v>0.71834939759036143</v>
      </c>
    </row>
    <row r="958" spans="1:23" ht="12" hidden="1" outlineLevel="5" x14ac:dyDescent="0.25">
      <c r="A958" s="16">
        <v>955</v>
      </c>
      <c r="B958" s="53"/>
      <c r="C958" s="54"/>
      <c r="D958" s="1">
        <v>88992</v>
      </c>
      <c r="E958" s="1" t="s">
        <v>974</v>
      </c>
      <c r="F958" s="56">
        <v>159.58999999999995</v>
      </c>
      <c r="G958" s="56">
        <v>2539.4018099999994</v>
      </c>
      <c r="H958" s="56">
        <v>413.18000000000006</v>
      </c>
      <c r="I958" s="56">
        <v>6636.8588899999995</v>
      </c>
      <c r="J958" s="56">
        <v>572.77</v>
      </c>
      <c r="K958" s="93">
        <v>9176.2606999999989</v>
      </c>
      <c r="L958" s="56">
        <f>G958*1000/3/F958</f>
        <v>5304.0119681684328</v>
      </c>
      <c r="M958" s="57">
        <f>I958*1000/3/H958</f>
        <v>5354.291825999966</v>
      </c>
      <c r="N958" s="57">
        <f>M958-L958</f>
        <v>50.279857831533263</v>
      </c>
      <c r="O958" s="58">
        <f>N958/L958</f>
        <v>9.4795898148954914E-3</v>
      </c>
      <c r="P958" s="58">
        <f>H958/J958</f>
        <v>0.72137158021544434</v>
      </c>
      <c r="Q958" s="58">
        <f t="shared" si="14"/>
        <v>0.74193548387096775</v>
      </c>
      <c r="R958" s="92">
        <v>572.77</v>
      </c>
      <c r="S958" s="91">
        <v>744</v>
      </c>
      <c r="T958" s="60">
        <f>R958/S958</f>
        <v>0.76985215053763434</v>
      </c>
      <c r="U958" s="56">
        <v>413.18000000000006</v>
      </c>
      <c r="V958" s="94">
        <v>552</v>
      </c>
      <c r="W958" s="60">
        <f>U958/V958</f>
        <v>0.74851449275362325</v>
      </c>
    </row>
    <row r="959" spans="1:23" ht="12" hidden="1" outlineLevel="5" x14ac:dyDescent="0.25">
      <c r="A959" s="16">
        <v>956</v>
      </c>
      <c r="B959" s="53"/>
      <c r="C959" s="54"/>
      <c r="D959" s="1">
        <v>88993</v>
      </c>
      <c r="E959" s="1" t="s">
        <v>975</v>
      </c>
      <c r="F959" s="56">
        <v>114.37</v>
      </c>
      <c r="G959" s="56">
        <v>1903.7871299999997</v>
      </c>
      <c r="H959" s="56">
        <v>196.17</v>
      </c>
      <c r="I959" s="56">
        <v>3294.5447399999994</v>
      </c>
      <c r="J959" s="56">
        <v>310.53999999999996</v>
      </c>
      <c r="K959" s="93">
        <v>5198.3318699999991</v>
      </c>
      <c r="L959" s="56">
        <f>G959*1000/3/F959</f>
        <v>5548.6203549881948</v>
      </c>
      <c r="M959" s="57">
        <f>I959*1000/3/H959</f>
        <v>5598.1117398175047</v>
      </c>
      <c r="N959" s="57">
        <f>M959-L959</f>
        <v>49.491384829309936</v>
      </c>
      <c r="O959" s="58">
        <f>N959/L959</f>
        <v>8.919583907883933E-3</v>
      </c>
      <c r="P959" s="58">
        <f>H959/J959</f>
        <v>0.63170606041089716</v>
      </c>
      <c r="Q959" s="58">
        <f t="shared" si="14"/>
        <v>0.64676616915422891</v>
      </c>
      <c r="R959" s="92">
        <v>310.53999999999996</v>
      </c>
      <c r="S959" s="91">
        <v>402</v>
      </c>
      <c r="T959" s="60">
        <f>R959/S959</f>
        <v>0.77248756218905468</v>
      </c>
      <c r="U959" s="56">
        <v>196.17</v>
      </c>
      <c r="V959" s="94">
        <v>260</v>
      </c>
      <c r="W959" s="60">
        <f>U959/V959</f>
        <v>0.75449999999999995</v>
      </c>
    </row>
    <row r="960" spans="1:23" ht="12" hidden="1" outlineLevel="5" x14ac:dyDescent="0.25">
      <c r="A960" s="16">
        <v>957</v>
      </c>
      <c r="B960" s="53"/>
      <c r="C960" s="54"/>
      <c r="D960" s="1">
        <v>88994</v>
      </c>
      <c r="E960" s="1" t="s">
        <v>976</v>
      </c>
      <c r="F960" s="56">
        <v>490.63</v>
      </c>
      <c r="G960" s="56">
        <v>8074.7890699999953</v>
      </c>
      <c r="H960" s="56">
        <v>1745.7600000000004</v>
      </c>
      <c r="I960" s="56">
        <v>28742.380150000001</v>
      </c>
      <c r="J960" s="56">
        <v>2236.3900000000003</v>
      </c>
      <c r="K960" s="93">
        <v>36817.169219999996</v>
      </c>
      <c r="L960" s="56">
        <f>G960*1000/3/F960</f>
        <v>5486.0003600812524</v>
      </c>
      <c r="M960" s="57">
        <f>I960*1000/3/H960</f>
        <v>5488.0358029358749</v>
      </c>
      <c r="N960" s="57">
        <f>M960-L960</f>
        <v>2.0354428546224881</v>
      </c>
      <c r="O960" s="58">
        <f>N960/L960</f>
        <v>3.710249218052077E-4</v>
      </c>
      <c r="P960" s="58">
        <f>H960/J960</f>
        <v>0.7806151878697366</v>
      </c>
      <c r="Q960" s="58">
        <f t="shared" si="14"/>
        <v>0.80043305665824616</v>
      </c>
      <c r="R960" s="92">
        <v>2236.3900000000003</v>
      </c>
      <c r="S960" s="91">
        <v>2771</v>
      </c>
      <c r="T960" s="60">
        <f>R960/S960</f>
        <v>0.80706964994586805</v>
      </c>
      <c r="U960" s="56">
        <v>1745.7600000000004</v>
      </c>
      <c r="V960" s="94">
        <v>2218</v>
      </c>
      <c r="W960" s="60">
        <f>U960/V960</f>
        <v>0.78708746618575309</v>
      </c>
    </row>
    <row r="961" spans="1:23" ht="12" hidden="1" outlineLevel="4" collapsed="1" x14ac:dyDescent="0.25">
      <c r="A961" s="16">
        <v>958</v>
      </c>
      <c r="B961" s="46"/>
      <c r="C961" s="97" t="s">
        <v>977</v>
      </c>
      <c r="D961" s="48"/>
      <c r="E961" s="97"/>
      <c r="F961" s="71">
        <f>F962</f>
        <v>21489.759999999998</v>
      </c>
      <c r="G961" s="71">
        <f>G962</f>
        <v>206832.10709999979</v>
      </c>
      <c r="H961" s="71">
        <f>H962</f>
        <v>11092.880000000006</v>
      </c>
      <c r="I961" s="71">
        <f>I962</f>
        <v>118734.61463999993</v>
      </c>
      <c r="J961" s="71">
        <f>J962</f>
        <v>32582.640000000007</v>
      </c>
      <c r="K961" s="95">
        <f>K962</f>
        <v>325566.72173999972</v>
      </c>
      <c r="L961" s="9">
        <f>G961*1000/3/F961</f>
        <v>3208.2273464198734</v>
      </c>
      <c r="M961" s="10">
        <f>I961*1000/3/H961</f>
        <v>3567.8926374395064</v>
      </c>
      <c r="N961" s="10">
        <f>M961-L961</f>
        <v>359.66529101963306</v>
      </c>
      <c r="O961" s="51">
        <f>N961/L961</f>
        <v>0.11210717077796588</v>
      </c>
      <c r="P961" s="51">
        <f>H961/J961</f>
        <v>0.34045368944935106</v>
      </c>
      <c r="Q961" s="51">
        <f t="shared" si="14"/>
        <v>0.37080746657626545</v>
      </c>
      <c r="R961" s="96">
        <f>R962</f>
        <v>32582.640000000007</v>
      </c>
      <c r="S961" s="95">
        <f>S962</f>
        <v>47197</v>
      </c>
      <c r="T961" s="52">
        <f>R961/S961</f>
        <v>0.69035404792677513</v>
      </c>
      <c r="U961" s="71">
        <f>U962</f>
        <v>11092.880000000006</v>
      </c>
      <c r="V961" s="71">
        <f>V962</f>
        <v>17501</v>
      </c>
      <c r="W961" s="52">
        <f>U961/V961</f>
        <v>0.63384263756356818</v>
      </c>
    </row>
    <row r="962" spans="1:23" ht="12" hidden="1" outlineLevel="5" x14ac:dyDescent="0.25">
      <c r="A962" s="16">
        <v>959</v>
      </c>
      <c r="B962" s="53"/>
      <c r="C962" s="54"/>
      <c r="D962" s="1">
        <v>88995</v>
      </c>
      <c r="E962" s="1" t="s">
        <v>978</v>
      </c>
      <c r="F962" s="56">
        <v>21489.759999999998</v>
      </c>
      <c r="G962" s="56">
        <v>206832.10709999979</v>
      </c>
      <c r="H962" s="56">
        <v>11092.880000000006</v>
      </c>
      <c r="I962" s="56">
        <v>118734.61463999993</v>
      </c>
      <c r="J962" s="56">
        <v>32582.640000000007</v>
      </c>
      <c r="K962" s="93">
        <v>325566.72173999972</v>
      </c>
      <c r="L962" s="56">
        <f>G962*1000/3/F962</f>
        <v>3208.2273464198734</v>
      </c>
      <c r="M962" s="57">
        <f>I962*1000/3/H962</f>
        <v>3567.8926374395064</v>
      </c>
      <c r="N962" s="57">
        <f>M962-L962</f>
        <v>359.66529101963306</v>
      </c>
      <c r="O962" s="58">
        <f>N962/L962</f>
        <v>0.11210717077796588</v>
      </c>
      <c r="P962" s="58">
        <f>H962/J962</f>
        <v>0.34045368944935106</v>
      </c>
      <c r="Q962" s="58">
        <f t="shared" si="14"/>
        <v>0.37080746657626545</v>
      </c>
      <c r="R962" s="92">
        <v>32582.640000000007</v>
      </c>
      <c r="S962" s="91">
        <v>47197</v>
      </c>
      <c r="T962" s="60">
        <f>R962/S962</f>
        <v>0.69035404792677513</v>
      </c>
      <c r="U962" s="56">
        <v>11092.880000000006</v>
      </c>
      <c r="V962" s="94">
        <v>17501</v>
      </c>
      <c r="W962" s="60">
        <f>U962/V962</f>
        <v>0.63384263756356818</v>
      </c>
    </row>
    <row r="963" spans="1:23" ht="12" hidden="1" outlineLevel="4" collapsed="1" x14ac:dyDescent="0.25">
      <c r="A963" s="16">
        <v>960</v>
      </c>
      <c r="B963" s="46"/>
      <c r="C963" s="97" t="s">
        <v>979</v>
      </c>
      <c r="D963" s="48"/>
      <c r="E963" s="97"/>
      <c r="F963" s="71">
        <f>SUM(F964:F965)</f>
        <v>6993.1000000000022</v>
      </c>
      <c r="G963" s="71">
        <f>SUM(G964:G965)</f>
        <v>105446.69534999994</v>
      </c>
      <c r="H963" s="71">
        <f>SUM(H964:H965)</f>
        <v>15374.549999999992</v>
      </c>
      <c r="I963" s="71">
        <f>SUM(I964:I965)</f>
        <v>306482.00080000004</v>
      </c>
      <c r="J963" s="71">
        <f>SUM(J964:J965)</f>
        <v>22367.649999999994</v>
      </c>
      <c r="K963" s="95">
        <f>SUM(K964:K965)</f>
        <v>411928.69614999997</v>
      </c>
      <c r="L963" s="9">
        <f>G963*1000/3/F963</f>
        <v>5026.2256295491225</v>
      </c>
      <c r="M963" s="10">
        <f>I963*1000/3/H963</f>
        <v>6644.7907049854075</v>
      </c>
      <c r="N963" s="10">
        <f>M963-L963</f>
        <v>1618.565075436285</v>
      </c>
      <c r="O963" s="51">
        <f>N963/L963</f>
        <v>0.32202395887696716</v>
      </c>
      <c r="P963" s="51">
        <f>H963/J963</f>
        <v>0.68735651711288381</v>
      </c>
      <c r="Q963" s="51">
        <f t="shared" si="14"/>
        <v>0.72050933786078097</v>
      </c>
      <c r="R963" s="96">
        <f>SUM(R964:R965)</f>
        <v>22367.649999999994</v>
      </c>
      <c r="S963" s="95">
        <f>SUM(S964:S965)</f>
        <v>29450</v>
      </c>
      <c r="T963" s="52">
        <f>R963/S963</f>
        <v>0.75951273344651937</v>
      </c>
      <c r="U963" s="71">
        <f>SUM(U964:U965)</f>
        <v>15374.549999999992</v>
      </c>
      <c r="V963" s="71">
        <f>SUM(V964:V965)</f>
        <v>21219</v>
      </c>
      <c r="W963" s="52">
        <f>U963/V963</f>
        <v>0.72456524812667855</v>
      </c>
    </row>
    <row r="964" spans="1:23" ht="12" hidden="1" outlineLevel="5" x14ac:dyDescent="0.25">
      <c r="A964" s="16">
        <v>961</v>
      </c>
      <c r="B964" s="53"/>
      <c r="C964" s="54"/>
      <c r="D964" s="1">
        <v>88996</v>
      </c>
      <c r="E964" s="1" t="s">
        <v>980</v>
      </c>
      <c r="F964" s="56">
        <v>431.7000000000001</v>
      </c>
      <c r="G964" s="56">
        <v>6228.7460500000034</v>
      </c>
      <c r="H964" s="56">
        <v>734.55999999999972</v>
      </c>
      <c r="I964" s="56">
        <v>11417.821950000005</v>
      </c>
      <c r="J964" s="56">
        <v>1166.2599999999998</v>
      </c>
      <c r="K964" s="93">
        <v>17646.568000000007</v>
      </c>
      <c r="L964" s="56">
        <f>G964*1000/3/F964</f>
        <v>4809.4711219210885</v>
      </c>
      <c r="M964" s="57">
        <f>I964*1000/3/H964</f>
        <v>5181.2522462426532</v>
      </c>
      <c r="N964" s="57">
        <f>M964-L964</f>
        <v>371.78112432156468</v>
      </c>
      <c r="O964" s="58">
        <f>N964/L964</f>
        <v>7.7301872679310518E-2</v>
      </c>
      <c r="P964" s="58">
        <f>H964/J964</f>
        <v>0.62984240220876975</v>
      </c>
      <c r="Q964" s="58">
        <f t="shared" si="14"/>
        <v>0.66242464835900872</v>
      </c>
      <c r="R964" s="92">
        <v>1166.2599999999998</v>
      </c>
      <c r="S964" s="91">
        <v>1493</v>
      </c>
      <c r="T964" s="60">
        <f>R964/S964</f>
        <v>0.78115204286671114</v>
      </c>
      <c r="U964" s="56">
        <v>734.55999999999972</v>
      </c>
      <c r="V964" s="94">
        <v>989</v>
      </c>
      <c r="W964" s="60">
        <f>U964/V964</f>
        <v>0.74273003033367013</v>
      </c>
    </row>
    <row r="965" spans="1:23" ht="12" hidden="1" outlineLevel="5" x14ac:dyDescent="0.25">
      <c r="A965" s="16">
        <v>962</v>
      </c>
      <c r="B965" s="98"/>
      <c r="C965" s="99"/>
      <c r="D965" s="100">
        <v>88999</v>
      </c>
      <c r="E965" s="100" t="s">
        <v>981</v>
      </c>
      <c r="F965" s="41">
        <v>6561.4000000000024</v>
      </c>
      <c r="G965" s="41">
        <v>99217.949299999935</v>
      </c>
      <c r="H965" s="41">
        <v>14639.989999999993</v>
      </c>
      <c r="I965" s="41">
        <v>295064.17885000003</v>
      </c>
      <c r="J965" s="41">
        <v>21201.389999999996</v>
      </c>
      <c r="K965" s="101">
        <v>394282.12814999995</v>
      </c>
      <c r="L965" s="41">
        <f>G965*1000/3/F965</f>
        <v>5040.4867507950494</v>
      </c>
      <c r="M965" s="42">
        <f>I965*1000/3/H965</f>
        <v>6718.2235973749566</v>
      </c>
      <c r="N965" s="42">
        <f>M965-L965</f>
        <v>1677.7368465799073</v>
      </c>
      <c r="O965" s="43">
        <f>N965/L965</f>
        <v>0.3328521489150375</v>
      </c>
      <c r="P965" s="43">
        <f>H965/J965</f>
        <v>0.6905202913582551</v>
      </c>
      <c r="Q965" s="43">
        <f t="shared" ref="Q965:Q1028" si="15">V965/S965</f>
        <v>0.72361126014951538</v>
      </c>
      <c r="R965" s="102">
        <v>21201.389999999996</v>
      </c>
      <c r="S965" s="68">
        <v>27957</v>
      </c>
      <c r="T965" s="44">
        <f>R965/S965</f>
        <v>0.75835711986264609</v>
      </c>
      <c r="U965" s="41">
        <v>14639.989999999993</v>
      </c>
      <c r="V965" s="103">
        <v>20230</v>
      </c>
      <c r="W965" s="44">
        <f>U965/V965</f>
        <v>0.72367721206129476</v>
      </c>
    </row>
    <row r="966" spans="1:23" ht="12" hidden="1" outlineLevel="1" collapsed="1" x14ac:dyDescent="0.25">
      <c r="A966" s="16">
        <v>963</v>
      </c>
      <c r="B966" s="104"/>
      <c r="C966" s="105" t="s">
        <v>982</v>
      </c>
      <c r="D966" s="106"/>
      <c r="E966" s="105"/>
      <c r="F966" s="107">
        <f>F967+F978+F985</f>
        <v>21742.419999999995</v>
      </c>
      <c r="G966" s="107">
        <f>G967+G978+G985</f>
        <v>342324.53675999993</v>
      </c>
      <c r="H966" s="107">
        <f>H967+H978+H985</f>
        <v>15829.39</v>
      </c>
      <c r="I966" s="107">
        <f>I967+I978+I985</f>
        <v>198140.35803999999</v>
      </c>
      <c r="J966" s="107">
        <f>J967+J978+J985</f>
        <v>37571.80999999999</v>
      </c>
      <c r="K966" s="108">
        <f>K967+K978+K985</f>
        <v>540464.89479999989</v>
      </c>
      <c r="L966" s="23">
        <f>G966*1000/3/F966</f>
        <v>5248.1820754083492</v>
      </c>
      <c r="M966" s="24">
        <f>I966*1000/3/H966</f>
        <v>4172.4151096999522</v>
      </c>
      <c r="N966" s="24">
        <f>M966-L966</f>
        <v>-1075.766965708397</v>
      </c>
      <c r="O966" s="33">
        <f>N966/L966</f>
        <v>-0.20497897181371971</v>
      </c>
      <c r="P966" s="33">
        <f>H966/J966</f>
        <v>0.42131028555717714</v>
      </c>
      <c r="Q966" s="33">
        <f t="shared" si="15"/>
        <v>0.44122137404580153</v>
      </c>
      <c r="R966" s="109">
        <f>R967+R978+R985</f>
        <v>37571.80999999999</v>
      </c>
      <c r="S966" s="108">
        <f>S967+S978+S985</f>
        <v>41265</v>
      </c>
      <c r="T966" s="35">
        <f>R966/S966</f>
        <v>0.91050066642433036</v>
      </c>
      <c r="U966" s="107">
        <f>U967+U978+U985</f>
        <v>15829.39</v>
      </c>
      <c r="V966" s="107">
        <f>V967+V978+V985</f>
        <v>18207</v>
      </c>
      <c r="W966" s="35">
        <f>U966/V966</f>
        <v>0.86941231394518592</v>
      </c>
    </row>
    <row r="967" spans="1:23" ht="12" hidden="1" outlineLevel="2" x14ac:dyDescent="0.25">
      <c r="A967" s="16">
        <v>964</v>
      </c>
      <c r="B967" s="46"/>
      <c r="C967" s="81" t="s">
        <v>983</v>
      </c>
      <c r="D967" s="48"/>
      <c r="E967" s="81"/>
      <c r="F967" s="71">
        <f>SUM(F968:F977)</f>
        <v>6973.6699999999983</v>
      </c>
      <c r="G967" s="71">
        <f>SUM(G968:G977)</f>
        <v>92656.094489999989</v>
      </c>
      <c r="H967" s="71">
        <f>SUM(H968:H977)</f>
        <v>6328.0399999999991</v>
      </c>
      <c r="I967" s="71">
        <f>SUM(I968:I977)</f>
        <v>83341.843699999998</v>
      </c>
      <c r="J967" s="71">
        <f>SUM(J968:J977)</f>
        <v>13301.709999999997</v>
      </c>
      <c r="K967" s="95">
        <f>SUM(K968:K977)</f>
        <v>175997.93818999999</v>
      </c>
      <c r="L967" s="9">
        <f>G967*1000/3/F967</f>
        <v>4428.8537929096165</v>
      </c>
      <c r="M967" s="10">
        <f>I967*1000/3/H967</f>
        <v>4390.0820106489009</v>
      </c>
      <c r="N967" s="10">
        <f>M967-L967</f>
        <v>-38.771782260715554</v>
      </c>
      <c r="O967" s="51">
        <f>N967/L967</f>
        <v>-8.7543603997014587E-3</v>
      </c>
      <c r="P967" s="51">
        <f>H967/J967</f>
        <v>0.47573131574812566</v>
      </c>
      <c r="Q967" s="51">
        <f t="shared" si="15"/>
        <v>0.49789632452171151</v>
      </c>
      <c r="R967" s="96">
        <f>SUM(R968:R977)</f>
        <v>13301.709999999997</v>
      </c>
      <c r="S967" s="95">
        <f>SUM(S968:S977)</f>
        <v>12597</v>
      </c>
      <c r="T967" s="52">
        <f>R967/S967</f>
        <v>1.0559426847662139</v>
      </c>
      <c r="U967" s="71">
        <f>SUM(U968:U977)</f>
        <v>6328.0399999999991</v>
      </c>
      <c r="V967" s="71">
        <f>SUM(V968:V977)</f>
        <v>6272</v>
      </c>
      <c r="W967" s="52">
        <f>U967/V967</f>
        <v>1.0089349489795918</v>
      </c>
    </row>
    <row r="968" spans="1:23" ht="12" hidden="1" outlineLevel="3" x14ac:dyDescent="0.25">
      <c r="A968" s="16">
        <v>965</v>
      </c>
      <c r="B968" s="53"/>
      <c r="C968" s="54"/>
      <c r="D968" s="1">
        <v>90011</v>
      </c>
      <c r="E968" s="1" t="s">
        <v>984</v>
      </c>
      <c r="F968" s="56">
        <v>106.21</v>
      </c>
      <c r="G968" s="56">
        <v>1298.6548199999997</v>
      </c>
      <c r="H968" s="56">
        <v>92.769999999999982</v>
      </c>
      <c r="I968" s="56">
        <v>1201.5272199999999</v>
      </c>
      <c r="J968" s="56">
        <v>198.97999999999996</v>
      </c>
      <c r="K968" s="93">
        <v>2500.1820399999997</v>
      </c>
      <c r="L968" s="56">
        <f>G968*1000/3/F968</f>
        <v>4075.7455983429054</v>
      </c>
      <c r="M968" s="57">
        <f>I968*1000/3/H968</f>
        <v>4317.2261866264244</v>
      </c>
      <c r="N968" s="57">
        <f>M968-L968</f>
        <v>241.48058828351895</v>
      </c>
      <c r="O968" s="58">
        <f>N968/L968</f>
        <v>5.9248199490591076E-2</v>
      </c>
      <c r="P968" s="58">
        <f>H968/J968</f>
        <v>0.4662277615840788</v>
      </c>
      <c r="Q968" s="58">
        <f t="shared" si="15"/>
        <v>0.47945205479452052</v>
      </c>
      <c r="R968" s="92">
        <v>198.97999999999996</v>
      </c>
      <c r="S968" s="91">
        <v>146</v>
      </c>
      <c r="T968" s="60">
        <f>R968/S968</f>
        <v>1.3628767123287668</v>
      </c>
      <c r="U968" s="56">
        <v>92.769999999999982</v>
      </c>
      <c r="V968" s="94">
        <v>70</v>
      </c>
      <c r="W968" s="60">
        <f>U968/V968</f>
        <v>1.325285714285714</v>
      </c>
    </row>
    <row r="969" spans="1:23" ht="12" hidden="1" outlineLevel="3" x14ac:dyDescent="0.25">
      <c r="A969" s="16">
        <v>966</v>
      </c>
      <c r="B969" s="53"/>
      <c r="C969" s="54"/>
      <c r="D969" s="1">
        <v>90012</v>
      </c>
      <c r="E969" s="1" t="s">
        <v>985</v>
      </c>
      <c r="F969" s="56">
        <v>1695.339999999999</v>
      </c>
      <c r="G969" s="56">
        <v>24886.371049999994</v>
      </c>
      <c r="H969" s="56">
        <v>1611.4400000000005</v>
      </c>
      <c r="I969" s="56">
        <v>22423.358329999988</v>
      </c>
      <c r="J969" s="56">
        <v>3306.7799999999997</v>
      </c>
      <c r="K969" s="93">
        <v>47309.729379999982</v>
      </c>
      <c r="L969" s="56">
        <f>G969*1000/3/F969</f>
        <v>4893.0934306196214</v>
      </c>
      <c r="M969" s="57">
        <f>I969*1000/3/H969</f>
        <v>4638.3686495722213</v>
      </c>
      <c r="N969" s="57">
        <f>M969-L969</f>
        <v>-254.72478104740003</v>
      </c>
      <c r="O969" s="58">
        <f>N969/L969</f>
        <v>-5.205802518574508E-2</v>
      </c>
      <c r="P969" s="58">
        <f>H969/J969</f>
        <v>0.48731394286889379</v>
      </c>
      <c r="Q969" s="58">
        <f t="shared" si="15"/>
        <v>0.50987045033929668</v>
      </c>
      <c r="R969" s="92">
        <v>3306.7799999999997</v>
      </c>
      <c r="S969" s="91">
        <v>3242</v>
      </c>
      <c r="T969" s="60">
        <f>R969/S969</f>
        <v>1.0199814929056137</v>
      </c>
      <c r="U969" s="56">
        <v>1611.4400000000005</v>
      </c>
      <c r="V969" s="94">
        <v>1653</v>
      </c>
      <c r="W969" s="60">
        <f>U969/V969</f>
        <v>0.97485783424077466</v>
      </c>
    </row>
    <row r="970" spans="1:23" ht="12" hidden="1" outlineLevel="3" x14ac:dyDescent="0.25">
      <c r="A970" s="16">
        <v>967</v>
      </c>
      <c r="B970" s="53"/>
      <c r="C970" s="54"/>
      <c r="D970" s="1">
        <v>90021</v>
      </c>
      <c r="E970" s="1" t="s">
        <v>986</v>
      </c>
      <c r="F970" s="56">
        <v>746.39</v>
      </c>
      <c r="G970" s="56">
        <v>10534.144929999995</v>
      </c>
      <c r="H970" s="56">
        <v>843.66999999999916</v>
      </c>
      <c r="I970" s="56">
        <v>11132.269260000006</v>
      </c>
      <c r="J970" s="56">
        <v>1590.059999999999</v>
      </c>
      <c r="K970" s="93">
        <v>21666.414190000003</v>
      </c>
      <c r="L970" s="56">
        <f>G970*1000/3/F970</f>
        <v>4704.4864525694766</v>
      </c>
      <c r="M970" s="57">
        <f>I970*1000/3/H970</f>
        <v>4398.3505636090013</v>
      </c>
      <c r="N970" s="57">
        <f>M970-L970</f>
        <v>-306.13588896047531</v>
      </c>
      <c r="O970" s="58">
        <f>N970/L970</f>
        <v>-6.507317898498173E-2</v>
      </c>
      <c r="P970" s="58">
        <f>H970/J970</f>
        <v>0.53059004062739745</v>
      </c>
      <c r="Q970" s="58">
        <f t="shared" si="15"/>
        <v>0.54556650246305416</v>
      </c>
      <c r="R970" s="92">
        <v>1590.059999999999</v>
      </c>
      <c r="S970" s="91">
        <v>1624</v>
      </c>
      <c r="T970" s="60">
        <f>R970/S970</f>
        <v>0.97910098522167432</v>
      </c>
      <c r="U970" s="56">
        <v>843.66999999999916</v>
      </c>
      <c r="V970" s="94">
        <v>886</v>
      </c>
      <c r="W970" s="60">
        <f>U970/V970</f>
        <v>0.95222347629796744</v>
      </c>
    </row>
    <row r="971" spans="1:23" ht="12" hidden="1" outlineLevel="3" x14ac:dyDescent="0.25">
      <c r="A971" s="16">
        <v>968</v>
      </c>
      <c r="B971" s="53"/>
      <c r="C971" s="54"/>
      <c r="D971" s="1">
        <v>90022</v>
      </c>
      <c r="E971" s="1" t="s">
        <v>987</v>
      </c>
      <c r="F971" s="56">
        <v>102.30000000000001</v>
      </c>
      <c r="G971" s="56">
        <v>1138.5916499999998</v>
      </c>
      <c r="H971" s="56">
        <v>22.930000000000003</v>
      </c>
      <c r="I971" s="56">
        <v>294.81930000000006</v>
      </c>
      <c r="J971" s="56">
        <v>125.23000000000002</v>
      </c>
      <c r="K971" s="93">
        <v>1433.41095</v>
      </c>
      <c r="L971" s="56">
        <f>G971*1000/3/F971</f>
        <v>3709.9760508308891</v>
      </c>
      <c r="M971" s="57">
        <f>I971*1000/3/H971</f>
        <v>4285.7871783689488</v>
      </c>
      <c r="N971" s="57">
        <f>M971-L971</f>
        <v>575.81112753805974</v>
      </c>
      <c r="O971" s="58">
        <f>N971/L971</f>
        <v>0.15520615757320066</v>
      </c>
      <c r="P971" s="58">
        <f>H971/J971</f>
        <v>0.18310309031382258</v>
      </c>
      <c r="Q971" s="58">
        <f t="shared" si="15"/>
        <v>0.18181818181818182</v>
      </c>
      <c r="R971" s="92">
        <v>125.23000000000002</v>
      </c>
      <c r="S971" s="91">
        <v>143</v>
      </c>
      <c r="T971" s="60">
        <f>R971/S971</f>
        <v>0.87573426573426583</v>
      </c>
      <c r="U971" s="56">
        <v>22.930000000000003</v>
      </c>
      <c r="V971" s="94">
        <v>26</v>
      </c>
      <c r="W971" s="60">
        <f>U971/V971</f>
        <v>0.88192307692307703</v>
      </c>
    </row>
    <row r="972" spans="1:23" ht="12" hidden="1" outlineLevel="3" x14ac:dyDescent="0.25">
      <c r="A972" s="16">
        <v>969</v>
      </c>
      <c r="B972" s="53"/>
      <c r="C972" s="54"/>
      <c r="D972" s="1">
        <v>90023</v>
      </c>
      <c r="E972" s="1" t="s">
        <v>988</v>
      </c>
      <c r="F972" s="56">
        <v>850.05999999999972</v>
      </c>
      <c r="G972" s="56">
        <v>10799.300469999991</v>
      </c>
      <c r="H972" s="56">
        <v>401.03000000000009</v>
      </c>
      <c r="I972" s="56">
        <v>5851.0635200000006</v>
      </c>
      <c r="J972" s="56">
        <v>1251.0899999999997</v>
      </c>
      <c r="K972" s="93">
        <v>16650.363989999991</v>
      </c>
      <c r="L972" s="56">
        <f>G972*1000/3/F972</f>
        <v>4234.7208706836363</v>
      </c>
      <c r="M972" s="57">
        <f>I972*1000/3/H972</f>
        <v>4863.3631066669986</v>
      </c>
      <c r="N972" s="57">
        <f>M972-L972</f>
        <v>628.6422359833623</v>
      </c>
      <c r="O972" s="58">
        <f>N972/L972</f>
        <v>0.14844950946716751</v>
      </c>
      <c r="P972" s="58">
        <f>H972/J972</f>
        <v>0.320544485208898</v>
      </c>
      <c r="Q972" s="58">
        <f t="shared" si="15"/>
        <v>0.33977110157367668</v>
      </c>
      <c r="R972" s="92">
        <v>1251.0899999999997</v>
      </c>
      <c r="S972" s="91">
        <v>1398</v>
      </c>
      <c r="T972" s="60">
        <f>R972/S972</f>
        <v>0.8949141630901285</v>
      </c>
      <c r="U972" s="56">
        <v>401.03000000000009</v>
      </c>
      <c r="V972" s="94">
        <v>475</v>
      </c>
      <c r="W972" s="60">
        <f>U972/V972</f>
        <v>0.84427368421052651</v>
      </c>
    </row>
    <row r="973" spans="1:23" ht="12" hidden="1" outlineLevel="3" x14ac:dyDescent="0.25">
      <c r="A973" s="16">
        <v>970</v>
      </c>
      <c r="B973" s="53"/>
      <c r="C973" s="54"/>
      <c r="D973" s="1">
        <v>90029</v>
      </c>
      <c r="E973" s="1" t="s">
        <v>989</v>
      </c>
      <c r="F973" s="56">
        <v>188.80000000000004</v>
      </c>
      <c r="G973" s="56">
        <v>2362.7299799999996</v>
      </c>
      <c r="H973" s="56">
        <v>177.16999999999993</v>
      </c>
      <c r="I973" s="56">
        <v>2442.3151700000003</v>
      </c>
      <c r="J973" s="56">
        <v>365.96999999999997</v>
      </c>
      <c r="K973" s="93">
        <v>4805.0451499999999</v>
      </c>
      <c r="L973" s="56">
        <f>G973*1000/3/F973</f>
        <v>4171.4865466101674</v>
      </c>
      <c r="M973" s="57">
        <f>I973*1000/3/H973</f>
        <v>4595.0502718669477</v>
      </c>
      <c r="N973" s="57">
        <f>M973-L973</f>
        <v>423.56372525678034</v>
      </c>
      <c r="O973" s="58">
        <f>N973/L973</f>
        <v>0.10153783801627662</v>
      </c>
      <c r="P973" s="58">
        <f>H973/J973</f>
        <v>0.48411071945787892</v>
      </c>
      <c r="Q973" s="58">
        <f t="shared" si="15"/>
        <v>0.484375</v>
      </c>
      <c r="R973" s="92">
        <v>365.96999999999997</v>
      </c>
      <c r="S973" s="91">
        <v>384</v>
      </c>
      <c r="T973" s="60">
        <f>R973/S973</f>
        <v>0.95304687499999996</v>
      </c>
      <c r="U973" s="56">
        <v>177.16999999999993</v>
      </c>
      <c r="V973" s="94">
        <v>186</v>
      </c>
      <c r="W973" s="60">
        <f>U973/V973</f>
        <v>0.95252688172042976</v>
      </c>
    </row>
    <row r="974" spans="1:23" ht="12" hidden="1" outlineLevel="3" x14ac:dyDescent="0.25">
      <c r="A974" s="16">
        <v>971</v>
      </c>
      <c r="B974" s="53"/>
      <c r="C974" s="54"/>
      <c r="D974" s="1">
        <v>90031</v>
      </c>
      <c r="E974" s="1" t="s">
        <v>990</v>
      </c>
      <c r="F974" s="56">
        <v>72.990000000000009</v>
      </c>
      <c r="G974" s="56">
        <v>874.01706000000001</v>
      </c>
      <c r="H974" s="56">
        <v>97.559999999999974</v>
      </c>
      <c r="I974" s="56">
        <v>1159.3241199999998</v>
      </c>
      <c r="J974" s="56">
        <v>170.54999999999998</v>
      </c>
      <c r="K974" s="93">
        <v>2033.3411799999999</v>
      </c>
      <c r="L974" s="56">
        <f>G974*1000/3/F974</f>
        <v>3991.4922592135908</v>
      </c>
      <c r="M974" s="57">
        <f>I974*1000/3/H974</f>
        <v>3961.0636873035405</v>
      </c>
      <c r="N974" s="57">
        <f>M974-L974</f>
        <v>-30.428571910050323</v>
      </c>
      <c r="O974" s="58">
        <f>N974/L974</f>
        <v>-7.6233573646076417E-3</v>
      </c>
      <c r="P974" s="58">
        <f>H974/J974</f>
        <v>0.57203166226912916</v>
      </c>
      <c r="Q974" s="58">
        <f t="shared" si="15"/>
        <v>0.60512820512820509</v>
      </c>
      <c r="R974" s="92">
        <v>170.54999999999998</v>
      </c>
      <c r="S974" s="91">
        <v>195</v>
      </c>
      <c r="T974" s="60">
        <f>R974/S974</f>
        <v>0.87461538461538457</v>
      </c>
      <c r="U974" s="56">
        <v>97.559999999999974</v>
      </c>
      <c r="V974" s="94">
        <v>118</v>
      </c>
      <c r="W974" s="60">
        <f>U974/V974</f>
        <v>0.82677966101694889</v>
      </c>
    </row>
    <row r="975" spans="1:23" ht="12" hidden="1" outlineLevel="3" x14ac:dyDescent="0.25">
      <c r="A975" s="16">
        <v>972</v>
      </c>
      <c r="B975" s="53"/>
      <c r="C975" s="54"/>
      <c r="D975" s="1">
        <v>90032</v>
      </c>
      <c r="E975" s="1" t="s">
        <v>991</v>
      </c>
      <c r="F975" s="56">
        <v>1567.4399999999998</v>
      </c>
      <c r="G975" s="56">
        <v>17628.488250000002</v>
      </c>
      <c r="H975" s="56">
        <v>1374.2900000000002</v>
      </c>
      <c r="I975" s="56">
        <v>14743.565109999994</v>
      </c>
      <c r="J975" s="56">
        <v>2941.73</v>
      </c>
      <c r="K975" s="93">
        <v>32372.053359999998</v>
      </c>
      <c r="L975" s="56">
        <f>G975*1000/3/F975</f>
        <v>3748.8916641147357</v>
      </c>
      <c r="M975" s="57">
        <f>I975*1000/3/H975</f>
        <v>3576.0441415809842</v>
      </c>
      <c r="N975" s="57">
        <f>M975-L975</f>
        <v>-172.84752253375154</v>
      </c>
      <c r="O975" s="58">
        <f>N975/L975</f>
        <v>-4.6106299680059658E-2</v>
      </c>
      <c r="P975" s="58">
        <f>H975/J975</f>
        <v>0.46717067847831045</v>
      </c>
      <c r="Q975" s="58">
        <f t="shared" si="15"/>
        <v>0.5</v>
      </c>
      <c r="R975" s="92">
        <v>2941.73</v>
      </c>
      <c r="S975" s="91">
        <v>1472</v>
      </c>
      <c r="T975" s="60">
        <f>R975/S975</f>
        <v>1.9984578804347826</v>
      </c>
      <c r="U975" s="56">
        <v>1374.2900000000002</v>
      </c>
      <c r="V975" s="94">
        <v>736</v>
      </c>
      <c r="W975" s="60">
        <f>U975/V975</f>
        <v>1.8672418478260873</v>
      </c>
    </row>
    <row r="976" spans="1:23" ht="12" hidden="1" outlineLevel="3" x14ac:dyDescent="0.25">
      <c r="A976" s="16">
        <v>973</v>
      </c>
      <c r="B976" s="53"/>
      <c r="C976" s="54"/>
      <c r="D976" s="1">
        <v>90041</v>
      </c>
      <c r="E976" s="1" t="s">
        <v>992</v>
      </c>
      <c r="F976" s="56">
        <v>751.27999999999986</v>
      </c>
      <c r="G976" s="56">
        <v>10723.387190000001</v>
      </c>
      <c r="H976" s="56">
        <v>649.25</v>
      </c>
      <c r="I976" s="56">
        <v>9172.0061600000045</v>
      </c>
      <c r="J976" s="56">
        <v>1400.5299999999997</v>
      </c>
      <c r="K976" s="93">
        <v>19895.393350000006</v>
      </c>
      <c r="L976" s="56">
        <f>G976*1000/3/F976</f>
        <v>4757.8298326411823</v>
      </c>
      <c r="M976" s="57">
        <f>I976*1000/3/H976</f>
        <v>4709.0263945578254</v>
      </c>
      <c r="N976" s="57">
        <f>M976-L976</f>
        <v>-48.803438083356923</v>
      </c>
      <c r="O976" s="58">
        <f>N976/L976</f>
        <v>-1.0257499700502107E-2</v>
      </c>
      <c r="P976" s="58">
        <f>H976/J976</f>
        <v>0.46357450393779503</v>
      </c>
      <c r="Q976" s="58">
        <f t="shared" si="15"/>
        <v>0.48162230671736372</v>
      </c>
      <c r="R976" s="92">
        <v>1400.5299999999997</v>
      </c>
      <c r="S976" s="91">
        <v>1578</v>
      </c>
      <c r="T976" s="60">
        <f>R976/S976</f>
        <v>0.88753485424588074</v>
      </c>
      <c r="U976" s="56">
        <v>649.25</v>
      </c>
      <c r="V976" s="94">
        <v>760</v>
      </c>
      <c r="W976" s="60">
        <f>U976/V976</f>
        <v>0.85427631578947372</v>
      </c>
    </row>
    <row r="977" spans="1:23" ht="12" hidden="1" outlineLevel="3" x14ac:dyDescent="0.25">
      <c r="A977" s="16">
        <v>974</v>
      </c>
      <c r="B977" s="53"/>
      <c r="C977" s="54"/>
      <c r="D977" s="1">
        <v>90042</v>
      </c>
      <c r="E977" s="1" t="s">
        <v>993</v>
      </c>
      <c r="F977" s="56">
        <v>892.86000000000013</v>
      </c>
      <c r="G977" s="56">
        <v>12410.409090000003</v>
      </c>
      <c r="H977" s="56">
        <v>1057.9299999999996</v>
      </c>
      <c r="I977" s="56">
        <v>14921.595510000003</v>
      </c>
      <c r="J977" s="56">
        <v>1950.7899999999997</v>
      </c>
      <c r="K977" s="93">
        <v>27332.004600000007</v>
      </c>
      <c r="L977" s="56">
        <f>G977*1000/3/F977</f>
        <v>4633.2045673453849</v>
      </c>
      <c r="M977" s="57">
        <f>I977*1000/3/H977</f>
        <v>4701.5068766364529</v>
      </c>
      <c r="N977" s="57">
        <f>M977-L977</f>
        <v>68.302309291068013</v>
      </c>
      <c r="O977" s="58">
        <f>N977/L977</f>
        <v>1.4741915298206253E-2</v>
      </c>
      <c r="P977" s="58">
        <f>H977/J977</f>
        <v>0.54230850065870739</v>
      </c>
      <c r="Q977" s="58">
        <f t="shared" si="15"/>
        <v>0.56397515527950315</v>
      </c>
      <c r="R977" s="92">
        <v>1950.7899999999997</v>
      </c>
      <c r="S977" s="91">
        <v>2415</v>
      </c>
      <c r="T977" s="60">
        <f>R977/S977</f>
        <v>0.80778053830227736</v>
      </c>
      <c r="U977" s="56">
        <v>1057.9299999999996</v>
      </c>
      <c r="V977" s="94">
        <v>1362</v>
      </c>
      <c r="W977" s="60">
        <f>U977/V977</f>
        <v>0.77674743024963255</v>
      </c>
    </row>
    <row r="978" spans="1:23" ht="12" hidden="1" outlineLevel="2" collapsed="1" x14ac:dyDescent="0.25">
      <c r="A978" s="16">
        <v>975</v>
      </c>
      <c r="B978" s="46"/>
      <c r="C978" s="81" t="s">
        <v>994</v>
      </c>
      <c r="D978" s="48"/>
      <c r="E978" s="81"/>
      <c r="F978" s="71">
        <f>SUM(F979:F984)</f>
        <v>3056.06</v>
      </c>
      <c r="G978" s="71">
        <f>SUM(G979:G984)</f>
        <v>42712.694100000008</v>
      </c>
      <c r="H978" s="71">
        <f>SUM(H979:H984)</f>
        <v>3236.96</v>
      </c>
      <c r="I978" s="71">
        <f>SUM(I979:I984)</f>
        <v>46494.436239999995</v>
      </c>
      <c r="J978" s="71">
        <f>SUM(J979:J984)</f>
        <v>6293.02</v>
      </c>
      <c r="K978" s="95">
        <f>SUM(K979:K984)</f>
        <v>89207.130340000003</v>
      </c>
      <c r="L978" s="9">
        <f>G978*1000/3/F978</f>
        <v>4658.7975039757084</v>
      </c>
      <c r="M978" s="10">
        <f>I978*1000/3/H978</f>
        <v>4787.8705369647241</v>
      </c>
      <c r="N978" s="10">
        <f>M978-L978</f>
        <v>129.0730329890157</v>
      </c>
      <c r="O978" s="51">
        <f>N978/L978</f>
        <v>2.7705224981096045E-2</v>
      </c>
      <c r="P978" s="51">
        <f>H978/J978</f>
        <v>0.51437306730313903</v>
      </c>
      <c r="Q978" s="51">
        <f t="shared" si="15"/>
        <v>0.53553566728086344</v>
      </c>
      <c r="R978" s="96">
        <f>SUM(R979:R984)</f>
        <v>6293.02</v>
      </c>
      <c r="S978" s="95">
        <f>SUM(S979:S984)</f>
        <v>7598</v>
      </c>
      <c r="T978" s="52">
        <f>R978/S978</f>
        <v>0.82824690708081083</v>
      </c>
      <c r="U978" s="71">
        <f>SUM(U979:U984)</f>
        <v>3236.96</v>
      </c>
      <c r="V978" s="71">
        <f>SUM(V979:V984)</f>
        <v>4069</v>
      </c>
      <c r="W978" s="52">
        <f>U978/V978</f>
        <v>0.79551732612435488</v>
      </c>
    </row>
    <row r="979" spans="1:23" ht="12" hidden="1" outlineLevel="3" x14ac:dyDescent="0.25">
      <c r="A979" s="16">
        <v>976</v>
      </c>
      <c r="B979" s="53"/>
      <c r="C979" s="54"/>
      <c r="D979" s="1">
        <v>91011</v>
      </c>
      <c r="E979" s="1" t="s">
        <v>995</v>
      </c>
      <c r="F979" s="56">
        <v>334.46000000000004</v>
      </c>
      <c r="G979" s="56">
        <v>5167.7310400000051</v>
      </c>
      <c r="H979" s="56">
        <v>449.01</v>
      </c>
      <c r="I979" s="56">
        <v>6666.2104599999993</v>
      </c>
      <c r="J979" s="56">
        <v>783.47</v>
      </c>
      <c r="K979" s="93">
        <v>11833.941500000004</v>
      </c>
      <c r="L979" s="56">
        <f>G979*1000/3/F979</f>
        <v>5150.3229484342955</v>
      </c>
      <c r="M979" s="57">
        <f>I979*1000/3/H979</f>
        <v>4948.8210804510654</v>
      </c>
      <c r="N979" s="57">
        <f>M979-L979</f>
        <v>-201.50186798323011</v>
      </c>
      <c r="O979" s="58">
        <f>N979/L979</f>
        <v>-3.9124122894951069E-2</v>
      </c>
      <c r="P979" s="58">
        <f>H979/J979</f>
        <v>0.57310426691513394</v>
      </c>
      <c r="Q979" s="58">
        <f t="shared" si="15"/>
        <v>0.59439834024896265</v>
      </c>
      <c r="R979" s="92">
        <v>783.47</v>
      </c>
      <c r="S979" s="91">
        <v>964</v>
      </c>
      <c r="T979" s="60">
        <f>R979/S979</f>
        <v>0.81272821576763488</v>
      </c>
      <c r="U979" s="56">
        <v>449.01</v>
      </c>
      <c r="V979" s="94">
        <v>573</v>
      </c>
      <c r="W979" s="60">
        <f>U979/V979</f>
        <v>0.78361256544502611</v>
      </c>
    </row>
    <row r="980" spans="1:23" ht="12" hidden="1" outlineLevel="3" x14ac:dyDescent="0.25">
      <c r="A980" s="16">
        <v>977</v>
      </c>
      <c r="B980" s="53"/>
      <c r="C980" s="54"/>
      <c r="D980" s="1">
        <v>91012</v>
      </c>
      <c r="E980" s="1" t="s">
        <v>996</v>
      </c>
      <c r="F980" s="56">
        <v>177.49999999999991</v>
      </c>
      <c r="G980" s="56">
        <v>3263.7026199999991</v>
      </c>
      <c r="H980" s="56">
        <v>213.82999999999996</v>
      </c>
      <c r="I980" s="56">
        <v>3628.123959999999</v>
      </c>
      <c r="J980" s="56">
        <v>391.32999999999987</v>
      </c>
      <c r="K980" s="93">
        <v>6891.8265799999981</v>
      </c>
      <c r="L980" s="56">
        <f>G980*1000/3/F980</f>
        <v>6129.0190046948373</v>
      </c>
      <c r="M980" s="57">
        <f>I980*1000/3/H980</f>
        <v>5655.7763332242121</v>
      </c>
      <c r="N980" s="57">
        <f>M980-L980</f>
        <v>-473.24267147062528</v>
      </c>
      <c r="O980" s="58">
        <f>N980/L980</f>
        <v>-7.7213444942513754E-2</v>
      </c>
      <c r="P980" s="58">
        <f>H980/J980</f>
        <v>0.54641862366800409</v>
      </c>
      <c r="Q980" s="58">
        <f t="shared" si="15"/>
        <v>0.56541019955654104</v>
      </c>
      <c r="R980" s="92">
        <v>391.32999999999987</v>
      </c>
      <c r="S980" s="91">
        <v>451</v>
      </c>
      <c r="T980" s="60">
        <f>R980/S980</f>
        <v>0.86769401330376916</v>
      </c>
      <c r="U980" s="56">
        <v>213.82999999999996</v>
      </c>
      <c r="V980" s="94">
        <v>255</v>
      </c>
      <c r="W980" s="60">
        <f>U980/V980</f>
        <v>0.838549019607843</v>
      </c>
    </row>
    <row r="981" spans="1:23" ht="12" hidden="1" outlineLevel="3" x14ac:dyDescent="0.25">
      <c r="A981" s="16">
        <v>978</v>
      </c>
      <c r="B981" s="53"/>
      <c r="C981" s="54"/>
      <c r="D981" s="1">
        <v>91020</v>
      </c>
      <c r="E981" s="1" t="s">
        <v>997</v>
      </c>
      <c r="F981" s="56">
        <v>597.70999999999981</v>
      </c>
      <c r="G981" s="56">
        <v>8839.1754900000051</v>
      </c>
      <c r="H981" s="56">
        <v>796.52</v>
      </c>
      <c r="I981" s="56">
        <v>11937.947650000002</v>
      </c>
      <c r="J981" s="56">
        <v>1394.2299999999998</v>
      </c>
      <c r="K981" s="93">
        <v>20777.123140000007</v>
      </c>
      <c r="L981" s="56">
        <f>G981*1000/3/F981</f>
        <v>4929.4671830821017</v>
      </c>
      <c r="M981" s="57">
        <f>I981*1000/3/H981</f>
        <v>4995.8769187632879</v>
      </c>
      <c r="N981" s="57">
        <f>M981-L981</f>
        <v>66.409735681186248</v>
      </c>
      <c r="O981" s="58">
        <f>N981/L981</f>
        <v>1.3471990625904564E-2</v>
      </c>
      <c r="P981" s="58">
        <f>H981/J981</f>
        <v>0.57129741864685168</v>
      </c>
      <c r="Q981" s="58">
        <f t="shared" si="15"/>
        <v>0.59276822762299941</v>
      </c>
      <c r="R981" s="92">
        <v>1394.2299999999998</v>
      </c>
      <c r="S981" s="91">
        <v>1687</v>
      </c>
      <c r="T981" s="60">
        <f>R981/S981</f>
        <v>0.82645524599881437</v>
      </c>
      <c r="U981" s="56">
        <v>796.52</v>
      </c>
      <c r="V981" s="94">
        <v>1000</v>
      </c>
      <c r="W981" s="60">
        <f>U981/V981</f>
        <v>0.79652000000000001</v>
      </c>
    </row>
    <row r="982" spans="1:23" ht="12" hidden="1" outlineLevel="3" x14ac:dyDescent="0.25">
      <c r="A982" s="16">
        <v>979</v>
      </c>
      <c r="B982" s="53"/>
      <c r="C982" s="54"/>
      <c r="D982" s="1">
        <v>91030</v>
      </c>
      <c r="E982" s="1" t="s">
        <v>998</v>
      </c>
      <c r="F982" s="56">
        <v>649.56000000000006</v>
      </c>
      <c r="G982" s="56">
        <v>8279.3306400000038</v>
      </c>
      <c r="H982" s="56">
        <v>732.73000000000047</v>
      </c>
      <c r="I982" s="56">
        <v>10177.848529999999</v>
      </c>
      <c r="J982" s="56">
        <v>1382.2900000000004</v>
      </c>
      <c r="K982" s="93">
        <v>18457.179170000003</v>
      </c>
      <c r="L982" s="56">
        <f>G982*1000/3/F982</f>
        <v>4248.686618634154</v>
      </c>
      <c r="M982" s="57">
        <f>I982*1000/3/H982</f>
        <v>4630.1040992816779</v>
      </c>
      <c r="N982" s="57">
        <f>M982-L982</f>
        <v>381.41748064752392</v>
      </c>
      <c r="O982" s="58">
        <f>N982/L982</f>
        <v>8.9773032205924391E-2</v>
      </c>
      <c r="P982" s="58">
        <f>H982/J982</f>
        <v>0.53008413574575541</v>
      </c>
      <c r="Q982" s="58">
        <f t="shared" si="15"/>
        <v>0.55542452830188682</v>
      </c>
      <c r="R982" s="92">
        <v>1382.2900000000004</v>
      </c>
      <c r="S982" s="91">
        <v>1696</v>
      </c>
      <c r="T982" s="60">
        <f>R982/S982</f>
        <v>0.81502948113207574</v>
      </c>
      <c r="U982" s="56">
        <v>732.73000000000047</v>
      </c>
      <c r="V982" s="94">
        <v>942</v>
      </c>
      <c r="W982" s="60">
        <f>U982/V982</f>
        <v>0.77784501061571176</v>
      </c>
    </row>
    <row r="983" spans="1:23" ht="12" hidden="1" outlineLevel="3" x14ac:dyDescent="0.25">
      <c r="A983" s="16">
        <v>980</v>
      </c>
      <c r="B983" s="53"/>
      <c r="C983" s="54"/>
      <c r="D983" s="1">
        <v>91041</v>
      </c>
      <c r="E983" s="1" t="s">
        <v>999</v>
      </c>
      <c r="F983" s="56">
        <v>589.89000000000021</v>
      </c>
      <c r="G983" s="56">
        <v>7103.2427299999963</v>
      </c>
      <c r="H983" s="56">
        <v>525.30999999999995</v>
      </c>
      <c r="I983" s="56">
        <v>6351.8107999999984</v>
      </c>
      <c r="J983" s="56">
        <v>1115.2000000000003</v>
      </c>
      <c r="K983" s="93">
        <v>13455.053529999994</v>
      </c>
      <c r="L983" s="56">
        <f>G983*1000/3/F983</f>
        <v>4013.8798363536675</v>
      </c>
      <c r="M983" s="57">
        <f>I983*1000/3/H983</f>
        <v>4030.5158224032789</v>
      </c>
      <c r="N983" s="57">
        <f>M983-L983</f>
        <v>16.635986049611347</v>
      </c>
      <c r="O983" s="58">
        <f>N983/L983</f>
        <v>4.1446148683723406E-3</v>
      </c>
      <c r="P983" s="58">
        <f>H983/J983</f>
        <v>0.47104555236728823</v>
      </c>
      <c r="Q983" s="58">
        <f t="shared" si="15"/>
        <v>0.48773006134969327</v>
      </c>
      <c r="R983" s="92">
        <v>1115.2000000000003</v>
      </c>
      <c r="S983" s="91">
        <v>1304</v>
      </c>
      <c r="T983" s="60">
        <f>R983/S983</f>
        <v>0.85521472392638054</v>
      </c>
      <c r="U983" s="56">
        <v>525.30999999999995</v>
      </c>
      <c r="V983" s="94">
        <v>636</v>
      </c>
      <c r="W983" s="60">
        <f>U983/V983</f>
        <v>0.8259591194968553</v>
      </c>
    </row>
    <row r="984" spans="1:23" ht="12" hidden="1" outlineLevel="3" x14ac:dyDescent="0.25">
      <c r="A984" s="16">
        <v>981</v>
      </c>
      <c r="B984" s="53"/>
      <c r="C984" s="54"/>
      <c r="D984" s="1">
        <v>91042</v>
      </c>
      <c r="E984" s="1" t="s">
        <v>1000</v>
      </c>
      <c r="F984" s="56">
        <v>706.93999999999994</v>
      </c>
      <c r="G984" s="56">
        <v>10059.511579999999</v>
      </c>
      <c r="H984" s="56">
        <v>519.55999999999983</v>
      </c>
      <c r="I984" s="56">
        <v>7732.494840000003</v>
      </c>
      <c r="J984" s="56">
        <v>1226.4999999999998</v>
      </c>
      <c r="K984" s="93">
        <v>17792.006420000002</v>
      </c>
      <c r="L984" s="56">
        <f>G984*1000/3/F984</f>
        <v>4743.2179911543644</v>
      </c>
      <c r="M984" s="57">
        <f>I984*1000/3/H984</f>
        <v>4960.9251674493835</v>
      </c>
      <c r="N984" s="57">
        <f>M984-L984</f>
        <v>217.70717629501905</v>
      </c>
      <c r="O984" s="58">
        <f>N984/L984</f>
        <v>4.5898623403145621E-2</v>
      </c>
      <c r="P984" s="58">
        <f>H984/J984</f>
        <v>0.42361190379127595</v>
      </c>
      <c r="Q984" s="58">
        <f t="shared" si="15"/>
        <v>0.44318181818181818</v>
      </c>
      <c r="R984" s="92">
        <v>1226.4999999999998</v>
      </c>
      <c r="S984" s="91">
        <v>1496</v>
      </c>
      <c r="T984" s="60">
        <f>R984/S984</f>
        <v>0.81985294117647045</v>
      </c>
      <c r="U984" s="56">
        <v>519.55999999999983</v>
      </c>
      <c r="V984" s="94">
        <v>663</v>
      </c>
      <c r="W984" s="60">
        <f>U984/V984</f>
        <v>0.78365007541478104</v>
      </c>
    </row>
    <row r="985" spans="1:23" ht="12" hidden="1" outlineLevel="2" collapsed="1" x14ac:dyDescent="0.25">
      <c r="A985" s="16">
        <v>982</v>
      </c>
      <c r="B985" s="46"/>
      <c r="C985" s="81" t="s">
        <v>1001</v>
      </c>
      <c r="D985" s="48"/>
      <c r="E985" s="81"/>
      <c r="F985" s="71">
        <f>SUM(F986:F1005)</f>
        <v>11712.689999999997</v>
      </c>
      <c r="G985" s="71">
        <f>SUM(G986:G1005)</f>
        <v>206955.74816999989</v>
      </c>
      <c r="H985" s="71">
        <f>SUM(H986:H1005)</f>
        <v>6264.3899999999994</v>
      </c>
      <c r="I985" s="71">
        <f>SUM(I986:I1005)</f>
        <v>68304.078099999999</v>
      </c>
      <c r="J985" s="71">
        <f>SUM(J986:J1005)</f>
        <v>17977.079999999994</v>
      </c>
      <c r="K985" s="95">
        <f>SUM(K986:K1005)</f>
        <v>275259.82626999996</v>
      </c>
      <c r="L985" s="9">
        <f>G985*1000/3/F985</f>
        <v>5889.7870079375434</v>
      </c>
      <c r="M985" s="10">
        <f>I985*1000/3/H985</f>
        <v>3634.5160555669959</v>
      </c>
      <c r="N985" s="10">
        <f>M985-L985</f>
        <v>-2255.2709523705475</v>
      </c>
      <c r="O985" s="51">
        <f>N985/L985</f>
        <v>-0.38291214085181108</v>
      </c>
      <c r="P985" s="51">
        <f>H985/J985</f>
        <v>0.34846537924957788</v>
      </c>
      <c r="Q985" s="51">
        <f t="shared" si="15"/>
        <v>0.37332700522069295</v>
      </c>
      <c r="R985" s="96">
        <f>SUM(R986:R1005)</f>
        <v>17977.079999999994</v>
      </c>
      <c r="S985" s="95">
        <f>SUM(S986:S1005)</f>
        <v>21070</v>
      </c>
      <c r="T985" s="52">
        <f>R985/S985</f>
        <v>0.85320740389178906</v>
      </c>
      <c r="U985" s="71">
        <f>SUM(U986:U1005)</f>
        <v>6264.3899999999994</v>
      </c>
      <c r="V985" s="71">
        <f>SUM(V986:V1005)</f>
        <v>7866</v>
      </c>
      <c r="W985" s="52">
        <f>U985/V985</f>
        <v>0.79638825324180007</v>
      </c>
    </row>
    <row r="986" spans="1:23" ht="12" hidden="1" outlineLevel="3" x14ac:dyDescent="0.25">
      <c r="A986" s="16">
        <v>983</v>
      </c>
      <c r="B986" s="53"/>
      <c r="C986" s="54"/>
      <c r="D986" s="1">
        <v>92000</v>
      </c>
      <c r="E986" s="1" t="s">
        <v>1002</v>
      </c>
      <c r="F986" s="56">
        <v>1553.1999999999998</v>
      </c>
      <c r="G986" s="56">
        <v>21556.691840000003</v>
      </c>
      <c r="H986" s="56">
        <v>772.99999999999977</v>
      </c>
      <c r="I986" s="56">
        <v>10094.864779999994</v>
      </c>
      <c r="J986" s="56">
        <v>2326.1999999999998</v>
      </c>
      <c r="K986" s="93">
        <v>31651.556619999996</v>
      </c>
      <c r="L986" s="56">
        <f>G986*1000/3/F986</f>
        <v>4626.296643488713</v>
      </c>
      <c r="M986" s="57">
        <f>I986*1000/3/H986</f>
        <v>4353.11115998275</v>
      </c>
      <c r="N986" s="57">
        <f>M986-L986</f>
        <v>-273.18548350596302</v>
      </c>
      <c r="O986" s="58">
        <f>N986/L986</f>
        <v>-5.9050576423900158E-2</v>
      </c>
      <c r="P986" s="58">
        <f>H986/J986</f>
        <v>0.33230160777233247</v>
      </c>
      <c r="Q986" s="58">
        <f t="shared" si="15"/>
        <v>0.34774218448475491</v>
      </c>
      <c r="R986" s="92">
        <v>2326.1999999999998</v>
      </c>
      <c r="S986" s="91">
        <v>2591</v>
      </c>
      <c r="T986" s="60">
        <f>R986/S986</f>
        <v>0.89780007719027399</v>
      </c>
      <c r="U986" s="56">
        <v>772.99999999999977</v>
      </c>
      <c r="V986" s="94">
        <v>901</v>
      </c>
      <c r="W986" s="60">
        <f>U986/V986</f>
        <v>0.85793562708102089</v>
      </c>
    </row>
    <row r="987" spans="1:23" ht="12" hidden="1" outlineLevel="3" x14ac:dyDescent="0.25">
      <c r="A987" s="16">
        <v>984</v>
      </c>
      <c r="B987" s="53"/>
      <c r="C987" s="54"/>
      <c r="D987" s="1">
        <v>93110</v>
      </c>
      <c r="E987" s="1" t="s">
        <v>1003</v>
      </c>
      <c r="F987" s="56">
        <v>2563.239999999998</v>
      </c>
      <c r="G987" s="56">
        <v>27774.544869999991</v>
      </c>
      <c r="H987" s="56">
        <v>1657.5599999999984</v>
      </c>
      <c r="I987" s="56">
        <v>17219.505930000014</v>
      </c>
      <c r="J987" s="56">
        <v>4220.7999999999965</v>
      </c>
      <c r="K987" s="93">
        <v>44994.050800000005</v>
      </c>
      <c r="L987" s="56">
        <f>G987*1000/3/F987</f>
        <v>3611.9058782374404</v>
      </c>
      <c r="M987" s="57">
        <f>I987*1000/3/H987</f>
        <v>3462.8220456574791</v>
      </c>
      <c r="N987" s="57">
        <f>M987-L987</f>
        <v>-149.08383257996138</v>
      </c>
      <c r="O987" s="58">
        <f>N987/L987</f>
        <v>-4.1275669301967584E-2</v>
      </c>
      <c r="P987" s="58">
        <f>H987/J987</f>
        <v>0.39271228203184222</v>
      </c>
      <c r="Q987" s="58">
        <f t="shared" si="15"/>
        <v>0.42330325617889369</v>
      </c>
      <c r="R987" s="92">
        <v>4220.7999999999965</v>
      </c>
      <c r="S987" s="91">
        <v>5098</v>
      </c>
      <c r="T987" s="60">
        <f>R987/S987</f>
        <v>0.8279325225578652</v>
      </c>
      <c r="U987" s="56">
        <v>1657.5599999999984</v>
      </c>
      <c r="V987" s="94">
        <v>2158</v>
      </c>
      <c r="W987" s="60">
        <f>U987/V987</f>
        <v>0.76810009267840518</v>
      </c>
    </row>
    <row r="988" spans="1:23" ht="12" hidden="1" outlineLevel="3" x14ac:dyDescent="0.25">
      <c r="A988" s="16">
        <v>985</v>
      </c>
      <c r="B988" s="53"/>
      <c r="C988" s="54"/>
      <c r="D988" s="1">
        <v>93121</v>
      </c>
      <c r="E988" s="1" t="s">
        <v>1004</v>
      </c>
      <c r="F988" s="56">
        <v>2337.8399999999997</v>
      </c>
      <c r="G988" s="56">
        <v>88405.316599999845</v>
      </c>
      <c r="H988" s="56">
        <v>285.17000000000019</v>
      </c>
      <c r="I988" s="56">
        <v>3388.2707699999996</v>
      </c>
      <c r="J988" s="56">
        <v>2623.0099999999998</v>
      </c>
      <c r="K988" s="93">
        <v>91793.587369999848</v>
      </c>
      <c r="L988" s="56">
        <f>G988*1000/3/F988</f>
        <v>12604.985314079073</v>
      </c>
      <c r="M988" s="57">
        <f>I988*1000/3/H988</f>
        <v>3960.5273696391596</v>
      </c>
      <c r="N988" s="57">
        <f>M988-L988</f>
        <v>-8644.4579444399133</v>
      </c>
      <c r="O988" s="58">
        <f>N988/L988</f>
        <v>-0.68579674859156958</v>
      </c>
      <c r="P988" s="58">
        <f>H988/J988</f>
        <v>0.10871860953637241</v>
      </c>
      <c r="Q988" s="58">
        <f t="shared" si="15"/>
        <v>0.12167689161554192</v>
      </c>
      <c r="R988" s="92">
        <v>2623.0099999999998</v>
      </c>
      <c r="S988" s="91">
        <v>2934</v>
      </c>
      <c r="T988" s="60">
        <f>R988/S988</f>
        <v>0.89400477164280834</v>
      </c>
      <c r="U988" s="56">
        <v>285.17000000000019</v>
      </c>
      <c r="V988" s="94">
        <v>357</v>
      </c>
      <c r="W988" s="60">
        <f>U988/V988</f>
        <v>0.79879551820728345</v>
      </c>
    </row>
    <row r="989" spans="1:23" ht="12" hidden="1" outlineLevel="3" x14ac:dyDescent="0.25">
      <c r="A989" s="16">
        <v>986</v>
      </c>
      <c r="B989" s="53"/>
      <c r="C989" s="54"/>
      <c r="D989" s="1">
        <v>93122</v>
      </c>
      <c r="E989" s="1" t="s">
        <v>1005</v>
      </c>
      <c r="F989" s="56">
        <v>101.1</v>
      </c>
      <c r="G989" s="56">
        <v>897.43324999999982</v>
      </c>
      <c r="H989" s="56">
        <v>57.580000000000005</v>
      </c>
      <c r="I989" s="56">
        <v>509.17393999999996</v>
      </c>
      <c r="J989" s="56">
        <v>158.68</v>
      </c>
      <c r="K989" s="93">
        <v>1406.6071899999997</v>
      </c>
      <c r="L989" s="56">
        <f>G989*1000/3/F989</f>
        <v>2958.896307286514</v>
      </c>
      <c r="M989" s="57">
        <f>I989*1000/3/H989</f>
        <v>2947.6319323839289</v>
      </c>
      <c r="N989" s="57">
        <f>M989-L989</f>
        <v>-11.264374902585132</v>
      </c>
      <c r="O989" s="58">
        <f>N989/L989</f>
        <v>-3.8069515565130572E-3</v>
      </c>
      <c r="P989" s="58">
        <f>H989/J989</f>
        <v>0.3628686664986136</v>
      </c>
      <c r="Q989" s="58">
        <f t="shared" si="15"/>
        <v>0.38725490196078433</v>
      </c>
      <c r="R989" s="92">
        <v>158.68</v>
      </c>
      <c r="S989" s="91">
        <v>204</v>
      </c>
      <c r="T989" s="60">
        <f>R989/S989</f>
        <v>0.77784313725490195</v>
      </c>
      <c r="U989" s="56">
        <v>57.580000000000005</v>
      </c>
      <c r="V989" s="94">
        <v>79</v>
      </c>
      <c r="W989" s="60">
        <f>U989/V989</f>
        <v>0.72886075949367091</v>
      </c>
    </row>
    <row r="990" spans="1:23" ht="12" hidden="1" outlineLevel="3" x14ac:dyDescent="0.25">
      <c r="A990" s="16">
        <v>987</v>
      </c>
      <c r="B990" s="53"/>
      <c r="C990" s="54"/>
      <c r="D990" s="1">
        <v>93123</v>
      </c>
      <c r="E990" s="1" t="s">
        <v>1006</v>
      </c>
      <c r="F990" s="56">
        <v>496.90000000000009</v>
      </c>
      <c r="G990" s="56">
        <v>6167.6612200000045</v>
      </c>
      <c r="H990" s="56">
        <v>151.05000000000001</v>
      </c>
      <c r="I990" s="56">
        <v>1658.3732300000001</v>
      </c>
      <c r="J990" s="56">
        <v>647.95000000000005</v>
      </c>
      <c r="K990" s="93">
        <v>7826.0344500000047</v>
      </c>
      <c r="L990" s="56">
        <f>G990*1000/3/F990</f>
        <v>4137.4261890387088</v>
      </c>
      <c r="M990" s="57">
        <f>I990*1000/3/H990</f>
        <v>3659.6562506896175</v>
      </c>
      <c r="N990" s="57">
        <f>M990-L990</f>
        <v>-477.76993834909126</v>
      </c>
      <c r="O990" s="58">
        <f>N990/L990</f>
        <v>-0.11547515690185557</v>
      </c>
      <c r="P990" s="58">
        <f>H990/J990</f>
        <v>0.23311983949378809</v>
      </c>
      <c r="Q990" s="58">
        <f t="shared" si="15"/>
        <v>0.25033288948069243</v>
      </c>
      <c r="R990" s="92">
        <v>647.95000000000005</v>
      </c>
      <c r="S990" s="91">
        <v>751</v>
      </c>
      <c r="T990" s="60">
        <f>R990/S990</f>
        <v>0.86278295605858857</v>
      </c>
      <c r="U990" s="56">
        <v>151.05000000000001</v>
      </c>
      <c r="V990" s="94">
        <v>188</v>
      </c>
      <c r="W990" s="60">
        <f>U990/V990</f>
        <v>0.80345744680851072</v>
      </c>
    </row>
    <row r="991" spans="1:23" ht="12" hidden="1" outlineLevel="3" x14ac:dyDescent="0.25">
      <c r="A991" s="16">
        <v>988</v>
      </c>
      <c r="B991" s="53"/>
      <c r="C991" s="54"/>
      <c r="D991" s="1">
        <v>93124</v>
      </c>
      <c r="E991" s="1" t="s">
        <v>1007</v>
      </c>
      <c r="F991" s="56">
        <v>92.57</v>
      </c>
      <c r="G991" s="56">
        <v>1219.7987799999999</v>
      </c>
      <c r="H991" s="56">
        <v>20.259999999999998</v>
      </c>
      <c r="I991" s="56">
        <v>276.88535999999999</v>
      </c>
      <c r="J991" s="56">
        <v>112.82999999999998</v>
      </c>
      <c r="K991" s="93">
        <v>1496.6841399999998</v>
      </c>
      <c r="L991" s="56">
        <f>G991*1000/3/F991</f>
        <v>4392.3473407511428</v>
      </c>
      <c r="M991" s="57">
        <f>I991*1000/3/H991</f>
        <v>4555.5340572556761</v>
      </c>
      <c r="N991" s="57">
        <f>M991-L991</f>
        <v>163.18671650453325</v>
      </c>
      <c r="O991" s="58">
        <f>N991/L991</f>
        <v>3.715250726884145E-2</v>
      </c>
      <c r="P991" s="58">
        <f>H991/J991</f>
        <v>0.17956217318089163</v>
      </c>
      <c r="Q991" s="58">
        <f t="shared" si="15"/>
        <v>0.19672131147540983</v>
      </c>
      <c r="R991" s="92">
        <v>112.82999999999998</v>
      </c>
      <c r="S991" s="91">
        <v>122</v>
      </c>
      <c r="T991" s="60">
        <f>R991/S991</f>
        <v>0.92483606557377041</v>
      </c>
      <c r="U991" s="56">
        <v>20.259999999999998</v>
      </c>
      <c r="V991" s="94">
        <v>24</v>
      </c>
      <c r="W991" s="60">
        <f>U991/V991</f>
        <v>0.84416666666666662</v>
      </c>
    </row>
    <row r="992" spans="1:23" ht="12" hidden="1" outlineLevel="3" x14ac:dyDescent="0.25">
      <c r="A992" s="16">
        <v>989</v>
      </c>
      <c r="B992" s="53"/>
      <c r="C992" s="54"/>
      <c r="D992" s="1">
        <v>93125</v>
      </c>
      <c r="E992" s="1" t="s">
        <v>1008</v>
      </c>
      <c r="F992" s="56">
        <v>32.03</v>
      </c>
      <c r="G992" s="56">
        <v>354.62278000000003</v>
      </c>
      <c r="H992" s="56">
        <v>18.3</v>
      </c>
      <c r="I992" s="56">
        <v>186.32702000000006</v>
      </c>
      <c r="J992" s="56">
        <v>50.33</v>
      </c>
      <c r="K992" s="93">
        <v>540.9498000000001</v>
      </c>
      <c r="L992" s="56">
        <f>G992*1000/3/F992</f>
        <v>3690.5274222083463</v>
      </c>
      <c r="M992" s="57">
        <f>I992*1000/3/H992</f>
        <v>3393.9347905282339</v>
      </c>
      <c r="N992" s="57">
        <f>M992-L992</f>
        <v>-296.59263168011239</v>
      </c>
      <c r="O992" s="58">
        <f>N992/L992</f>
        <v>-8.0365920029564941E-2</v>
      </c>
      <c r="P992" s="58">
        <f>H992/J992</f>
        <v>0.36360023842638589</v>
      </c>
      <c r="Q992" s="58">
        <f t="shared" si="15"/>
        <v>0.35820895522388058</v>
      </c>
      <c r="R992" s="92">
        <v>50.33</v>
      </c>
      <c r="S992" s="91">
        <v>67</v>
      </c>
      <c r="T992" s="60">
        <f>R992/S992</f>
        <v>0.75119402985074624</v>
      </c>
      <c r="U992" s="56">
        <v>18.3</v>
      </c>
      <c r="V992" s="94">
        <v>24</v>
      </c>
      <c r="W992" s="60">
        <f>U992/V992</f>
        <v>0.76250000000000007</v>
      </c>
    </row>
    <row r="993" spans="1:23" ht="12" hidden="1" outlineLevel="3" x14ac:dyDescent="0.25">
      <c r="A993" s="16">
        <v>990</v>
      </c>
      <c r="B993" s="53"/>
      <c r="C993" s="54"/>
      <c r="D993" s="1">
        <v>93126</v>
      </c>
      <c r="E993" s="1" t="s">
        <v>1009</v>
      </c>
      <c r="F993" s="56">
        <v>70.669999999999987</v>
      </c>
      <c r="G993" s="56">
        <v>846.77216999999973</v>
      </c>
      <c r="H993" s="56">
        <v>27.979999999999997</v>
      </c>
      <c r="I993" s="56">
        <v>330.33691999999996</v>
      </c>
      <c r="J993" s="56">
        <v>98.649999999999977</v>
      </c>
      <c r="K993" s="93">
        <v>1177.1090899999997</v>
      </c>
      <c r="L993" s="56">
        <f>G993*1000/3/F993</f>
        <v>3994.0199518890613</v>
      </c>
      <c r="M993" s="57">
        <f>I993*1000/3/H993</f>
        <v>3935.3933762211104</v>
      </c>
      <c r="N993" s="57">
        <f>M993-L993</f>
        <v>-58.626575667950874</v>
      </c>
      <c r="O993" s="58">
        <f>N993/L993</f>
        <v>-1.4678588583470176E-2</v>
      </c>
      <c r="P993" s="58">
        <f>H993/J993</f>
        <v>0.2836289913836797</v>
      </c>
      <c r="Q993" s="58">
        <f t="shared" si="15"/>
        <v>0.30555555555555558</v>
      </c>
      <c r="R993" s="92">
        <v>98.649999999999977</v>
      </c>
      <c r="S993" s="91">
        <v>108</v>
      </c>
      <c r="T993" s="60">
        <f>R993/S993</f>
        <v>0.91342592592592575</v>
      </c>
      <c r="U993" s="56">
        <v>27.979999999999997</v>
      </c>
      <c r="V993" s="94">
        <v>33</v>
      </c>
      <c r="W993" s="60">
        <f>U993/V993</f>
        <v>0.84787878787878779</v>
      </c>
    </row>
    <row r="994" spans="1:23" ht="12" hidden="1" outlineLevel="3" x14ac:dyDescent="0.25">
      <c r="A994" s="16">
        <v>991</v>
      </c>
      <c r="B994" s="53"/>
      <c r="C994" s="54"/>
      <c r="D994" s="1">
        <v>93127</v>
      </c>
      <c r="E994" s="1" t="s">
        <v>1010</v>
      </c>
      <c r="F994" s="56">
        <v>60.68</v>
      </c>
      <c r="G994" s="56">
        <v>411.52864999999991</v>
      </c>
      <c r="H994" s="56">
        <v>134.20999999999998</v>
      </c>
      <c r="I994" s="56">
        <v>904.79499999999985</v>
      </c>
      <c r="J994" s="56">
        <v>194.89</v>
      </c>
      <c r="K994" s="93">
        <v>1316.3236499999998</v>
      </c>
      <c r="L994" s="56">
        <f>G994*1000/3/F994</f>
        <v>2260.6495825093384</v>
      </c>
      <c r="M994" s="57">
        <f>I994*1000/3/H994</f>
        <v>2247.2120805702507</v>
      </c>
      <c r="N994" s="57">
        <f>M994-L994</f>
        <v>-13.437501939087724</v>
      </c>
      <c r="O994" s="58">
        <f>N994/L994</f>
        <v>-5.9440888331627204E-3</v>
      </c>
      <c r="P994" s="58">
        <f>H994/J994</f>
        <v>0.68864487659705464</v>
      </c>
      <c r="Q994" s="58">
        <f t="shared" si="15"/>
        <v>0.7038461538461539</v>
      </c>
      <c r="R994" s="92">
        <v>194.89</v>
      </c>
      <c r="S994" s="91">
        <v>260</v>
      </c>
      <c r="T994" s="60">
        <f>R994/S994</f>
        <v>0.74957692307692303</v>
      </c>
      <c r="U994" s="56">
        <v>134.20999999999998</v>
      </c>
      <c r="V994" s="94">
        <v>183</v>
      </c>
      <c r="W994" s="60">
        <f>U994/V994</f>
        <v>0.73338797814207635</v>
      </c>
    </row>
    <row r="995" spans="1:23" ht="12" hidden="1" outlineLevel="3" x14ac:dyDescent="0.25">
      <c r="A995" s="16">
        <v>992</v>
      </c>
      <c r="B995" s="53"/>
      <c r="C995" s="54"/>
      <c r="D995" s="1">
        <v>93128</v>
      </c>
      <c r="E995" s="1" t="s">
        <v>1011</v>
      </c>
      <c r="F995" s="56">
        <v>4.91</v>
      </c>
      <c r="G995" s="56">
        <v>58.03049</v>
      </c>
      <c r="H995" s="56">
        <v>4.3600000000000003</v>
      </c>
      <c r="I995" s="56">
        <v>60.775640000000003</v>
      </c>
      <c r="J995" s="56">
        <v>9.27</v>
      </c>
      <c r="K995" s="93">
        <v>118.80613</v>
      </c>
      <c r="L995" s="56">
        <f>G995*1000/3/F995</f>
        <v>3939.6123557365918</v>
      </c>
      <c r="M995" s="57">
        <f>I995*1000/3/H995</f>
        <v>4646.4556574923545</v>
      </c>
      <c r="N995" s="57">
        <f>M995-L995</f>
        <v>706.8433017557627</v>
      </c>
      <c r="O995" s="58">
        <f>N995/L995</f>
        <v>0.179419505760892</v>
      </c>
      <c r="P995" s="58">
        <f>H995/J995</f>
        <v>0.47033441208198495</v>
      </c>
      <c r="Q995" s="58">
        <f t="shared" si="15"/>
        <v>0.5</v>
      </c>
      <c r="R995" s="92">
        <v>9.27</v>
      </c>
      <c r="S995" s="91">
        <v>12</v>
      </c>
      <c r="T995" s="60">
        <f>R995/S995</f>
        <v>0.77249999999999996</v>
      </c>
      <c r="U995" s="56">
        <v>4.3600000000000003</v>
      </c>
      <c r="V995" s="94">
        <v>6</v>
      </c>
      <c r="W995" s="60">
        <f>U995/V995</f>
        <v>0.72666666666666668</v>
      </c>
    </row>
    <row r="996" spans="1:23" ht="12" hidden="1" outlineLevel="3" x14ac:dyDescent="0.25">
      <c r="A996" s="16">
        <v>993</v>
      </c>
      <c r="B996" s="53"/>
      <c r="C996" s="54"/>
      <c r="D996" s="1">
        <v>93129</v>
      </c>
      <c r="E996" s="1" t="s">
        <v>1012</v>
      </c>
      <c r="F996" s="56">
        <v>108.80999999999999</v>
      </c>
      <c r="G996" s="56">
        <v>1133.6903800000005</v>
      </c>
      <c r="H996" s="56">
        <v>54.75</v>
      </c>
      <c r="I996" s="56">
        <v>580.24585999999999</v>
      </c>
      <c r="J996" s="56">
        <v>163.56</v>
      </c>
      <c r="K996" s="93">
        <v>1713.9362400000005</v>
      </c>
      <c r="L996" s="56">
        <f>G996*1000/3/F996</f>
        <v>3472.9969059216387</v>
      </c>
      <c r="M996" s="57">
        <f>I996*1000/3/H996</f>
        <v>3532.6992998477926</v>
      </c>
      <c r="N996" s="57">
        <f>M996-L996</f>
        <v>59.702393926153945</v>
      </c>
      <c r="O996" s="58">
        <f>N996/L996</f>
        <v>1.7190454107332571E-2</v>
      </c>
      <c r="P996" s="58">
        <f>H996/J996</f>
        <v>0.33473954512105647</v>
      </c>
      <c r="Q996" s="58">
        <f t="shared" si="15"/>
        <v>0.36274509803921567</v>
      </c>
      <c r="R996" s="92">
        <v>163.56</v>
      </c>
      <c r="S996" s="91">
        <v>204</v>
      </c>
      <c r="T996" s="60">
        <f>R996/S996</f>
        <v>0.80176470588235293</v>
      </c>
      <c r="U996" s="56">
        <v>54.75</v>
      </c>
      <c r="V996" s="94">
        <v>74</v>
      </c>
      <c r="W996" s="60">
        <f>U996/V996</f>
        <v>0.73986486486486491</v>
      </c>
    </row>
    <row r="997" spans="1:23" ht="12" hidden="1" outlineLevel="3" x14ac:dyDescent="0.25">
      <c r="A997" s="16">
        <v>994</v>
      </c>
      <c r="B997" s="53"/>
      <c r="C997" s="54"/>
      <c r="D997" s="1">
        <v>93130</v>
      </c>
      <c r="E997" s="1" t="s">
        <v>1013</v>
      </c>
      <c r="F997" s="56">
        <v>990.35000000000014</v>
      </c>
      <c r="G997" s="56">
        <v>8082.4729800000014</v>
      </c>
      <c r="H997" s="56">
        <v>866.92999999999972</v>
      </c>
      <c r="I997" s="56">
        <v>7016.5540199999996</v>
      </c>
      <c r="J997" s="56">
        <v>1857.2799999999997</v>
      </c>
      <c r="K997" s="93">
        <v>15099.027000000002</v>
      </c>
      <c r="L997" s="56">
        <f>G997*1000/3/F997</f>
        <v>2720.4096127631647</v>
      </c>
      <c r="M997" s="57">
        <f>I997*1000/3/H997</f>
        <v>2697.8548902448879</v>
      </c>
      <c r="N997" s="57">
        <f>M997-L997</f>
        <v>-22.554722518276776</v>
      </c>
      <c r="O997" s="58">
        <f>N997/L997</f>
        <v>-8.2909288411782862E-3</v>
      </c>
      <c r="P997" s="58">
        <f>H997/J997</f>
        <v>0.46677399207443132</v>
      </c>
      <c r="Q997" s="58">
        <f t="shared" si="15"/>
        <v>0.48193760262725782</v>
      </c>
      <c r="R997" s="92">
        <v>1857.2799999999997</v>
      </c>
      <c r="S997" s="91">
        <v>2436</v>
      </c>
      <c r="T997" s="60">
        <f>R997/S997</f>
        <v>0.76243021346469608</v>
      </c>
      <c r="U997" s="56">
        <v>866.92999999999972</v>
      </c>
      <c r="V997" s="94">
        <v>1174</v>
      </c>
      <c r="W997" s="60">
        <f>U997/V997</f>
        <v>0.73844122657580902</v>
      </c>
    </row>
    <row r="998" spans="1:23" ht="12" hidden="1" outlineLevel="3" x14ac:dyDescent="0.25">
      <c r="A998" s="16">
        <v>995</v>
      </c>
      <c r="B998" s="53"/>
      <c r="C998" s="54"/>
      <c r="D998" s="1">
        <v>93191</v>
      </c>
      <c r="E998" s="1" t="s">
        <v>1014</v>
      </c>
      <c r="F998" s="56">
        <v>819.19000000000017</v>
      </c>
      <c r="G998" s="56">
        <v>23069.915580000012</v>
      </c>
      <c r="H998" s="56">
        <v>522.86999999999989</v>
      </c>
      <c r="I998" s="56">
        <v>8693.860469999996</v>
      </c>
      <c r="J998" s="56">
        <v>1342.06</v>
      </c>
      <c r="K998" s="93">
        <v>31763.776050000008</v>
      </c>
      <c r="L998" s="56">
        <f>G998*1000/3/F998</f>
        <v>9387.2872715731428</v>
      </c>
      <c r="M998" s="57">
        <f>I998*1000/3/H998</f>
        <v>5542.3977087995081</v>
      </c>
      <c r="N998" s="57">
        <f>M998-L998</f>
        <v>-3844.8895627736347</v>
      </c>
      <c r="O998" s="58">
        <f>N998/L998</f>
        <v>-0.40958473428386938</v>
      </c>
      <c r="P998" s="58">
        <f>H998/J998</f>
        <v>0.3896025513017301</v>
      </c>
      <c r="Q998" s="58">
        <f t="shared" si="15"/>
        <v>0.41604350781781102</v>
      </c>
      <c r="R998" s="92">
        <v>1342.06</v>
      </c>
      <c r="S998" s="91">
        <v>1471</v>
      </c>
      <c r="T998" s="60">
        <f>R998/S998</f>
        <v>0.91234534330387485</v>
      </c>
      <c r="U998" s="56">
        <v>522.86999999999989</v>
      </c>
      <c r="V998" s="94">
        <v>612</v>
      </c>
      <c r="W998" s="60">
        <f>U998/V998</f>
        <v>0.854362745098039</v>
      </c>
    </row>
    <row r="999" spans="1:23" ht="12" hidden="1" outlineLevel="3" x14ac:dyDescent="0.25">
      <c r="A999" s="16">
        <v>996</v>
      </c>
      <c r="B999" s="53"/>
      <c r="C999" s="54"/>
      <c r="D999" s="1">
        <v>93192</v>
      </c>
      <c r="E999" s="1" t="s">
        <v>1015</v>
      </c>
      <c r="F999" s="56">
        <v>6.65</v>
      </c>
      <c r="G999" s="56">
        <v>62.765560000000001</v>
      </c>
      <c r="H999" s="56">
        <v>4.76</v>
      </c>
      <c r="I999" s="56">
        <v>61.918319999999994</v>
      </c>
      <c r="J999" s="56">
        <v>11.41</v>
      </c>
      <c r="K999" s="93">
        <v>124.68387999999999</v>
      </c>
      <c r="L999" s="56">
        <f>G999*1000/3/F999</f>
        <v>3146.1433583959897</v>
      </c>
      <c r="M999" s="57">
        <f>I999*1000/3/H999</f>
        <v>4336.0168067226887</v>
      </c>
      <c r="N999" s="57">
        <f>M999-L999</f>
        <v>1189.873448326699</v>
      </c>
      <c r="O999" s="58">
        <f>N999/L999</f>
        <v>0.37820064529206215</v>
      </c>
      <c r="P999" s="58">
        <f>H999/J999</f>
        <v>0.41717791411042943</v>
      </c>
      <c r="Q999" s="58">
        <f t="shared" si="15"/>
        <v>0.42857142857142855</v>
      </c>
      <c r="R999" s="92">
        <v>11.41</v>
      </c>
      <c r="S999" s="91">
        <v>14</v>
      </c>
      <c r="T999" s="60">
        <f>R999/S999</f>
        <v>0.81500000000000006</v>
      </c>
      <c r="U999" s="56">
        <v>4.76</v>
      </c>
      <c r="V999" s="94">
        <v>6</v>
      </c>
      <c r="W999" s="60">
        <f>U999/V999</f>
        <v>0.79333333333333333</v>
      </c>
    </row>
    <row r="1000" spans="1:23" ht="12" hidden="1" outlineLevel="3" x14ac:dyDescent="0.25">
      <c r="A1000" s="16">
        <v>997</v>
      </c>
      <c r="B1000" s="53"/>
      <c r="C1000" s="54"/>
      <c r="D1000" s="1">
        <v>93199</v>
      </c>
      <c r="E1000" s="1" t="s">
        <v>1016</v>
      </c>
      <c r="F1000" s="56">
        <v>536.18000000000006</v>
      </c>
      <c r="G1000" s="56">
        <v>6445.067399999999</v>
      </c>
      <c r="H1000" s="56">
        <v>403.41</v>
      </c>
      <c r="I1000" s="56">
        <v>4550.428060000002</v>
      </c>
      <c r="J1000" s="56">
        <v>939.59000000000015</v>
      </c>
      <c r="K1000" s="93">
        <v>10995.495460000002</v>
      </c>
      <c r="L1000" s="56">
        <f>G1000*1000/3/F1000</f>
        <v>4006.7809317766414</v>
      </c>
      <c r="M1000" s="57">
        <f>I1000*1000/3/H1000</f>
        <v>3759.9696421341418</v>
      </c>
      <c r="N1000" s="57">
        <f>M1000-L1000</f>
        <v>-246.81128964249956</v>
      </c>
      <c r="O1000" s="58">
        <f>N1000/L1000</f>
        <v>-6.1598398775712777E-2</v>
      </c>
      <c r="P1000" s="58">
        <f>H1000/J1000</f>
        <v>0.42934684277184726</v>
      </c>
      <c r="Q1000" s="58">
        <f t="shared" si="15"/>
        <v>0.46275605214152699</v>
      </c>
      <c r="R1000" s="92">
        <v>939.59000000000015</v>
      </c>
      <c r="S1000" s="91">
        <v>1074</v>
      </c>
      <c r="T1000" s="60">
        <f>R1000/S1000</f>
        <v>0.8748510242085662</v>
      </c>
      <c r="U1000" s="56">
        <v>403.41</v>
      </c>
      <c r="V1000" s="94">
        <v>497</v>
      </c>
      <c r="W1000" s="60">
        <f>U1000/V1000</f>
        <v>0.81169014084507052</v>
      </c>
    </row>
    <row r="1001" spans="1:23" ht="12" hidden="1" outlineLevel="3" x14ac:dyDescent="0.25">
      <c r="A1001" s="16">
        <v>998</v>
      </c>
      <c r="B1001" s="53"/>
      <c r="C1001" s="54"/>
      <c r="D1001" s="1">
        <v>93211</v>
      </c>
      <c r="E1001" s="1" t="s">
        <v>1017</v>
      </c>
      <c r="F1001" s="56">
        <v>59.709999999999987</v>
      </c>
      <c r="G1001" s="56">
        <v>405.5999200000004</v>
      </c>
      <c r="H1001" s="56">
        <v>20.840000000000011</v>
      </c>
      <c r="I1001" s="56">
        <v>134.67486</v>
      </c>
      <c r="J1001" s="56">
        <v>80.55</v>
      </c>
      <c r="K1001" s="93">
        <v>540.27478000000042</v>
      </c>
      <c r="L1001" s="56">
        <f>G1001*1000/3/F1001</f>
        <v>2264.2768938759586</v>
      </c>
      <c r="M1001" s="57">
        <f>I1001*1000/3/H1001</f>
        <v>2154.1084452975033</v>
      </c>
      <c r="N1001" s="57">
        <f>M1001-L1001</f>
        <v>-110.16844857845535</v>
      </c>
      <c r="O1001" s="58">
        <f>N1001/L1001</f>
        <v>-4.8655024867506592E-2</v>
      </c>
      <c r="P1001" s="58">
        <f>H1001/J1001</f>
        <v>0.25872129112352588</v>
      </c>
      <c r="Q1001" s="58">
        <f t="shared" si="15"/>
        <v>0.27536231884057971</v>
      </c>
      <c r="R1001" s="92">
        <v>80.55</v>
      </c>
      <c r="S1001" s="91">
        <v>138</v>
      </c>
      <c r="T1001" s="60">
        <f>R1001/S1001</f>
        <v>0.58369565217391306</v>
      </c>
      <c r="U1001" s="56">
        <v>20.840000000000011</v>
      </c>
      <c r="V1001" s="94">
        <v>38</v>
      </c>
      <c r="W1001" s="60">
        <f>U1001/V1001</f>
        <v>0.54842105263157925</v>
      </c>
    </row>
    <row r="1002" spans="1:23" ht="12" hidden="1" outlineLevel="3" x14ac:dyDescent="0.25">
      <c r="A1002" s="16">
        <v>999</v>
      </c>
      <c r="B1002" s="53"/>
      <c r="C1002" s="54"/>
      <c r="D1002" s="1">
        <v>93212</v>
      </c>
      <c r="E1002" s="1" t="s">
        <v>1018</v>
      </c>
      <c r="F1002" s="56">
        <v>889.9699999999998</v>
      </c>
      <c r="G1002" s="56">
        <v>9277.7731199999944</v>
      </c>
      <c r="H1002" s="56">
        <v>570.43000000000018</v>
      </c>
      <c r="I1002" s="56">
        <v>5594.6955600000019</v>
      </c>
      <c r="J1002" s="56">
        <v>1460.4</v>
      </c>
      <c r="K1002" s="93">
        <v>14872.468679999996</v>
      </c>
      <c r="L1002" s="56">
        <f>G1002*1000/3/F1002</f>
        <v>3474.9385260177291</v>
      </c>
      <c r="M1002" s="57">
        <f>I1002*1000/3/H1002</f>
        <v>3269.2854863874622</v>
      </c>
      <c r="N1002" s="57">
        <f>M1002-L1002</f>
        <v>-205.6530396302669</v>
      </c>
      <c r="O1002" s="58">
        <f>N1002/L1002</f>
        <v>-5.9181777775489101E-2</v>
      </c>
      <c r="P1002" s="58">
        <f>H1002/J1002</f>
        <v>0.39059846617365113</v>
      </c>
      <c r="Q1002" s="58">
        <f t="shared" si="15"/>
        <v>0.40025412960609913</v>
      </c>
      <c r="R1002" s="92">
        <v>1460.4</v>
      </c>
      <c r="S1002" s="91">
        <v>1574</v>
      </c>
      <c r="T1002" s="60">
        <f>R1002/S1002</f>
        <v>0.92782719186785267</v>
      </c>
      <c r="U1002" s="56">
        <v>570.43000000000018</v>
      </c>
      <c r="V1002" s="94">
        <v>630</v>
      </c>
      <c r="W1002" s="60">
        <f>U1002/V1002</f>
        <v>0.90544444444444472</v>
      </c>
    </row>
    <row r="1003" spans="1:23" ht="12" hidden="1" outlineLevel="3" x14ac:dyDescent="0.25">
      <c r="A1003" s="16">
        <v>1000</v>
      </c>
      <c r="B1003" s="53"/>
      <c r="C1003" s="54"/>
      <c r="D1003" s="1">
        <v>93291</v>
      </c>
      <c r="E1003" s="1" t="s">
        <v>1019</v>
      </c>
      <c r="F1003" s="56">
        <v>9.9500000000000011</v>
      </c>
      <c r="G1003" s="56">
        <v>74.498959999999997</v>
      </c>
      <c r="H1003" s="56">
        <v>16.04</v>
      </c>
      <c r="I1003" s="56">
        <v>127.97891</v>
      </c>
      <c r="J1003" s="56">
        <v>25.990000000000002</v>
      </c>
      <c r="K1003" s="93">
        <v>202.47787</v>
      </c>
      <c r="L1003" s="56">
        <f>G1003*1000/3/F1003</f>
        <v>2495.7775544388605</v>
      </c>
      <c r="M1003" s="57">
        <f>I1003*1000/3/H1003</f>
        <v>2659.5783458021615</v>
      </c>
      <c r="N1003" s="57">
        <f>M1003-L1003</f>
        <v>163.80079136330096</v>
      </c>
      <c r="O1003" s="58">
        <f>N1003/L1003</f>
        <v>6.5631166155803181E-2</v>
      </c>
      <c r="P1003" s="58">
        <f>H1003/J1003</f>
        <v>0.6171604463255097</v>
      </c>
      <c r="Q1003" s="58">
        <f t="shared" si="15"/>
        <v>0.53846153846153844</v>
      </c>
      <c r="R1003" s="92">
        <v>25.990000000000002</v>
      </c>
      <c r="S1003" s="91">
        <v>39</v>
      </c>
      <c r="T1003" s="60">
        <f>R1003/S1003</f>
        <v>0.66641025641025642</v>
      </c>
      <c r="U1003" s="56">
        <v>16.04</v>
      </c>
      <c r="V1003" s="94">
        <v>21</v>
      </c>
      <c r="W1003" s="60">
        <f>U1003/V1003</f>
        <v>0.76380952380952372</v>
      </c>
    </row>
    <row r="1004" spans="1:23" ht="12" hidden="1" outlineLevel="3" x14ac:dyDescent="0.25">
      <c r="A1004" s="16">
        <v>1001</v>
      </c>
      <c r="B1004" s="53"/>
      <c r="C1004" s="54"/>
      <c r="D1004" s="1">
        <v>93292</v>
      </c>
      <c r="E1004" s="1" t="s">
        <v>1020</v>
      </c>
      <c r="F1004" s="56">
        <v>302.87999999999994</v>
      </c>
      <c r="G1004" s="56">
        <v>4033.7961799999994</v>
      </c>
      <c r="H1004" s="56">
        <v>172.44999999999993</v>
      </c>
      <c r="I1004" s="56">
        <v>1871.5564699999991</v>
      </c>
      <c r="J1004" s="56">
        <v>475.32999999999987</v>
      </c>
      <c r="K1004" s="93">
        <v>5905.3526499999989</v>
      </c>
      <c r="L1004" s="56">
        <f>G1004*1000/3/F1004</f>
        <v>4439.3777293537596</v>
      </c>
      <c r="M1004" s="57">
        <f>I1004*1000/3/H1004</f>
        <v>3617.5828162752487</v>
      </c>
      <c r="N1004" s="57">
        <f>M1004-L1004</f>
        <v>-821.79491307851094</v>
      </c>
      <c r="O1004" s="58">
        <f>N1004/L1004</f>
        <v>-0.18511488843237939</v>
      </c>
      <c r="P1004" s="58">
        <f>H1004/J1004</f>
        <v>0.3628005806492331</v>
      </c>
      <c r="Q1004" s="58">
        <f t="shared" si="15"/>
        <v>0.39122486288848263</v>
      </c>
      <c r="R1004" s="92">
        <v>475.32999999999987</v>
      </c>
      <c r="S1004" s="91">
        <v>547</v>
      </c>
      <c r="T1004" s="60">
        <f>R1004/S1004</f>
        <v>0.86897623400365609</v>
      </c>
      <c r="U1004" s="56">
        <v>172.44999999999993</v>
      </c>
      <c r="V1004" s="94">
        <v>214</v>
      </c>
      <c r="W1004" s="60">
        <f>U1004/V1004</f>
        <v>0.80584112149532683</v>
      </c>
    </row>
    <row r="1005" spans="1:23" ht="12" hidden="1" outlineLevel="3" x14ac:dyDescent="0.25">
      <c r="A1005" s="16">
        <v>1002</v>
      </c>
      <c r="B1005" s="53"/>
      <c r="C1005" s="54"/>
      <c r="D1005" s="1">
        <v>93299</v>
      </c>
      <c r="E1005" s="1" t="s">
        <v>1021</v>
      </c>
      <c r="F1005" s="56">
        <v>675.8599999999999</v>
      </c>
      <c r="G1005" s="56">
        <v>6677.7674399999951</v>
      </c>
      <c r="H1005" s="56">
        <v>502.44000000000005</v>
      </c>
      <c r="I1005" s="56">
        <v>5042.8569800000023</v>
      </c>
      <c r="J1005" s="56">
        <v>1178.3</v>
      </c>
      <c r="K1005" s="93">
        <v>11720.624419999996</v>
      </c>
      <c r="L1005" s="56">
        <f>G1005*1000/3/F1005</f>
        <v>3293.4668126535057</v>
      </c>
      <c r="M1005" s="57">
        <f>I1005*1000/3/H1005</f>
        <v>3345.5782315633055</v>
      </c>
      <c r="N1005" s="57">
        <f>M1005-L1005</f>
        <v>52.111418909799795</v>
      </c>
      <c r="O1005" s="58">
        <f>N1005/L1005</f>
        <v>1.5822664041910982E-2</v>
      </c>
      <c r="P1005" s="58">
        <f>H1005/J1005</f>
        <v>0.42641093100229149</v>
      </c>
      <c r="Q1005" s="58">
        <f t="shared" si="15"/>
        <v>0.45371669004207571</v>
      </c>
      <c r="R1005" s="92">
        <v>1178.3</v>
      </c>
      <c r="S1005" s="91">
        <v>1426</v>
      </c>
      <c r="T1005" s="60">
        <f>R1005/S1005</f>
        <v>0.82629733520336601</v>
      </c>
      <c r="U1005" s="56">
        <v>502.44000000000005</v>
      </c>
      <c r="V1005" s="94">
        <v>647</v>
      </c>
      <c r="W1005" s="60">
        <f>U1005/V1005</f>
        <v>0.77656877897990739</v>
      </c>
    </row>
    <row r="1006" spans="1:23" ht="12" hidden="1" outlineLevel="1" collapsed="1" x14ac:dyDescent="0.25">
      <c r="A1006" s="16">
        <v>1003</v>
      </c>
      <c r="B1006" s="46"/>
      <c r="C1006" s="50" t="s">
        <v>1022</v>
      </c>
      <c r="D1006" s="48"/>
      <c r="E1006" s="50"/>
      <c r="F1006" s="71">
        <f>F1007+F1019+F1028</f>
        <v>20498.93</v>
      </c>
      <c r="G1006" s="71">
        <f>G1007+G1019+G1028</f>
        <v>344986.32697000005</v>
      </c>
      <c r="H1006" s="71">
        <f>H1007+H1019+H1028</f>
        <v>34846.71</v>
      </c>
      <c r="I1006" s="71">
        <f>I1007+I1019+I1028</f>
        <v>491208.71467999992</v>
      </c>
      <c r="J1006" s="71">
        <f>J1007+J1019+J1028</f>
        <v>55345.64</v>
      </c>
      <c r="K1006" s="95">
        <f>K1007+K1019+K1028</f>
        <v>836195.04165000003</v>
      </c>
      <c r="L1006" s="9">
        <f>G1006*1000/3/F1006</f>
        <v>5609.8265774522542</v>
      </c>
      <c r="M1006" s="10">
        <f>I1006*1000/3/H1006</f>
        <v>4698.757450177266</v>
      </c>
      <c r="N1006" s="10">
        <f>M1006-L1006</f>
        <v>-911.0691272749882</v>
      </c>
      <c r="O1006" s="51">
        <f>N1006/L1006</f>
        <v>-0.16240593442529505</v>
      </c>
      <c r="P1006" s="51">
        <f>H1006/J1006</f>
        <v>0.62961978576812916</v>
      </c>
      <c r="Q1006" s="51">
        <f t="shared" si="15"/>
        <v>0.65194465596758666</v>
      </c>
      <c r="R1006" s="96">
        <f>R1007+R1019+R1028</f>
        <v>55345.64</v>
      </c>
      <c r="S1006" s="95">
        <f>S1007+S1019+S1028</f>
        <v>69601</v>
      </c>
      <c r="T1006" s="52">
        <f>R1006/S1006</f>
        <v>0.79518455194609272</v>
      </c>
      <c r="U1006" s="71">
        <f>U1007+U1019+U1028</f>
        <v>34846.71</v>
      </c>
      <c r="V1006" s="71">
        <f>V1007+V1019+V1028</f>
        <v>45376</v>
      </c>
      <c r="W1006" s="52">
        <f>U1006/V1006</f>
        <v>0.76795464562764459</v>
      </c>
    </row>
    <row r="1007" spans="1:23" ht="12" hidden="1" outlineLevel="2" x14ac:dyDescent="0.25">
      <c r="A1007" s="16">
        <v>1004</v>
      </c>
      <c r="B1007" s="46"/>
      <c r="C1007" s="81" t="s">
        <v>1023</v>
      </c>
      <c r="D1007" s="48"/>
      <c r="E1007" s="81"/>
      <c r="F1007" s="71">
        <f>SUM(F1008:F1018)</f>
        <v>14577.82</v>
      </c>
      <c r="G1007" s="71">
        <f>SUM(G1008:G1018)</f>
        <v>278613.51129000005</v>
      </c>
      <c r="H1007" s="71">
        <f>SUM(H1008:H1018)</f>
        <v>22797.77</v>
      </c>
      <c r="I1007" s="71">
        <f>SUM(I1008:I1018)</f>
        <v>386821.33954999992</v>
      </c>
      <c r="J1007" s="71">
        <f>SUM(J1008:J1018)</f>
        <v>37375.590000000004</v>
      </c>
      <c r="K1007" s="95">
        <f>SUM(K1008:K1018)</f>
        <v>665434.85083999997</v>
      </c>
      <c r="L1007" s="9">
        <f>G1007*1000/3/F1007</f>
        <v>6370.7173246754328</v>
      </c>
      <c r="M1007" s="10">
        <f>I1007*1000/3/H1007</f>
        <v>5655.8359224023507</v>
      </c>
      <c r="N1007" s="10">
        <f>M1007-L1007</f>
        <v>-714.88140227308213</v>
      </c>
      <c r="O1007" s="51">
        <f>N1007/L1007</f>
        <v>-0.11221364343135456</v>
      </c>
      <c r="P1007" s="51">
        <f>H1007/J1007</f>
        <v>0.609964150398696</v>
      </c>
      <c r="Q1007" s="51">
        <f t="shared" si="15"/>
        <v>0.63060656400125714</v>
      </c>
      <c r="R1007" s="96">
        <f>SUM(R1008:R1018)</f>
        <v>37375.590000000004</v>
      </c>
      <c r="S1007" s="95">
        <f>SUM(S1008:S1018)</f>
        <v>44546</v>
      </c>
      <c r="T1007" s="52">
        <f>R1007/S1007</f>
        <v>0.83903358326224586</v>
      </c>
      <c r="U1007" s="71">
        <f>SUM(U1008:U1018)</f>
        <v>22797.77</v>
      </c>
      <c r="V1007" s="71">
        <f>SUM(V1008:V1018)</f>
        <v>28091</v>
      </c>
      <c r="W1007" s="52">
        <f>U1007/V1007</f>
        <v>0.81156847388843401</v>
      </c>
    </row>
    <row r="1008" spans="1:23" ht="12" hidden="1" outlineLevel="3" x14ac:dyDescent="0.25">
      <c r="A1008" s="16">
        <v>1005</v>
      </c>
      <c r="B1008" s="53"/>
      <c r="C1008" s="54"/>
      <c r="D1008" s="1">
        <v>94110</v>
      </c>
      <c r="E1008" s="1" t="s">
        <v>1024</v>
      </c>
      <c r="F1008" s="56">
        <v>3565.7100000000005</v>
      </c>
      <c r="G1008" s="56">
        <v>84743.361480000007</v>
      </c>
      <c r="H1008" s="56">
        <v>5063.2400000000043</v>
      </c>
      <c r="I1008" s="56">
        <v>101455.17258999994</v>
      </c>
      <c r="J1008" s="56">
        <v>8628.9500000000044</v>
      </c>
      <c r="K1008" s="93">
        <v>186198.53406999994</v>
      </c>
      <c r="L1008" s="56">
        <f>G1008*1000/3/F1008</f>
        <v>7922.0652156232545</v>
      </c>
      <c r="M1008" s="57">
        <f>I1008*1000/3/H1008</f>
        <v>6679.1996554248435</v>
      </c>
      <c r="N1008" s="57">
        <f>M1008-L1008</f>
        <v>-1242.865560198411</v>
      </c>
      <c r="O1008" s="58">
        <f>N1008/L1008</f>
        <v>-0.15688656005347348</v>
      </c>
      <c r="P1008" s="58">
        <f>H1008/J1008</f>
        <v>0.58677359354266767</v>
      </c>
      <c r="Q1008" s="58">
        <f t="shared" si="15"/>
        <v>0.60083005214430141</v>
      </c>
      <c r="R1008" s="92">
        <v>8628.9500000000044</v>
      </c>
      <c r="S1008" s="91">
        <v>9397</v>
      </c>
      <c r="T1008" s="60">
        <f>R1008/S1008</f>
        <v>0.91826646802170953</v>
      </c>
      <c r="U1008" s="56">
        <v>5063.2400000000043</v>
      </c>
      <c r="V1008" s="94">
        <v>5646</v>
      </c>
      <c r="W1008" s="60">
        <f>U1008/V1008</f>
        <v>0.89678356358483957</v>
      </c>
    </row>
    <row r="1009" spans="1:23" ht="12" hidden="1" outlineLevel="3" x14ac:dyDescent="0.25">
      <c r="A1009" s="16">
        <v>1006</v>
      </c>
      <c r="B1009" s="53"/>
      <c r="C1009" s="54"/>
      <c r="D1009" s="1">
        <v>94120</v>
      </c>
      <c r="E1009" s="1" t="s">
        <v>1025</v>
      </c>
      <c r="F1009" s="56">
        <v>960.83000000000015</v>
      </c>
      <c r="G1009" s="56">
        <v>21400.55226</v>
      </c>
      <c r="H1009" s="56">
        <v>2097.7999999999997</v>
      </c>
      <c r="I1009" s="56">
        <v>39999.472920000007</v>
      </c>
      <c r="J1009" s="56">
        <v>3058.63</v>
      </c>
      <c r="K1009" s="93">
        <v>61400.025180000011</v>
      </c>
      <c r="L1009" s="56">
        <f>G1009*1000/3/F1009</f>
        <v>7424.328361937075</v>
      </c>
      <c r="M1009" s="57">
        <f>I1009*1000/3/H1009</f>
        <v>6355.7811230813249</v>
      </c>
      <c r="N1009" s="57">
        <f>M1009-L1009</f>
        <v>-1068.54723885575</v>
      </c>
      <c r="O1009" s="58">
        <f>N1009/L1009</f>
        <v>-0.14392510497433822</v>
      </c>
      <c r="P1009" s="58">
        <f>H1009/J1009</f>
        <v>0.68586262476991322</v>
      </c>
      <c r="Q1009" s="58">
        <f t="shared" si="15"/>
        <v>0.70304789550072566</v>
      </c>
      <c r="R1009" s="92">
        <v>3058.63</v>
      </c>
      <c r="S1009" s="91">
        <v>3445</v>
      </c>
      <c r="T1009" s="60">
        <f>R1009/S1009</f>
        <v>0.88784615384615384</v>
      </c>
      <c r="U1009" s="56">
        <v>2097.7999999999997</v>
      </c>
      <c r="V1009" s="94">
        <v>2422</v>
      </c>
      <c r="W1009" s="60">
        <f>U1009/V1009</f>
        <v>0.86614368290668853</v>
      </c>
    </row>
    <row r="1010" spans="1:23" ht="12" hidden="1" outlineLevel="3" x14ac:dyDescent="0.25">
      <c r="A1010" s="16">
        <v>1007</v>
      </c>
      <c r="B1010" s="53"/>
      <c r="C1010" s="54"/>
      <c r="D1010" s="1">
        <v>94200</v>
      </c>
      <c r="E1010" s="1" t="s">
        <v>1026</v>
      </c>
      <c r="F1010" s="56">
        <v>1930.2300000000002</v>
      </c>
      <c r="G1010" s="56">
        <v>41171.421999999991</v>
      </c>
      <c r="H1010" s="56">
        <v>2576.0700000000006</v>
      </c>
      <c r="I1010" s="56">
        <v>45218.723419999966</v>
      </c>
      <c r="J1010" s="56">
        <v>4506.3000000000011</v>
      </c>
      <c r="K1010" s="93">
        <v>86390.145419999957</v>
      </c>
      <c r="L1010" s="56">
        <f>G1010*1000/3/F1010</f>
        <v>7109.9337039281991</v>
      </c>
      <c r="M1010" s="57">
        <f>I1010*1000/3/H1010</f>
        <v>5851.1250884745568</v>
      </c>
      <c r="N1010" s="57">
        <f>M1010-L1010</f>
        <v>-1258.8086154536422</v>
      </c>
      <c r="O1010" s="58">
        <f>N1010/L1010</f>
        <v>-0.17704927610761792</v>
      </c>
      <c r="P1010" s="58">
        <f>H1010/J1010</f>
        <v>0.57165967645296589</v>
      </c>
      <c r="Q1010" s="58">
        <f t="shared" si="15"/>
        <v>0.59829721362229105</v>
      </c>
      <c r="R1010" s="92">
        <v>4506.3000000000011</v>
      </c>
      <c r="S1010" s="91">
        <v>5168</v>
      </c>
      <c r="T1010" s="60">
        <f>R1010/S1010</f>
        <v>0.87196207430340578</v>
      </c>
      <c r="U1010" s="56">
        <v>2576.0700000000006</v>
      </c>
      <c r="V1010" s="94">
        <v>3092</v>
      </c>
      <c r="W1010" s="60">
        <f>U1010/V1010</f>
        <v>0.83314036222509724</v>
      </c>
    </row>
    <row r="1011" spans="1:23" ht="12" hidden="1" outlineLevel="3" x14ac:dyDescent="0.25">
      <c r="A1011" s="16">
        <v>1008</v>
      </c>
      <c r="B1011" s="53"/>
      <c r="C1011" s="54"/>
      <c r="D1011" s="1">
        <v>94910</v>
      </c>
      <c r="E1011" s="1" t="s">
        <v>1027</v>
      </c>
      <c r="F1011" s="56">
        <v>1097.8700000000008</v>
      </c>
      <c r="G1011" s="56">
        <v>14145.601430000001</v>
      </c>
      <c r="H1011" s="56">
        <v>1340.9799999999998</v>
      </c>
      <c r="I1011" s="56">
        <v>16615.887919999994</v>
      </c>
      <c r="J1011" s="56">
        <v>2438.8500000000004</v>
      </c>
      <c r="K1011" s="93">
        <v>30761.489349999996</v>
      </c>
      <c r="L1011" s="56">
        <f>G1011*1000/3/F1011</f>
        <v>4294.8623030656299</v>
      </c>
      <c r="M1011" s="57">
        <f>I1011*1000/3/H1011</f>
        <v>4130.2847966909767</v>
      </c>
      <c r="N1011" s="57">
        <f>M1011-L1011</f>
        <v>-164.57750637465324</v>
      </c>
      <c r="O1011" s="58">
        <f>N1011/L1011</f>
        <v>-3.831962348529299E-2</v>
      </c>
      <c r="P1011" s="58">
        <f>H1011/J1011</f>
        <v>0.54984111363962507</v>
      </c>
      <c r="Q1011" s="58">
        <f t="shared" si="15"/>
        <v>0.60579995084787419</v>
      </c>
      <c r="R1011" s="92">
        <v>2438.8500000000004</v>
      </c>
      <c r="S1011" s="91">
        <v>4069</v>
      </c>
      <c r="T1011" s="60">
        <f>R1011/S1011</f>
        <v>0.59937331039567465</v>
      </c>
      <c r="U1011" s="56">
        <v>1340.9799999999998</v>
      </c>
      <c r="V1011" s="94">
        <v>2465</v>
      </c>
      <c r="W1011" s="60">
        <f>U1011/V1011</f>
        <v>0.54400811359026358</v>
      </c>
    </row>
    <row r="1012" spans="1:23" ht="12" hidden="1" outlineLevel="3" x14ac:dyDescent="0.25">
      <c r="A1012" s="16">
        <v>1009</v>
      </c>
      <c r="B1012" s="53"/>
      <c r="C1012" s="54"/>
      <c r="D1012" s="1">
        <v>94920</v>
      </c>
      <c r="E1012" s="1" t="s">
        <v>1028</v>
      </c>
      <c r="F1012" s="56">
        <v>320.71999999999997</v>
      </c>
      <c r="G1012" s="56">
        <v>7678.8315800000028</v>
      </c>
      <c r="H1012" s="56">
        <v>395.15</v>
      </c>
      <c r="I1012" s="56">
        <v>8040.8387599999978</v>
      </c>
      <c r="J1012" s="56">
        <v>715.86999999999989</v>
      </c>
      <c r="K1012" s="93">
        <v>15719.670340000001</v>
      </c>
      <c r="L1012" s="56">
        <f>G1012*1000/3/F1012</f>
        <v>7980.8260372495261</v>
      </c>
      <c r="M1012" s="57">
        <f>I1012*1000/3/H1012</f>
        <v>6782.9421401155669</v>
      </c>
      <c r="N1012" s="57">
        <f>M1012-L1012</f>
        <v>-1197.8838971339592</v>
      </c>
      <c r="O1012" s="58">
        <f>N1012/L1012</f>
        <v>-0.15009522717861323</v>
      </c>
      <c r="P1012" s="58">
        <f>H1012/J1012</f>
        <v>0.55198569572687783</v>
      </c>
      <c r="Q1012" s="58">
        <f t="shared" si="15"/>
        <v>0.56965517241379315</v>
      </c>
      <c r="R1012" s="92">
        <v>715.86999999999989</v>
      </c>
      <c r="S1012" s="91">
        <v>725</v>
      </c>
      <c r="T1012" s="60">
        <f>R1012/S1012</f>
        <v>0.98740689655172398</v>
      </c>
      <c r="U1012" s="56">
        <v>395.15</v>
      </c>
      <c r="V1012" s="94">
        <v>413</v>
      </c>
      <c r="W1012" s="60">
        <f>U1012/V1012</f>
        <v>0.95677966101694911</v>
      </c>
    </row>
    <row r="1013" spans="1:23" ht="12" hidden="1" outlineLevel="3" x14ac:dyDescent="0.25">
      <c r="A1013" s="16">
        <v>1010</v>
      </c>
      <c r="B1013" s="53"/>
      <c r="C1013" s="54"/>
      <c r="D1013" s="1">
        <v>94991</v>
      </c>
      <c r="E1013" s="1" t="s">
        <v>1029</v>
      </c>
      <c r="F1013" s="56">
        <v>1500.1499999999999</v>
      </c>
      <c r="G1013" s="56">
        <v>19900.608279999993</v>
      </c>
      <c r="H1013" s="56">
        <v>1954.0199999999991</v>
      </c>
      <c r="I1013" s="56">
        <v>25479.976350000001</v>
      </c>
      <c r="J1013" s="56">
        <v>3454.1699999999992</v>
      </c>
      <c r="K1013" s="93">
        <v>45380.584629999998</v>
      </c>
      <c r="L1013" s="56">
        <f>G1013*1000/3/F1013</f>
        <v>4421.915204035151</v>
      </c>
      <c r="M1013" s="57">
        <f>I1013*1000/3/H1013</f>
        <v>4346.5908486095359</v>
      </c>
      <c r="N1013" s="57">
        <f>M1013-L1013</f>
        <v>-75.324355425615067</v>
      </c>
      <c r="O1013" s="58">
        <f>N1013/L1013</f>
        <v>-1.7034328328340394E-2</v>
      </c>
      <c r="P1013" s="58">
        <f>H1013/J1013</f>
        <v>0.56569885095406414</v>
      </c>
      <c r="Q1013" s="58">
        <f t="shared" si="15"/>
        <v>0.58337236533957848</v>
      </c>
      <c r="R1013" s="92">
        <v>3454.1699999999992</v>
      </c>
      <c r="S1013" s="91">
        <v>4270</v>
      </c>
      <c r="T1013" s="60">
        <f>R1013/S1013</f>
        <v>0.80893911007025743</v>
      </c>
      <c r="U1013" s="56">
        <v>1954.0199999999991</v>
      </c>
      <c r="V1013" s="94">
        <v>2491</v>
      </c>
      <c r="W1013" s="60">
        <f>U1013/V1013</f>
        <v>0.7844319550381369</v>
      </c>
    </row>
    <row r="1014" spans="1:23" ht="12" hidden="1" outlineLevel="3" x14ac:dyDescent="0.25">
      <c r="A1014" s="16">
        <v>1011</v>
      </c>
      <c r="B1014" s="53"/>
      <c r="C1014" s="54"/>
      <c r="D1014" s="1">
        <v>94992</v>
      </c>
      <c r="E1014" s="1" t="s">
        <v>1030</v>
      </c>
      <c r="F1014" s="56">
        <v>613.49999999999989</v>
      </c>
      <c r="G1014" s="56">
        <v>10415.781889999998</v>
      </c>
      <c r="H1014" s="56">
        <v>1407.0399999999993</v>
      </c>
      <c r="I1014" s="56">
        <v>22511.605739999995</v>
      </c>
      <c r="J1014" s="56">
        <v>2020.5399999999991</v>
      </c>
      <c r="K1014" s="93">
        <v>32927.387629999997</v>
      </c>
      <c r="L1014" s="56">
        <f>G1014*1000/3/F1014</f>
        <v>5659.2131975006796</v>
      </c>
      <c r="M1014" s="57">
        <f>I1014*1000/3/H1014</f>
        <v>5333.0883130543571</v>
      </c>
      <c r="N1014" s="57">
        <f>M1014-L1014</f>
        <v>-326.12488444632254</v>
      </c>
      <c r="O1014" s="58">
        <f>N1014/L1014</f>
        <v>-5.7627248358544172E-2</v>
      </c>
      <c r="P1014" s="58">
        <f>H1014/J1014</f>
        <v>0.69636829758381424</v>
      </c>
      <c r="Q1014" s="58">
        <f t="shared" si="15"/>
        <v>0.71724979658258747</v>
      </c>
      <c r="R1014" s="92">
        <v>2020.5399999999991</v>
      </c>
      <c r="S1014" s="91">
        <v>2458</v>
      </c>
      <c r="T1014" s="60">
        <f>R1014/S1014</f>
        <v>0.82202603742880354</v>
      </c>
      <c r="U1014" s="56">
        <v>1407.0399999999993</v>
      </c>
      <c r="V1014" s="94">
        <v>1763</v>
      </c>
      <c r="W1014" s="60">
        <f>U1014/V1014</f>
        <v>0.79809415768576253</v>
      </c>
    </row>
    <row r="1015" spans="1:23" ht="12" hidden="1" outlineLevel="3" x14ac:dyDescent="0.25">
      <c r="A1015" s="16">
        <v>1012</v>
      </c>
      <c r="B1015" s="53"/>
      <c r="C1015" s="54"/>
      <c r="D1015" s="1">
        <v>94993</v>
      </c>
      <c r="E1015" s="1" t="s">
        <v>1031</v>
      </c>
      <c r="F1015" s="56">
        <v>261.02000000000004</v>
      </c>
      <c r="G1015" s="56">
        <v>4336.0400600000012</v>
      </c>
      <c r="H1015" s="56">
        <v>871.05999999999972</v>
      </c>
      <c r="I1015" s="56">
        <v>14436.292529999997</v>
      </c>
      <c r="J1015" s="56">
        <v>1132.0799999999997</v>
      </c>
      <c r="K1015" s="93">
        <v>18772.332589999998</v>
      </c>
      <c r="L1015" s="56">
        <f>G1015*1000/3/F1015</f>
        <v>5537.3024544734772</v>
      </c>
      <c r="M1015" s="57">
        <f>I1015*1000/3/H1015</f>
        <v>5524.4156659701976</v>
      </c>
      <c r="N1015" s="57">
        <f>M1015-L1015</f>
        <v>-12.886788503279604</v>
      </c>
      <c r="O1015" s="58">
        <f>N1015/L1015</f>
        <v>-2.3272683060446917E-3</v>
      </c>
      <c r="P1015" s="58">
        <f>H1015/J1015</f>
        <v>0.76943325560031084</v>
      </c>
      <c r="Q1015" s="58">
        <f t="shared" si="15"/>
        <v>0.78829479768786126</v>
      </c>
      <c r="R1015" s="92">
        <v>1132.0799999999997</v>
      </c>
      <c r="S1015" s="91">
        <v>1384</v>
      </c>
      <c r="T1015" s="60">
        <f>R1015/S1015</f>
        <v>0.81797687861271651</v>
      </c>
      <c r="U1015" s="56">
        <v>871.05999999999972</v>
      </c>
      <c r="V1015" s="94">
        <v>1091</v>
      </c>
      <c r="W1015" s="60">
        <f>U1015/V1015</f>
        <v>0.7984051329055909</v>
      </c>
    </row>
    <row r="1016" spans="1:23" ht="12" hidden="1" outlineLevel="3" x14ac:dyDescent="0.25">
      <c r="A1016" s="16">
        <v>1013</v>
      </c>
      <c r="B1016" s="53"/>
      <c r="C1016" s="54"/>
      <c r="D1016" s="1">
        <v>94994</v>
      </c>
      <c r="E1016" s="1" t="s">
        <v>1032</v>
      </c>
      <c r="F1016" s="56">
        <v>1118.799999999999</v>
      </c>
      <c r="G1016" s="56">
        <v>19967.266670000005</v>
      </c>
      <c r="H1016" s="56">
        <v>1500.4200000000003</v>
      </c>
      <c r="I1016" s="56">
        <v>24633.996910000005</v>
      </c>
      <c r="J1016" s="56">
        <v>2619.2199999999993</v>
      </c>
      <c r="K1016" s="93">
        <v>44601.263580000013</v>
      </c>
      <c r="L1016" s="56">
        <f>G1016*1000/3/F1016</f>
        <v>5949.0128322011742</v>
      </c>
      <c r="M1016" s="57">
        <f>I1016*1000/3/H1016</f>
        <v>5472.6891825844314</v>
      </c>
      <c r="N1016" s="57">
        <f>M1016-L1016</f>
        <v>-476.32364961674284</v>
      </c>
      <c r="O1016" s="58">
        <f>N1016/L1016</f>
        <v>-8.0067678966579056E-2</v>
      </c>
      <c r="P1016" s="58">
        <f>H1016/J1016</f>
        <v>0.57284993242262994</v>
      </c>
      <c r="Q1016" s="58">
        <f t="shared" si="15"/>
        <v>0.59292896529354522</v>
      </c>
      <c r="R1016" s="92">
        <v>2619.2199999999993</v>
      </c>
      <c r="S1016" s="91">
        <v>3083</v>
      </c>
      <c r="T1016" s="60">
        <f>R1016/S1016</f>
        <v>0.84956860201102802</v>
      </c>
      <c r="U1016" s="56">
        <v>1500.4200000000003</v>
      </c>
      <c r="V1016" s="94">
        <v>1828</v>
      </c>
      <c r="W1016" s="60">
        <f>U1016/V1016</f>
        <v>0.82079868708971571</v>
      </c>
    </row>
    <row r="1017" spans="1:23" ht="12" hidden="1" outlineLevel="3" x14ac:dyDescent="0.25">
      <c r="A1017" s="16">
        <v>1014</v>
      </c>
      <c r="B1017" s="53"/>
      <c r="C1017" s="54"/>
      <c r="D1017" s="1">
        <v>94995</v>
      </c>
      <c r="E1017" s="1" t="s">
        <v>1033</v>
      </c>
      <c r="F1017" s="56">
        <v>482.22999999999996</v>
      </c>
      <c r="G1017" s="56">
        <v>8285.8711800000019</v>
      </c>
      <c r="H1017" s="56">
        <v>815.6</v>
      </c>
      <c r="I1017" s="56">
        <v>13201.860699999996</v>
      </c>
      <c r="J1017" s="56">
        <v>1297.83</v>
      </c>
      <c r="K1017" s="93">
        <v>21487.731879999999</v>
      </c>
      <c r="L1017" s="56">
        <f>G1017*1000/3/F1017</f>
        <v>5727.4683449806125</v>
      </c>
      <c r="M1017" s="57">
        <f>I1017*1000/3/H1017</f>
        <v>5395.5618358672527</v>
      </c>
      <c r="N1017" s="57">
        <f>M1017-L1017</f>
        <v>-331.90650911335979</v>
      </c>
      <c r="O1017" s="58">
        <f>N1017/L1017</f>
        <v>-5.7949950854679633E-2</v>
      </c>
      <c r="P1017" s="58">
        <f>H1017/J1017</f>
        <v>0.62843361611305026</v>
      </c>
      <c r="Q1017" s="58">
        <f t="shared" si="15"/>
        <v>0.64111037673496363</v>
      </c>
      <c r="R1017" s="92">
        <v>1297.83</v>
      </c>
      <c r="S1017" s="91">
        <v>1513</v>
      </c>
      <c r="T1017" s="60">
        <f>R1017/S1017</f>
        <v>0.8577858559153998</v>
      </c>
      <c r="U1017" s="56">
        <v>815.6</v>
      </c>
      <c r="V1017" s="94">
        <v>970</v>
      </c>
      <c r="W1017" s="60">
        <f>U1017/V1017</f>
        <v>0.84082474226804127</v>
      </c>
    </row>
    <row r="1018" spans="1:23" ht="12" hidden="1" outlineLevel="3" x14ac:dyDescent="0.25">
      <c r="A1018" s="16">
        <v>1015</v>
      </c>
      <c r="B1018" s="53"/>
      <c r="C1018" s="54"/>
      <c r="D1018" s="1">
        <v>94999</v>
      </c>
      <c r="E1018" s="1" t="s">
        <v>1034</v>
      </c>
      <c r="F1018" s="56">
        <v>2726.7599999999993</v>
      </c>
      <c r="G1018" s="56">
        <v>46568.174459999987</v>
      </c>
      <c r="H1018" s="56">
        <v>4776.3900000000003</v>
      </c>
      <c r="I1018" s="56">
        <v>75227.51171000005</v>
      </c>
      <c r="J1018" s="56">
        <v>7503.15</v>
      </c>
      <c r="K1018" s="93">
        <v>121795.68617000003</v>
      </c>
      <c r="L1018" s="56">
        <f>G1018*1000/3/F1018</f>
        <v>5692.7360017016526</v>
      </c>
      <c r="M1018" s="57">
        <f>I1018*1000/3/H1018</f>
        <v>5249.9559786086729</v>
      </c>
      <c r="N1018" s="57">
        <f>M1018-L1018</f>
        <v>-442.78002309297972</v>
      </c>
      <c r="O1018" s="58">
        <f>N1018/L1018</f>
        <v>-7.7779827302833907E-2</v>
      </c>
      <c r="P1018" s="58">
        <f>H1018/J1018</f>
        <v>0.63658463445352964</v>
      </c>
      <c r="Q1018" s="58">
        <f t="shared" si="15"/>
        <v>0.65419526234226255</v>
      </c>
      <c r="R1018" s="92">
        <v>7503.15</v>
      </c>
      <c r="S1018" s="91">
        <v>9034</v>
      </c>
      <c r="T1018" s="60">
        <f>R1018/S1018</f>
        <v>0.83054571618330741</v>
      </c>
      <c r="U1018" s="56">
        <v>4776.3900000000003</v>
      </c>
      <c r="V1018" s="94">
        <v>5910</v>
      </c>
      <c r="W1018" s="60">
        <f>U1018/V1018</f>
        <v>0.80818781725888333</v>
      </c>
    </row>
    <row r="1019" spans="1:23" ht="12" hidden="1" outlineLevel="2" collapsed="1" x14ac:dyDescent="0.25">
      <c r="A1019" s="16">
        <v>1016</v>
      </c>
      <c r="B1019" s="46"/>
      <c r="C1019" s="81" t="s">
        <v>1035</v>
      </c>
      <c r="D1019" s="48"/>
      <c r="E1019" s="81"/>
      <c r="F1019" s="71">
        <f>SUM(F1020:F1027)</f>
        <v>1102.3300000000002</v>
      </c>
      <c r="G1019" s="71">
        <f>SUM(G1020:G1027)</f>
        <v>15836.605000000001</v>
      </c>
      <c r="H1019" s="71">
        <f>SUM(H1020:H1027)</f>
        <v>410.93000000000012</v>
      </c>
      <c r="I1019" s="71">
        <f>SUM(I1020:I1027)</f>
        <v>6709.2954099999979</v>
      </c>
      <c r="J1019" s="71">
        <f>SUM(J1020:J1027)</f>
        <v>1513.2600000000002</v>
      </c>
      <c r="K1019" s="95">
        <f>SUM(K1020:K1027)</f>
        <v>22545.900410000002</v>
      </c>
      <c r="L1019" s="9">
        <f>G1019*1000/3/F1019</f>
        <v>4788.8276045588282</v>
      </c>
      <c r="M1019" s="10">
        <f>I1019*1000/3/H1019</f>
        <v>5442.3668345784736</v>
      </c>
      <c r="N1019" s="10">
        <f>M1019-L1019</f>
        <v>653.5392300196454</v>
      </c>
      <c r="O1019" s="51">
        <f>N1019/L1019</f>
        <v>0.13647165527476801</v>
      </c>
      <c r="P1019" s="51">
        <f>H1019/J1019</f>
        <v>0.2715528065236642</v>
      </c>
      <c r="Q1019" s="51">
        <f t="shared" si="15"/>
        <v>0.30178571428571427</v>
      </c>
      <c r="R1019" s="96">
        <f>SUM(R1020:R1027)</f>
        <v>1513.2600000000002</v>
      </c>
      <c r="S1019" s="95">
        <f>SUM(S1020:S1027)</f>
        <v>1680</v>
      </c>
      <c r="T1019" s="52">
        <f>R1019/S1019</f>
        <v>0.90075000000000016</v>
      </c>
      <c r="U1019" s="71">
        <f>SUM(U1020:U1027)</f>
        <v>410.93000000000012</v>
      </c>
      <c r="V1019" s="71">
        <f>SUM(V1020:V1027)</f>
        <v>507</v>
      </c>
      <c r="W1019" s="52">
        <f>U1019/V1019</f>
        <v>0.8105128205128207</v>
      </c>
    </row>
    <row r="1020" spans="1:23" ht="12" hidden="1" outlineLevel="3" x14ac:dyDescent="0.25">
      <c r="A1020" s="16">
        <v>1017</v>
      </c>
      <c r="B1020" s="53"/>
      <c r="C1020" s="54"/>
      <c r="D1020" s="1">
        <v>95110</v>
      </c>
      <c r="E1020" s="1" t="s">
        <v>1036</v>
      </c>
      <c r="F1020" s="56">
        <v>393.97000000000014</v>
      </c>
      <c r="G1020" s="56">
        <v>7662.1383299999998</v>
      </c>
      <c r="H1020" s="56">
        <v>234.47000000000008</v>
      </c>
      <c r="I1020" s="56">
        <v>4624.245249999999</v>
      </c>
      <c r="J1020" s="56">
        <v>628.44000000000028</v>
      </c>
      <c r="K1020" s="93">
        <v>12286.383579999998</v>
      </c>
      <c r="L1020" s="56">
        <f>G1020*1000/3/F1020</f>
        <v>6482.8441505698374</v>
      </c>
      <c r="M1020" s="57">
        <f>I1020*1000/3/H1020</f>
        <v>6574.0396781393465</v>
      </c>
      <c r="N1020" s="57">
        <f>M1020-L1020</f>
        <v>91.195527569509068</v>
      </c>
      <c r="O1020" s="58">
        <f>N1020/L1020</f>
        <v>1.4067209615318771E-2</v>
      </c>
      <c r="P1020" s="58">
        <f>H1020/J1020</f>
        <v>0.37309846604289987</v>
      </c>
      <c r="Q1020" s="58">
        <f t="shared" si="15"/>
        <v>0.38670694864048338</v>
      </c>
      <c r="R1020" s="92">
        <v>628.44000000000028</v>
      </c>
      <c r="S1020" s="91">
        <v>662</v>
      </c>
      <c r="T1020" s="60">
        <f>R1020/S1020</f>
        <v>0.9493051359516621</v>
      </c>
      <c r="U1020" s="56">
        <v>234.47000000000008</v>
      </c>
      <c r="V1020" s="94">
        <v>256</v>
      </c>
      <c r="W1020" s="60">
        <f>U1020/V1020</f>
        <v>0.91589843750000033</v>
      </c>
    </row>
    <row r="1021" spans="1:23" ht="12" hidden="1" outlineLevel="3" x14ac:dyDescent="0.25">
      <c r="A1021" s="16">
        <v>1018</v>
      </c>
      <c r="B1021" s="53"/>
      <c r="C1021" s="54"/>
      <c r="D1021" s="1">
        <v>95120</v>
      </c>
      <c r="E1021" s="1" t="s">
        <v>1037</v>
      </c>
      <c r="F1021" s="56">
        <v>37.519999999999996</v>
      </c>
      <c r="G1021" s="56">
        <v>481.14877000000001</v>
      </c>
      <c r="H1021" s="56">
        <v>8.77</v>
      </c>
      <c r="I1021" s="56">
        <v>116.47780000000002</v>
      </c>
      <c r="J1021" s="56">
        <v>46.289999999999992</v>
      </c>
      <c r="K1021" s="93">
        <v>597.62657000000002</v>
      </c>
      <c r="L1021" s="56">
        <f>G1021*1000/3/F1021</f>
        <v>4274.5981698649612</v>
      </c>
      <c r="M1021" s="57">
        <f>I1021*1000/3/H1021</f>
        <v>4427.1303686811107</v>
      </c>
      <c r="N1021" s="57">
        <f>M1021-L1021</f>
        <v>152.5321988161495</v>
      </c>
      <c r="O1021" s="58">
        <f>N1021/L1021</f>
        <v>3.5683400580543492E-2</v>
      </c>
      <c r="P1021" s="58">
        <f>H1021/J1021</f>
        <v>0.18945776625621086</v>
      </c>
      <c r="Q1021" s="58">
        <f t="shared" si="15"/>
        <v>0.22807017543859648</v>
      </c>
      <c r="R1021" s="92">
        <v>46.289999999999992</v>
      </c>
      <c r="S1021" s="91">
        <v>57</v>
      </c>
      <c r="T1021" s="60">
        <f>R1021/S1021</f>
        <v>0.81210526315789455</v>
      </c>
      <c r="U1021" s="56">
        <v>8.77</v>
      </c>
      <c r="V1021" s="94">
        <v>13</v>
      </c>
      <c r="W1021" s="60">
        <f>U1021/V1021</f>
        <v>0.67461538461538462</v>
      </c>
    </row>
    <row r="1022" spans="1:23" ht="12" hidden="1" outlineLevel="3" x14ac:dyDescent="0.25">
      <c r="A1022" s="16">
        <v>1019</v>
      </c>
      <c r="B1022" s="53"/>
      <c r="C1022" s="54"/>
      <c r="D1022" s="1">
        <v>95210</v>
      </c>
      <c r="E1022" s="1" t="s">
        <v>1038</v>
      </c>
      <c r="F1022" s="56">
        <v>103.80000000000001</v>
      </c>
      <c r="G1022" s="56">
        <v>1135.5699</v>
      </c>
      <c r="H1022" s="56">
        <v>22.680000000000003</v>
      </c>
      <c r="I1022" s="56">
        <v>380.49378999999993</v>
      </c>
      <c r="J1022" s="56">
        <v>126.48000000000002</v>
      </c>
      <c r="K1022" s="93">
        <v>1516.06369</v>
      </c>
      <c r="L1022" s="56">
        <f>G1022*1000/3/F1022</f>
        <v>3646.6599229287085</v>
      </c>
      <c r="M1022" s="57">
        <f>I1022*1000/3/H1022</f>
        <v>5592.2073780129313</v>
      </c>
      <c r="N1022" s="57">
        <f>M1022-L1022</f>
        <v>1945.5474550842227</v>
      </c>
      <c r="O1022" s="58">
        <f>N1022/L1022</f>
        <v>0.53351491397687367</v>
      </c>
      <c r="P1022" s="58">
        <f>H1022/J1022</f>
        <v>0.1793168880455408</v>
      </c>
      <c r="Q1022" s="58">
        <f t="shared" si="15"/>
        <v>0.21019108280254778</v>
      </c>
      <c r="R1022" s="92">
        <v>126.48000000000002</v>
      </c>
      <c r="S1022" s="91">
        <v>157</v>
      </c>
      <c r="T1022" s="60">
        <f>R1022/S1022</f>
        <v>0.80560509554140136</v>
      </c>
      <c r="U1022" s="56">
        <v>22.680000000000003</v>
      </c>
      <c r="V1022" s="94">
        <v>33</v>
      </c>
      <c r="W1022" s="60">
        <f>U1022/V1022</f>
        <v>0.68727272727272737</v>
      </c>
    </row>
    <row r="1023" spans="1:23" ht="12" hidden="1" outlineLevel="3" x14ac:dyDescent="0.25">
      <c r="A1023" s="16">
        <v>1020</v>
      </c>
      <c r="B1023" s="53"/>
      <c r="C1023" s="54"/>
      <c r="D1023" s="1">
        <v>95220</v>
      </c>
      <c r="E1023" s="1" t="s">
        <v>1039</v>
      </c>
      <c r="F1023" s="56">
        <v>84.019999999999953</v>
      </c>
      <c r="G1023" s="56">
        <v>1008.1421200000001</v>
      </c>
      <c r="H1023" s="56">
        <v>8.129999999999999</v>
      </c>
      <c r="I1023" s="56">
        <v>101.31898</v>
      </c>
      <c r="J1023" s="56">
        <v>92.149999999999949</v>
      </c>
      <c r="K1023" s="93">
        <v>1109.4611</v>
      </c>
      <c r="L1023" s="56">
        <f>G1023*1000/3/F1023</f>
        <v>3999.6116797587902</v>
      </c>
      <c r="M1023" s="57">
        <f>I1023*1000/3/H1023</f>
        <v>4154.1197211972121</v>
      </c>
      <c r="N1023" s="57">
        <f>M1023-L1023</f>
        <v>154.50804143842197</v>
      </c>
      <c r="O1023" s="58">
        <f>N1023/L1023</f>
        <v>3.8630760636177583E-2</v>
      </c>
      <c r="P1023" s="58">
        <f>H1023/J1023</f>
        <v>8.8225718936516581E-2</v>
      </c>
      <c r="Q1023" s="58">
        <f t="shared" si="15"/>
        <v>5.8823529411764705E-2</v>
      </c>
      <c r="R1023" s="92">
        <v>92.149999999999949</v>
      </c>
      <c r="S1023" s="91">
        <v>34</v>
      </c>
      <c r="T1023" s="60">
        <f>R1023/S1023</f>
        <v>2.7102941176470572</v>
      </c>
      <c r="U1023" s="56">
        <v>8.129999999999999</v>
      </c>
      <c r="V1023" s="94">
        <v>2</v>
      </c>
      <c r="W1023" s="60">
        <f>U1023/V1023</f>
        <v>4.0649999999999995</v>
      </c>
    </row>
    <row r="1024" spans="1:23" ht="12" hidden="1" outlineLevel="3" x14ac:dyDescent="0.25">
      <c r="A1024" s="16">
        <v>1021</v>
      </c>
      <c r="B1024" s="53"/>
      <c r="C1024" s="54"/>
      <c r="D1024" s="1">
        <v>95230</v>
      </c>
      <c r="E1024" s="1" t="s">
        <v>1040</v>
      </c>
      <c r="F1024" s="56">
        <v>130.5</v>
      </c>
      <c r="G1024" s="56">
        <v>1674.9637300000004</v>
      </c>
      <c r="H1024" s="56">
        <v>25.299999999999997</v>
      </c>
      <c r="I1024" s="56">
        <v>361.41724000000005</v>
      </c>
      <c r="J1024" s="56">
        <v>155.80000000000001</v>
      </c>
      <c r="K1024" s="93">
        <v>2036.3809700000004</v>
      </c>
      <c r="L1024" s="56">
        <f>G1024*1000/3/F1024</f>
        <v>4278.3237037037052</v>
      </c>
      <c r="M1024" s="57">
        <f>I1024*1000/3/H1024</f>
        <v>4761.7554677206863</v>
      </c>
      <c r="N1024" s="57">
        <f>M1024-L1024</f>
        <v>483.43176401698111</v>
      </c>
      <c r="O1024" s="58">
        <f>N1024/L1024</f>
        <v>0.11299560236605723</v>
      </c>
      <c r="P1024" s="58">
        <f>H1024/J1024</f>
        <v>0.16238767650834401</v>
      </c>
      <c r="Q1024" s="58">
        <f t="shared" si="15"/>
        <v>0.2153846153846154</v>
      </c>
      <c r="R1024" s="92">
        <v>155.80000000000001</v>
      </c>
      <c r="S1024" s="91">
        <v>195</v>
      </c>
      <c r="T1024" s="60">
        <f>R1024/S1024</f>
        <v>0.79897435897435898</v>
      </c>
      <c r="U1024" s="56">
        <v>25.299999999999997</v>
      </c>
      <c r="V1024" s="94">
        <v>42</v>
      </c>
      <c r="W1024" s="60">
        <f>U1024/V1024</f>
        <v>0.60238095238095235</v>
      </c>
    </row>
    <row r="1025" spans="1:23" ht="12" hidden="1" outlineLevel="3" x14ac:dyDescent="0.25">
      <c r="A1025" s="16">
        <v>1022</v>
      </c>
      <c r="B1025" s="53"/>
      <c r="C1025" s="54"/>
      <c r="D1025" s="1">
        <v>95240</v>
      </c>
      <c r="E1025" s="1" t="s">
        <v>1041</v>
      </c>
      <c r="F1025" s="56">
        <v>57.029999999999994</v>
      </c>
      <c r="G1025" s="56">
        <v>548.45938999999998</v>
      </c>
      <c r="H1025" s="56">
        <v>18.229999999999997</v>
      </c>
      <c r="I1025" s="56">
        <v>216.67584999999997</v>
      </c>
      <c r="J1025" s="56">
        <v>75.259999999999991</v>
      </c>
      <c r="K1025" s="93">
        <v>765.13523999999995</v>
      </c>
      <c r="L1025" s="56">
        <f>G1025*1000/3/F1025</f>
        <v>3205.6776550353616</v>
      </c>
      <c r="M1025" s="57">
        <f>I1025*1000/3/H1025</f>
        <v>3961.8915706710554</v>
      </c>
      <c r="N1025" s="57">
        <f>M1025-L1025</f>
        <v>756.21391563569387</v>
      </c>
      <c r="O1025" s="58">
        <f>N1025/L1025</f>
        <v>0.23589830201669235</v>
      </c>
      <c r="P1025" s="58">
        <f>H1025/J1025</f>
        <v>0.24222694658517138</v>
      </c>
      <c r="Q1025" s="58">
        <f t="shared" si="15"/>
        <v>0.27472527472527475</v>
      </c>
      <c r="R1025" s="92">
        <v>75.259999999999991</v>
      </c>
      <c r="S1025" s="91">
        <v>91</v>
      </c>
      <c r="T1025" s="60">
        <f>R1025/S1025</f>
        <v>0.82703296703296691</v>
      </c>
      <c r="U1025" s="56">
        <v>18.229999999999997</v>
      </c>
      <c r="V1025" s="94">
        <v>25</v>
      </c>
      <c r="W1025" s="60">
        <f>U1025/V1025</f>
        <v>0.72919999999999985</v>
      </c>
    </row>
    <row r="1026" spans="1:23" ht="12" hidden="1" outlineLevel="3" x14ac:dyDescent="0.25">
      <c r="A1026" s="16">
        <v>1023</v>
      </c>
      <c r="B1026" s="53"/>
      <c r="C1026" s="54"/>
      <c r="D1026" s="1">
        <v>95250</v>
      </c>
      <c r="E1026" s="1" t="s">
        <v>1042</v>
      </c>
      <c r="F1026" s="56">
        <v>7</v>
      </c>
      <c r="G1026" s="56">
        <v>93.915680000000009</v>
      </c>
      <c r="H1026" s="56">
        <v>2.8600000000000003</v>
      </c>
      <c r="I1026" s="56">
        <v>26.15513</v>
      </c>
      <c r="J1026" s="56">
        <v>9.86</v>
      </c>
      <c r="K1026" s="93">
        <v>120.07081000000001</v>
      </c>
      <c r="L1026" s="56">
        <f>G1026*1000/3/F1026</f>
        <v>4472.1752380952385</v>
      </c>
      <c r="M1026" s="57">
        <f>I1026*1000/3/H1026</f>
        <v>3048.3834498834499</v>
      </c>
      <c r="N1026" s="57">
        <f>M1026-L1026</f>
        <v>-1423.7917882117886</v>
      </c>
      <c r="O1026" s="58">
        <f>N1026/L1026</f>
        <v>-0.3183667259018681</v>
      </c>
      <c r="P1026" s="58">
        <f>H1026/J1026</f>
        <v>0.29006085192697773</v>
      </c>
      <c r="Q1026" s="58">
        <f t="shared" si="15"/>
        <v>0.25</v>
      </c>
      <c r="R1026" s="92">
        <v>9.86</v>
      </c>
      <c r="S1026" s="91">
        <v>12</v>
      </c>
      <c r="T1026" s="60">
        <f>R1026/S1026</f>
        <v>0.82166666666666666</v>
      </c>
      <c r="U1026" s="56">
        <v>2.8600000000000003</v>
      </c>
      <c r="V1026" s="94">
        <v>3</v>
      </c>
      <c r="W1026" s="60">
        <f>U1026/V1026</f>
        <v>0.95333333333333348</v>
      </c>
    </row>
    <row r="1027" spans="1:23" ht="12" hidden="1" outlineLevel="3" x14ac:dyDescent="0.25">
      <c r="A1027" s="16">
        <v>1024</v>
      </c>
      <c r="B1027" s="53"/>
      <c r="C1027" s="54"/>
      <c r="D1027" s="1">
        <v>95290</v>
      </c>
      <c r="E1027" s="1" t="s">
        <v>1043</v>
      </c>
      <c r="F1027" s="56">
        <v>288.48999999999995</v>
      </c>
      <c r="G1027" s="56">
        <v>3232.2670800000019</v>
      </c>
      <c r="H1027" s="56">
        <v>90.49</v>
      </c>
      <c r="I1027" s="56">
        <v>882.51136999999994</v>
      </c>
      <c r="J1027" s="56">
        <v>378.97999999999996</v>
      </c>
      <c r="K1027" s="93">
        <v>4114.7784500000016</v>
      </c>
      <c r="L1027" s="56">
        <f>G1027*1000/3/F1027</f>
        <v>3734.6956913584554</v>
      </c>
      <c r="M1027" s="57">
        <f>I1027*1000/3/H1027</f>
        <v>3250.8614948244744</v>
      </c>
      <c r="N1027" s="57">
        <f>M1027-L1027</f>
        <v>-483.83419653398096</v>
      </c>
      <c r="O1027" s="58">
        <f>N1027/L1027</f>
        <v>-0.12955117003334521</v>
      </c>
      <c r="P1027" s="58">
        <f>H1027/J1027</f>
        <v>0.23877249459074359</v>
      </c>
      <c r="Q1027" s="58">
        <f t="shared" si="15"/>
        <v>0.28177966101694918</v>
      </c>
      <c r="R1027" s="92">
        <v>378.97999999999996</v>
      </c>
      <c r="S1027" s="91">
        <v>472</v>
      </c>
      <c r="T1027" s="60">
        <f>R1027/S1027</f>
        <v>0.80292372881355922</v>
      </c>
      <c r="U1027" s="56">
        <v>90.49</v>
      </c>
      <c r="V1027" s="94">
        <v>133</v>
      </c>
      <c r="W1027" s="60">
        <f>U1027/V1027</f>
        <v>0.68037593984962397</v>
      </c>
    </row>
    <row r="1028" spans="1:23" ht="12" hidden="1" outlineLevel="2" collapsed="1" x14ac:dyDescent="0.25">
      <c r="A1028" s="16">
        <v>1025</v>
      </c>
      <c r="B1028" s="46"/>
      <c r="C1028" s="81" t="s">
        <v>1044</v>
      </c>
      <c r="D1028" s="48"/>
      <c r="E1028" s="81"/>
      <c r="F1028" s="71">
        <f>SUM(F1029:F1041)</f>
        <v>4818.78</v>
      </c>
      <c r="G1028" s="71">
        <f>SUM(G1029:G1041)</f>
        <v>50536.210680000018</v>
      </c>
      <c r="H1028" s="71">
        <f>SUM(H1029:H1041)</f>
        <v>11638.01</v>
      </c>
      <c r="I1028" s="71">
        <f>SUM(I1029:I1041)</f>
        <v>97678.079719999994</v>
      </c>
      <c r="J1028" s="71">
        <f>SUM(J1029:J1041)</f>
        <v>16456.789999999997</v>
      </c>
      <c r="K1028" s="95">
        <f>SUM(K1029:K1041)</f>
        <v>148214.2904</v>
      </c>
      <c r="L1028" s="9">
        <f>G1028*1000/3/F1028</f>
        <v>3495.7818285956209</v>
      </c>
      <c r="M1028" s="10">
        <f>I1028*1000/3/H1028</f>
        <v>2797.6741647985064</v>
      </c>
      <c r="N1028" s="10">
        <f>M1028-L1028</f>
        <v>-698.10766379711458</v>
      </c>
      <c r="O1028" s="51">
        <f>N1028/L1028</f>
        <v>-0.19970000933312509</v>
      </c>
      <c r="P1028" s="51">
        <f>H1028/J1028</f>
        <v>0.70718590928121472</v>
      </c>
      <c r="Q1028" s="51">
        <f t="shared" si="15"/>
        <v>0.71777540106951876</v>
      </c>
      <c r="R1028" s="96">
        <f>SUM(R1029:R1041)</f>
        <v>16456.789999999997</v>
      </c>
      <c r="S1028" s="95">
        <f>SUM(S1029:S1041)</f>
        <v>23375</v>
      </c>
      <c r="T1028" s="52">
        <f>R1028/S1028</f>
        <v>0.70403379679144373</v>
      </c>
      <c r="U1028" s="71">
        <f>SUM(U1029:U1041)</f>
        <v>11638.01</v>
      </c>
      <c r="V1028" s="71">
        <f>SUM(V1029:V1041)</f>
        <v>16778</v>
      </c>
      <c r="W1028" s="52">
        <f>U1028/V1028</f>
        <v>0.69364703778757897</v>
      </c>
    </row>
    <row r="1029" spans="1:23" ht="12" hidden="1" outlineLevel="3" x14ac:dyDescent="0.25">
      <c r="A1029" s="16">
        <v>1026</v>
      </c>
      <c r="B1029" s="53"/>
      <c r="C1029" s="54"/>
      <c r="D1029" s="1">
        <v>96011</v>
      </c>
      <c r="E1029" s="1" t="s">
        <v>1045</v>
      </c>
      <c r="F1029" s="56">
        <v>1828.16</v>
      </c>
      <c r="G1029" s="56">
        <v>20746.421790000011</v>
      </c>
      <c r="H1029" s="56">
        <v>2427.85</v>
      </c>
      <c r="I1029" s="56">
        <v>24343.155210000012</v>
      </c>
      <c r="J1029" s="56">
        <v>4256.01</v>
      </c>
      <c r="K1029" s="93">
        <v>45089.577000000019</v>
      </c>
      <c r="L1029" s="56">
        <f>G1029*1000/3/F1029</f>
        <v>3782.7509244267476</v>
      </c>
      <c r="M1029" s="57">
        <f>I1029*1000/3/H1029</f>
        <v>3342.2102147991041</v>
      </c>
      <c r="N1029" s="57">
        <f>M1029-L1029</f>
        <v>-440.54070962764354</v>
      </c>
      <c r="O1029" s="58">
        <f>N1029/L1029</f>
        <v>-0.11646040630983515</v>
      </c>
      <c r="P1029" s="58">
        <f>H1029/J1029</f>
        <v>0.57045213709554243</v>
      </c>
      <c r="Q1029" s="58">
        <f t="shared" ref="Q1029:Q1048" si="16">V1029/S1029</f>
        <v>0.60396590066716083</v>
      </c>
      <c r="R1029" s="92">
        <v>4256.01</v>
      </c>
      <c r="S1029" s="91">
        <v>5396</v>
      </c>
      <c r="T1029" s="60">
        <f>R1029/S1029</f>
        <v>0.78873424759080801</v>
      </c>
      <c r="U1029" s="56">
        <v>2427.85</v>
      </c>
      <c r="V1029" s="94">
        <v>3259</v>
      </c>
      <c r="W1029" s="60">
        <f>U1029/V1029</f>
        <v>0.74496778152807608</v>
      </c>
    </row>
    <row r="1030" spans="1:23" ht="12" hidden="1" outlineLevel="3" x14ac:dyDescent="0.25">
      <c r="A1030" s="16">
        <v>1027</v>
      </c>
      <c r="B1030" s="53"/>
      <c r="C1030" s="54"/>
      <c r="D1030" s="1">
        <v>96012</v>
      </c>
      <c r="E1030" s="1" t="s">
        <v>1046</v>
      </c>
      <c r="F1030" s="56">
        <v>238.96999999999997</v>
      </c>
      <c r="G1030" s="56">
        <v>2507.9426399999993</v>
      </c>
      <c r="H1030" s="56">
        <v>1212.0500000000009</v>
      </c>
      <c r="I1030" s="56">
        <v>9186.4233400000012</v>
      </c>
      <c r="J1030" s="56">
        <v>1451.0200000000009</v>
      </c>
      <c r="K1030" s="93">
        <v>11694.36598</v>
      </c>
      <c r="L1030" s="56">
        <f>G1030*1000/3/F1030</f>
        <v>3498.267062811231</v>
      </c>
      <c r="M1030" s="57">
        <f>I1030*1000/3/H1030</f>
        <v>2526.4148453721641</v>
      </c>
      <c r="N1030" s="57">
        <f>M1030-L1030</f>
        <v>-971.85221743906686</v>
      </c>
      <c r="O1030" s="58">
        <f>N1030/L1030</f>
        <v>-0.27780961258517523</v>
      </c>
      <c r="P1030" s="58">
        <f>H1030/J1030</f>
        <v>0.8353089550798749</v>
      </c>
      <c r="Q1030" s="58">
        <f t="shared" si="16"/>
        <v>0.86632169038378615</v>
      </c>
      <c r="R1030" s="92">
        <v>1451.0200000000009</v>
      </c>
      <c r="S1030" s="91">
        <v>2319</v>
      </c>
      <c r="T1030" s="60">
        <f>R1030/S1030</f>
        <v>0.62570935748167356</v>
      </c>
      <c r="U1030" s="56">
        <v>1212.0500000000009</v>
      </c>
      <c r="V1030" s="94">
        <v>2009</v>
      </c>
      <c r="W1030" s="60">
        <f>U1030/V1030</f>
        <v>0.6033101045296172</v>
      </c>
    </row>
    <row r="1031" spans="1:23" ht="12" hidden="1" outlineLevel="3" x14ac:dyDescent="0.25">
      <c r="A1031" s="16">
        <v>1028</v>
      </c>
      <c r="B1031" s="53"/>
      <c r="C1031" s="54"/>
      <c r="D1031" s="1">
        <v>96021</v>
      </c>
      <c r="E1031" s="1" t="s">
        <v>1047</v>
      </c>
      <c r="F1031" s="56">
        <v>1021.2000000000002</v>
      </c>
      <c r="G1031" s="56">
        <v>6814.7896700000001</v>
      </c>
      <c r="H1031" s="56">
        <v>4509.13</v>
      </c>
      <c r="I1031" s="56">
        <v>31788.077659999995</v>
      </c>
      <c r="J1031" s="56">
        <v>5530.33</v>
      </c>
      <c r="K1031" s="93">
        <v>38602.867329999994</v>
      </c>
      <c r="L1031" s="56">
        <f>G1031*1000/3/F1031</f>
        <v>2224.4384612873741</v>
      </c>
      <c r="M1031" s="57">
        <f>I1031*1000/3/H1031</f>
        <v>2349.9047236754463</v>
      </c>
      <c r="N1031" s="57">
        <f>M1031-L1031</f>
        <v>125.46626238807221</v>
      </c>
      <c r="O1031" s="58">
        <f>N1031/L1031</f>
        <v>5.640356637039072E-2</v>
      </c>
      <c r="P1031" s="58">
        <f>H1031/J1031</f>
        <v>0.8153455580408403</v>
      </c>
      <c r="Q1031" s="58">
        <f t="shared" si="16"/>
        <v>0.79980444879002688</v>
      </c>
      <c r="R1031" s="92">
        <v>5530.33</v>
      </c>
      <c r="S1031" s="91">
        <v>8182</v>
      </c>
      <c r="T1031" s="60">
        <f>R1031/S1031</f>
        <v>0.67591420190662432</v>
      </c>
      <c r="U1031" s="56">
        <v>4509.13</v>
      </c>
      <c r="V1031" s="94">
        <v>6544</v>
      </c>
      <c r="W1031" s="60">
        <f>U1031/V1031</f>
        <v>0.68904798288508562</v>
      </c>
    </row>
    <row r="1032" spans="1:23" ht="12" hidden="1" outlineLevel="3" x14ac:dyDescent="0.25">
      <c r="A1032" s="16">
        <v>1029</v>
      </c>
      <c r="B1032" s="53"/>
      <c r="C1032" s="54"/>
      <c r="D1032" s="1">
        <v>96022</v>
      </c>
      <c r="E1032" s="1" t="s">
        <v>1048</v>
      </c>
      <c r="F1032" s="56">
        <v>120.15999999999997</v>
      </c>
      <c r="G1032" s="56">
        <v>948.67472999999973</v>
      </c>
      <c r="H1032" s="56">
        <v>1658.0399999999995</v>
      </c>
      <c r="I1032" s="56">
        <v>12421.389199999994</v>
      </c>
      <c r="J1032" s="56">
        <v>1778.1999999999994</v>
      </c>
      <c r="K1032" s="93">
        <v>13370.063929999993</v>
      </c>
      <c r="L1032" s="56">
        <f>G1032*1000/3/F1032</f>
        <v>2631.6986517976034</v>
      </c>
      <c r="M1032" s="57">
        <f>I1032*1000/3/H1032</f>
        <v>2497.2033646152481</v>
      </c>
      <c r="N1032" s="57">
        <f>M1032-L1032</f>
        <v>-134.49528718235524</v>
      </c>
      <c r="O1032" s="58">
        <f>N1032/L1032</f>
        <v>-5.1105884441019545E-2</v>
      </c>
      <c r="P1032" s="58">
        <f>H1032/J1032</f>
        <v>0.93242604881340685</v>
      </c>
      <c r="Q1032" s="58">
        <f t="shared" si="16"/>
        <v>0.92250489236790612</v>
      </c>
      <c r="R1032" s="92">
        <v>1778.1999999999994</v>
      </c>
      <c r="S1032" s="91">
        <v>2555</v>
      </c>
      <c r="T1032" s="60">
        <f>R1032/S1032</f>
        <v>0.69596868884540097</v>
      </c>
      <c r="U1032" s="56">
        <v>1658.0399999999995</v>
      </c>
      <c r="V1032" s="94">
        <v>2357</v>
      </c>
      <c r="W1032" s="60">
        <f>U1032/V1032</f>
        <v>0.70345354263894766</v>
      </c>
    </row>
    <row r="1033" spans="1:23" ht="12" hidden="1" outlineLevel="3" x14ac:dyDescent="0.25">
      <c r="A1033" s="16">
        <v>1030</v>
      </c>
      <c r="B1033" s="53"/>
      <c r="C1033" s="54"/>
      <c r="D1033" s="1">
        <v>96031</v>
      </c>
      <c r="E1033" s="1" t="s">
        <v>1049</v>
      </c>
      <c r="F1033" s="56">
        <v>925.02999999999963</v>
      </c>
      <c r="G1033" s="56">
        <v>11888.324779999999</v>
      </c>
      <c r="H1033" s="56">
        <v>714.65</v>
      </c>
      <c r="I1033" s="56">
        <v>9738.8744099999949</v>
      </c>
      <c r="J1033" s="56">
        <v>1639.6799999999996</v>
      </c>
      <c r="K1033" s="93">
        <v>21627.199189999992</v>
      </c>
      <c r="L1033" s="56">
        <f>G1033*1000/3/F1033</f>
        <v>4283.9420631402954</v>
      </c>
      <c r="M1033" s="57">
        <f>I1033*1000/3/H1033</f>
        <v>4542.4913873924279</v>
      </c>
      <c r="N1033" s="57">
        <f>M1033-L1033</f>
        <v>258.54932425213246</v>
      </c>
      <c r="O1033" s="58">
        <f>N1033/L1033</f>
        <v>6.035313280184882E-2</v>
      </c>
      <c r="P1033" s="58">
        <f>H1033/J1033</f>
        <v>0.43584723848555823</v>
      </c>
      <c r="Q1033" s="58">
        <f t="shared" si="16"/>
        <v>0.41156069364161851</v>
      </c>
      <c r="R1033" s="92">
        <v>1639.6799999999996</v>
      </c>
      <c r="S1033" s="91">
        <v>2595</v>
      </c>
      <c r="T1033" s="60">
        <f>R1033/S1033</f>
        <v>0.63186127167630046</v>
      </c>
      <c r="U1033" s="56">
        <v>714.65</v>
      </c>
      <c r="V1033" s="94">
        <v>1068</v>
      </c>
      <c r="W1033" s="60">
        <f>U1033/V1033</f>
        <v>0.6691479400749063</v>
      </c>
    </row>
    <row r="1034" spans="1:23" ht="12" hidden="1" outlineLevel="3" x14ac:dyDescent="0.25">
      <c r="A1034" s="16">
        <v>1031</v>
      </c>
      <c r="B1034" s="53"/>
      <c r="C1034" s="54"/>
      <c r="D1034" s="1">
        <v>96032</v>
      </c>
      <c r="E1034" s="1" t="s">
        <v>1050</v>
      </c>
      <c r="F1034" s="56">
        <v>277.56000000000006</v>
      </c>
      <c r="G1034" s="56">
        <v>3889.7909799999998</v>
      </c>
      <c r="H1034" s="56">
        <v>143.32</v>
      </c>
      <c r="I1034" s="56">
        <v>2051.4298099999996</v>
      </c>
      <c r="J1034" s="56">
        <v>420.88000000000005</v>
      </c>
      <c r="K1034" s="93">
        <v>5941.2207899999994</v>
      </c>
      <c r="L1034" s="56">
        <f>G1034*1000/3/F1034</f>
        <v>4671.4115626651292</v>
      </c>
      <c r="M1034" s="57">
        <f>I1034*1000/3/H1034</f>
        <v>4771.2108335659123</v>
      </c>
      <c r="N1034" s="57">
        <f>M1034-L1034</f>
        <v>99.799270900783085</v>
      </c>
      <c r="O1034" s="58">
        <f>N1034/L1034</f>
        <v>2.1363836082951702E-2</v>
      </c>
      <c r="P1034" s="58">
        <f>H1034/J1034</f>
        <v>0.34052461509218773</v>
      </c>
      <c r="Q1034" s="58">
        <f t="shared" si="16"/>
        <v>0.36755646817248461</v>
      </c>
      <c r="R1034" s="92">
        <v>420.88000000000005</v>
      </c>
      <c r="S1034" s="91">
        <v>487</v>
      </c>
      <c r="T1034" s="60">
        <f>R1034/S1034</f>
        <v>0.86422997946611924</v>
      </c>
      <c r="U1034" s="56">
        <v>143.32</v>
      </c>
      <c r="V1034" s="94">
        <v>179</v>
      </c>
      <c r="W1034" s="60">
        <f>U1034/V1034</f>
        <v>0.80067039106145244</v>
      </c>
    </row>
    <row r="1035" spans="1:23" ht="12" hidden="1" outlineLevel="3" x14ac:dyDescent="0.25">
      <c r="A1035" s="16">
        <v>1032</v>
      </c>
      <c r="B1035" s="53"/>
      <c r="C1035" s="54"/>
      <c r="D1035" s="1">
        <v>96040</v>
      </c>
      <c r="E1035" s="1" t="s">
        <v>1051</v>
      </c>
      <c r="F1035" s="56">
        <v>286.75000000000006</v>
      </c>
      <c r="G1035" s="56">
        <v>2607.5701200000012</v>
      </c>
      <c r="H1035" s="56">
        <v>665.10999999999956</v>
      </c>
      <c r="I1035" s="56">
        <v>5589.4321500000033</v>
      </c>
      <c r="J1035" s="56">
        <v>951.85999999999967</v>
      </c>
      <c r="K1035" s="93">
        <v>8197.0022700000045</v>
      </c>
      <c r="L1035" s="56">
        <f>G1035*1000/3/F1035</f>
        <v>3031.1771229293818</v>
      </c>
      <c r="M1035" s="57">
        <f>I1035*1000/3/H1035</f>
        <v>2801.2570101186302</v>
      </c>
      <c r="N1035" s="57">
        <f>M1035-L1035</f>
        <v>-229.92011281075156</v>
      </c>
      <c r="O1035" s="58">
        <f>N1035/L1035</f>
        <v>-7.5851757745041576E-2</v>
      </c>
      <c r="P1035" s="58">
        <f>H1035/J1035</f>
        <v>0.6987477150001048</v>
      </c>
      <c r="Q1035" s="58">
        <f t="shared" si="16"/>
        <v>0.74801901743264654</v>
      </c>
      <c r="R1035" s="92">
        <v>951.85999999999967</v>
      </c>
      <c r="S1035" s="91">
        <v>1262</v>
      </c>
      <c r="T1035" s="60">
        <f>R1035/S1035</f>
        <v>0.75424722662440546</v>
      </c>
      <c r="U1035" s="56">
        <v>665.10999999999956</v>
      </c>
      <c r="V1035" s="94">
        <v>944</v>
      </c>
      <c r="W1035" s="60">
        <f>U1035/V1035</f>
        <v>0.70456567796610126</v>
      </c>
    </row>
    <row r="1036" spans="1:23" ht="12" hidden="1" outlineLevel="3" x14ac:dyDescent="0.25">
      <c r="A1036" s="16">
        <v>1033</v>
      </c>
      <c r="B1036" s="53"/>
      <c r="C1036" s="54"/>
      <c r="D1036" s="1">
        <v>96091</v>
      </c>
      <c r="E1036" s="1" t="s">
        <v>1052</v>
      </c>
      <c r="F1036" s="56">
        <v>1.96</v>
      </c>
      <c r="G1036" s="56">
        <v>18.247709999999998</v>
      </c>
      <c r="H1036" s="56">
        <v>12.290000000000001</v>
      </c>
      <c r="I1036" s="56">
        <v>149.75779</v>
      </c>
      <c r="J1036" s="56">
        <v>14.25</v>
      </c>
      <c r="K1036" s="93">
        <v>168.00549999999998</v>
      </c>
      <c r="L1036" s="56">
        <f>G1036*1000/3/F1036</f>
        <v>3103.3520408163263</v>
      </c>
      <c r="M1036" s="57">
        <f>I1036*1000/3/H1036</f>
        <v>4061.7789530783834</v>
      </c>
      <c r="N1036" s="57">
        <f>M1036-L1036</f>
        <v>958.42691226205716</v>
      </c>
      <c r="O1036" s="58">
        <f>N1036/L1036</f>
        <v>0.30883602622470963</v>
      </c>
      <c r="P1036" s="58">
        <f>H1036/J1036</f>
        <v>0.86245614035087725</v>
      </c>
      <c r="Q1036" s="58">
        <f t="shared" si="16"/>
        <v>0.9</v>
      </c>
      <c r="R1036" s="92">
        <v>14.25</v>
      </c>
      <c r="S1036" s="91">
        <v>20</v>
      </c>
      <c r="T1036" s="60">
        <f>R1036/S1036</f>
        <v>0.71250000000000002</v>
      </c>
      <c r="U1036" s="56">
        <v>12.290000000000001</v>
      </c>
      <c r="V1036" s="94">
        <v>18</v>
      </c>
      <c r="W1036" s="60">
        <f>U1036/V1036</f>
        <v>0.68277777777777782</v>
      </c>
    </row>
    <row r="1037" spans="1:23" ht="12" hidden="1" outlineLevel="3" x14ac:dyDescent="0.25">
      <c r="A1037" s="16">
        <v>1034</v>
      </c>
      <c r="B1037" s="53"/>
      <c r="C1037" s="54"/>
      <c r="D1037" s="1">
        <v>96092</v>
      </c>
      <c r="E1037" s="1" t="s">
        <v>1053</v>
      </c>
      <c r="F1037" s="56">
        <v>28.36999999999999</v>
      </c>
      <c r="G1037" s="56">
        <v>233.33862000000002</v>
      </c>
      <c r="H1037" s="56">
        <v>28.839999999999996</v>
      </c>
      <c r="I1037" s="56">
        <v>250.73074</v>
      </c>
      <c r="J1037" s="56">
        <v>57.209999999999987</v>
      </c>
      <c r="K1037" s="93">
        <v>484.06936000000002</v>
      </c>
      <c r="L1037" s="56">
        <f>G1037*1000/3/F1037</f>
        <v>2741.6122664786758</v>
      </c>
      <c r="M1037" s="57">
        <f>I1037*1000/3/H1037</f>
        <v>2897.9512251502547</v>
      </c>
      <c r="N1037" s="57">
        <f>M1037-L1037</f>
        <v>156.33895867157889</v>
      </c>
      <c r="O1037" s="58">
        <f>N1037/L1037</f>
        <v>5.7024459870972384E-2</v>
      </c>
      <c r="P1037" s="58">
        <f>H1037/J1037</f>
        <v>0.5041076734836567</v>
      </c>
      <c r="Q1037" s="58">
        <f t="shared" si="16"/>
        <v>0.52631578947368418</v>
      </c>
      <c r="R1037" s="92">
        <v>57.209999999999987</v>
      </c>
      <c r="S1037" s="91">
        <v>76</v>
      </c>
      <c r="T1037" s="60">
        <f>R1037/S1037</f>
        <v>0.75276315789473669</v>
      </c>
      <c r="U1037" s="56">
        <v>28.839999999999996</v>
      </c>
      <c r="V1037" s="94">
        <v>40</v>
      </c>
      <c r="W1037" s="60">
        <f>U1037/V1037</f>
        <v>0.72099999999999986</v>
      </c>
    </row>
    <row r="1038" spans="1:23" ht="12" hidden="1" outlineLevel="3" x14ac:dyDescent="0.25">
      <c r="A1038" s="16">
        <v>1035</v>
      </c>
      <c r="B1038" s="53"/>
      <c r="C1038" s="54"/>
      <c r="D1038" s="1">
        <v>96093</v>
      </c>
      <c r="E1038" s="1" t="s">
        <v>1054</v>
      </c>
      <c r="F1038" s="56">
        <v>20.040000000000003</v>
      </c>
      <c r="G1038" s="56">
        <v>150.38751000000002</v>
      </c>
      <c r="H1038" s="56">
        <v>94.199999999999989</v>
      </c>
      <c r="I1038" s="56">
        <v>559.90675999999996</v>
      </c>
      <c r="J1038" s="56">
        <v>114.24</v>
      </c>
      <c r="K1038" s="93">
        <v>710.29426999999998</v>
      </c>
      <c r="L1038" s="56">
        <f>G1038*1000/3/F1038</f>
        <v>2501.4555888223554</v>
      </c>
      <c r="M1038" s="57">
        <f>I1038*1000/3/H1038</f>
        <v>1981.2694975230011</v>
      </c>
      <c r="N1038" s="57">
        <f>M1038-L1038</f>
        <v>-520.1860912993543</v>
      </c>
      <c r="O1038" s="58">
        <f>N1038/L1038</f>
        <v>-0.20795335868595191</v>
      </c>
      <c r="P1038" s="58">
        <f>H1038/J1038</f>
        <v>0.82457983193277307</v>
      </c>
      <c r="Q1038" s="58">
        <f t="shared" si="16"/>
        <v>0.81632653061224492</v>
      </c>
      <c r="R1038" s="92">
        <v>114.24</v>
      </c>
      <c r="S1038" s="91">
        <v>147</v>
      </c>
      <c r="T1038" s="60">
        <f>R1038/S1038</f>
        <v>0.77714285714285714</v>
      </c>
      <c r="U1038" s="56">
        <v>94.199999999999989</v>
      </c>
      <c r="V1038" s="94">
        <v>120</v>
      </c>
      <c r="W1038" s="60">
        <f>U1038/V1038</f>
        <v>0.78499999999999992</v>
      </c>
    </row>
    <row r="1039" spans="1:23" ht="12" hidden="1" outlineLevel="3" x14ac:dyDescent="0.25">
      <c r="A1039" s="16">
        <v>1036</v>
      </c>
      <c r="B1039" s="53"/>
      <c r="C1039" s="54"/>
      <c r="D1039" s="1">
        <v>96094</v>
      </c>
      <c r="E1039" s="1" t="s">
        <v>1055</v>
      </c>
      <c r="F1039" s="56">
        <v>13.14</v>
      </c>
      <c r="G1039" s="56">
        <v>154.34205999999998</v>
      </c>
      <c r="H1039" s="56">
        <v>44.11</v>
      </c>
      <c r="I1039" s="56">
        <v>494.00816000000003</v>
      </c>
      <c r="J1039" s="56">
        <v>57.25</v>
      </c>
      <c r="K1039" s="93">
        <v>648.35022000000004</v>
      </c>
      <c r="L1039" s="56">
        <f>G1039*1000/3/F1039</f>
        <v>3915.3236935565697</v>
      </c>
      <c r="M1039" s="57">
        <f>I1039*1000/3/H1039</f>
        <v>3733.1531776619063</v>
      </c>
      <c r="N1039" s="57">
        <f>M1039-L1039</f>
        <v>-182.17051589466337</v>
      </c>
      <c r="O1039" s="58">
        <f>N1039/L1039</f>
        <v>-4.6527574768456703E-2</v>
      </c>
      <c r="P1039" s="58">
        <f>H1039/J1039</f>
        <v>0.77048034934497811</v>
      </c>
      <c r="Q1039" s="58">
        <f t="shared" si="16"/>
        <v>0.73913043478260865</v>
      </c>
      <c r="R1039" s="92">
        <v>57.25</v>
      </c>
      <c r="S1039" s="91">
        <v>69</v>
      </c>
      <c r="T1039" s="60">
        <f>R1039/S1039</f>
        <v>0.82971014492753625</v>
      </c>
      <c r="U1039" s="56">
        <v>44.11</v>
      </c>
      <c r="V1039" s="94">
        <v>51</v>
      </c>
      <c r="W1039" s="60">
        <f>U1039/V1039</f>
        <v>0.86490196078431369</v>
      </c>
    </row>
    <row r="1040" spans="1:23" ht="12" hidden="1" outlineLevel="3" x14ac:dyDescent="0.25">
      <c r="A1040" s="16">
        <v>1037</v>
      </c>
      <c r="B1040" s="53"/>
      <c r="C1040" s="54"/>
      <c r="D1040" s="1">
        <v>96095</v>
      </c>
      <c r="E1040" s="1" t="s">
        <v>1056</v>
      </c>
      <c r="F1040" s="56">
        <v>15.500000000000002</v>
      </c>
      <c r="G1040" s="56">
        <v>101.28052</v>
      </c>
      <c r="H1040" s="56">
        <v>32.39</v>
      </c>
      <c r="I1040" s="56">
        <v>236.6032800000001</v>
      </c>
      <c r="J1040" s="56">
        <v>47.89</v>
      </c>
      <c r="K1040" s="93">
        <v>337.88380000000006</v>
      </c>
      <c r="L1040" s="56">
        <f>G1040*1000/3/F1040</f>
        <v>2178.0756989247307</v>
      </c>
      <c r="M1040" s="57">
        <f>I1040*1000/3/H1040</f>
        <v>2434.9416486569935</v>
      </c>
      <c r="N1040" s="57">
        <f>M1040-L1040</f>
        <v>256.86594973226283</v>
      </c>
      <c r="O1040" s="58">
        <f>N1040/L1040</f>
        <v>0.11793251715680592</v>
      </c>
      <c r="P1040" s="58">
        <f>H1040/J1040</f>
        <v>0.6763416162038004</v>
      </c>
      <c r="Q1040" s="58">
        <f t="shared" si="16"/>
        <v>0.69117647058823528</v>
      </c>
      <c r="R1040" s="92">
        <v>47.89</v>
      </c>
      <c r="S1040" s="91">
        <v>68</v>
      </c>
      <c r="T1040" s="60">
        <f>R1040/S1040</f>
        <v>0.7042647058823529</v>
      </c>
      <c r="U1040" s="56">
        <v>32.39</v>
      </c>
      <c r="V1040" s="94">
        <v>47</v>
      </c>
      <c r="W1040" s="60">
        <f>U1040/V1040</f>
        <v>0.68914893617021278</v>
      </c>
    </row>
    <row r="1041" spans="1:23" ht="12" hidden="1" outlineLevel="3" x14ac:dyDescent="0.25">
      <c r="A1041" s="16">
        <v>1038</v>
      </c>
      <c r="B1041" s="53"/>
      <c r="C1041" s="54"/>
      <c r="D1041" s="1">
        <v>96099</v>
      </c>
      <c r="E1041" s="1" t="s">
        <v>1057</v>
      </c>
      <c r="F1041" s="56">
        <v>41.940000000000005</v>
      </c>
      <c r="G1041" s="56">
        <v>475.09954999999997</v>
      </c>
      <c r="H1041" s="56">
        <v>96.03</v>
      </c>
      <c r="I1041" s="56">
        <v>868.29120999999941</v>
      </c>
      <c r="J1041" s="56">
        <v>137.97</v>
      </c>
      <c r="K1041" s="93">
        <v>1343.3907599999993</v>
      </c>
      <c r="L1041" s="56">
        <f>G1041*1000/3/F1041</f>
        <v>3776.0256715943406</v>
      </c>
      <c r="M1041" s="57">
        <f>I1041*1000/3/H1041</f>
        <v>3013.9581727932223</v>
      </c>
      <c r="N1041" s="57">
        <f>M1041-L1041</f>
        <v>-762.06749880111829</v>
      </c>
      <c r="O1041" s="58">
        <f>N1041/L1041</f>
        <v>-0.20181735111969001</v>
      </c>
      <c r="P1041" s="58">
        <f>H1041/J1041</f>
        <v>0.6960208741030659</v>
      </c>
      <c r="Q1041" s="58">
        <f t="shared" si="16"/>
        <v>0.71356783919597988</v>
      </c>
      <c r="R1041" s="92">
        <v>137.97</v>
      </c>
      <c r="S1041" s="91">
        <v>199</v>
      </c>
      <c r="T1041" s="60">
        <f>R1041/S1041</f>
        <v>0.69331658291457288</v>
      </c>
      <c r="U1041" s="56">
        <v>96.03</v>
      </c>
      <c r="V1041" s="94">
        <v>142</v>
      </c>
      <c r="W1041" s="60">
        <f>U1041/V1041</f>
        <v>0.67626760563380284</v>
      </c>
    </row>
    <row r="1042" spans="1:23" ht="12" hidden="1" outlineLevel="1" collapsed="1" x14ac:dyDescent="0.25">
      <c r="A1042" s="16">
        <v>1039</v>
      </c>
      <c r="B1042" s="46"/>
      <c r="C1042" s="97" t="s">
        <v>1058</v>
      </c>
      <c r="D1042" s="48"/>
      <c r="E1042" s="97"/>
      <c r="F1042" s="71">
        <f>F1043</f>
        <v>954.3499999999998</v>
      </c>
      <c r="G1042" s="71">
        <f>G1043</f>
        <v>9840.4506200000033</v>
      </c>
      <c r="H1042" s="71">
        <f>H1043</f>
        <v>2869.4399999999991</v>
      </c>
      <c r="I1042" s="71">
        <f>I1043</f>
        <v>27610.37412</v>
      </c>
      <c r="J1042" s="71">
        <f>J1043</f>
        <v>3823.7899999999991</v>
      </c>
      <c r="K1042" s="95">
        <f>K1043</f>
        <v>37450.824740000004</v>
      </c>
      <c r="L1042" s="9">
        <f>G1042*1000/3/F1042</f>
        <v>3437.0516127905571</v>
      </c>
      <c r="M1042" s="10">
        <f>I1042*1000/3/H1042</f>
        <v>3207.4056401249036</v>
      </c>
      <c r="N1042" s="10">
        <f>M1042-L1042</f>
        <v>-229.64597266565352</v>
      </c>
      <c r="O1042" s="51">
        <f>N1042/L1042</f>
        <v>-6.6814816458110438E-2</v>
      </c>
      <c r="P1042" s="51">
        <f>H1042/J1042</f>
        <v>0.75041777921904707</v>
      </c>
      <c r="Q1042" s="51">
        <f t="shared" si="16"/>
        <v>0.75245535714285716</v>
      </c>
      <c r="R1042" s="96">
        <f>R1043</f>
        <v>3823.7899999999991</v>
      </c>
      <c r="S1042" s="95">
        <f>S1043</f>
        <v>4480</v>
      </c>
      <c r="T1042" s="52">
        <f>R1042/S1042</f>
        <v>0.85352455357142831</v>
      </c>
      <c r="U1042" s="71">
        <f>U1043</f>
        <v>2869.4399999999991</v>
      </c>
      <c r="V1042" s="71">
        <f>V1043</f>
        <v>3371</v>
      </c>
      <c r="W1042" s="52">
        <f>U1042/V1042</f>
        <v>0.85121328982497746</v>
      </c>
    </row>
    <row r="1043" spans="1:23" ht="12" hidden="1" outlineLevel="2" x14ac:dyDescent="0.25">
      <c r="A1043" s="16">
        <v>1040</v>
      </c>
      <c r="B1043" s="53"/>
      <c r="C1043" s="54"/>
      <c r="D1043" s="1">
        <v>97000</v>
      </c>
      <c r="E1043" s="1" t="s">
        <v>1059</v>
      </c>
      <c r="F1043" s="56">
        <v>954.3499999999998</v>
      </c>
      <c r="G1043" s="56">
        <v>9840.4506200000033</v>
      </c>
      <c r="H1043" s="56">
        <v>2869.4399999999991</v>
      </c>
      <c r="I1043" s="56">
        <v>27610.37412</v>
      </c>
      <c r="J1043" s="56">
        <v>3823.7899999999991</v>
      </c>
      <c r="K1043" s="93">
        <v>37450.824740000004</v>
      </c>
      <c r="L1043" s="56">
        <f>G1043*1000/3/F1043</f>
        <v>3437.0516127905571</v>
      </c>
      <c r="M1043" s="57">
        <f>I1043*1000/3/H1043</f>
        <v>3207.4056401249036</v>
      </c>
      <c r="N1043" s="57">
        <f>M1043-L1043</f>
        <v>-229.64597266565352</v>
      </c>
      <c r="O1043" s="58">
        <f>N1043/L1043</f>
        <v>-6.6814816458110438E-2</v>
      </c>
      <c r="P1043" s="58">
        <f>H1043/J1043</f>
        <v>0.75041777921904707</v>
      </c>
      <c r="Q1043" s="58">
        <f t="shared" si="16"/>
        <v>0.75245535714285716</v>
      </c>
      <c r="R1043" s="92">
        <v>3823.7899999999991</v>
      </c>
      <c r="S1043" s="91">
        <v>4480</v>
      </c>
      <c r="T1043" s="60">
        <f>R1043/S1043</f>
        <v>0.85352455357142831</v>
      </c>
      <c r="U1043" s="56">
        <v>2869.4399999999991</v>
      </c>
      <c r="V1043" s="94">
        <v>3371</v>
      </c>
      <c r="W1043" s="60">
        <f>U1043/V1043</f>
        <v>0.85121328982497746</v>
      </c>
    </row>
    <row r="1044" spans="1:23" ht="12" hidden="1" outlineLevel="1" collapsed="1" x14ac:dyDescent="0.25">
      <c r="A1044" s="110">
        <v>1041</v>
      </c>
      <c r="B1044" s="46"/>
      <c r="C1044" s="111" t="s">
        <v>1060</v>
      </c>
      <c r="D1044" s="48"/>
      <c r="E1044" s="111"/>
      <c r="F1044" s="71">
        <f>F1045</f>
        <v>1470.8100000000004</v>
      </c>
      <c r="G1044" s="71">
        <f>G1045</f>
        <v>24425.511229999996</v>
      </c>
      <c r="H1044" s="71">
        <f>H1045</f>
        <v>1544.4899999999998</v>
      </c>
      <c r="I1044" s="71">
        <f>I1045</f>
        <v>26266.259180000005</v>
      </c>
      <c r="J1044" s="71">
        <f>J1045</f>
        <v>3015.3</v>
      </c>
      <c r="K1044" s="95">
        <f>K1045</f>
        <v>50691.770409999997</v>
      </c>
      <c r="L1044" s="9">
        <f>G1044*1000/3/F1044</f>
        <v>5535.6144414755563</v>
      </c>
      <c r="M1044" s="10">
        <f>I1044*1000/3/H1044</f>
        <v>5668.8095919472898</v>
      </c>
      <c r="N1044" s="10">
        <f>M1044-L1044</f>
        <v>133.19515047173354</v>
      </c>
      <c r="O1044" s="51">
        <f>N1044/L1044</f>
        <v>2.4061493422260358E-2</v>
      </c>
      <c r="P1044" s="51">
        <f>H1044/J1044</f>
        <v>0.51221768978211113</v>
      </c>
      <c r="Q1044" s="51">
        <f t="shared" si="16"/>
        <v>0.51712434433816723</v>
      </c>
      <c r="R1044" s="96">
        <f>R1045</f>
        <v>3015.3</v>
      </c>
      <c r="S1044" s="95">
        <f>S1045</f>
        <v>3241</v>
      </c>
      <c r="T1044" s="52">
        <f>R1044/S1044</f>
        <v>0.93036099969145336</v>
      </c>
      <c r="U1044" s="71">
        <f>U1045</f>
        <v>1544.4899999999998</v>
      </c>
      <c r="V1044" s="71">
        <f>V1045</f>
        <v>1676</v>
      </c>
      <c r="W1044" s="52">
        <f>U1044/V1044</f>
        <v>0.92153341288782809</v>
      </c>
    </row>
    <row r="1045" spans="1:23" hidden="1" outlineLevel="2" x14ac:dyDescent="0.2">
      <c r="A1045" s="1">
        <v>1042</v>
      </c>
      <c r="B1045" s="98"/>
      <c r="C1045" s="99"/>
      <c r="D1045" s="100">
        <v>99000</v>
      </c>
      <c r="E1045" s="100" t="s">
        <v>1061</v>
      </c>
      <c r="F1045" s="41">
        <v>1470.8100000000004</v>
      </c>
      <c r="G1045" s="41">
        <v>24425.511229999996</v>
      </c>
      <c r="H1045" s="41">
        <v>1544.4899999999998</v>
      </c>
      <c r="I1045" s="41">
        <v>26266.259180000005</v>
      </c>
      <c r="J1045" s="41">
        <v>3015.3</v>
      </c>
      <c r="K1045" s="41">
        <v>50691.770409999997</v>
      </c>
      <c r="L1045" s="42">
        <f>G1045*1000/3/F1045</f>
        <v>5535.6144414755563</v>
      </c>
      <c r="M1045" s="42">
        <f>I1045*1000/3/H1045</f>
        <v>5668.8095919472898</v>
      </c>
      <c r="N1045" s="42">
        <f>M1045-L1045</f>
        <v>133.19515047173354</v>
      </c>
      <c r="O1045" s="112">
        <f>N1045/L1045</f>
        <v>2.4061493422260358E-2</v>
      </c>
      <c r="P1045" s="113">
        <f>H1045/J1045</f>
        <v>0.51221768978211113</v>
      </c>
      <c r="Q1045" s="112">
        <f t="shared" si="16"/>
        <v>0.51712434433816723</v>
      </c>
      <c r="R1045" s="114">
        <v>3015.3</v>
      </c>
      <c r="S1045" s="41">
        <v>3241</v>
      </c>
      <c r="T1045" s="115">
        <f>R1045/S1045</f>
        <v>0.93036099969145336</v>
      </c>
      <c r="U1045" s="41">
        <v>1544.4899999999998</v>
      </c>
      <c r="V1045" s="103">
        <v>1676</v>
      </c>
      <c r="W1045" s="116">
        <f>U1045/V1045</f>
        <v>0.92153341288782809</v>
      </c>
    </row>
    <row r="1046" spans="1:23" ht="12" hidden="1" outlineLevel="1" collapsed="1" x14ac:dyDescent="0.25">
      <c r="A1046" s="1">
        <v>1043</v>
      </c>
      <c r="B1046" s="117"/>
      <c r="C1046" s="118" t="s">
        <v>1062</v>
      </c>
      <c r="D1046" s="119"/>
      <c r="E1046" s="119"/>
      <c r="F1046" s="107">
        <f>F1047</f>
        <v>0</v>
      </c>
      <c r="G1046" s="107">
        <f>G1047</f>
        <v>3721.0659300000002</v>
      </c>
      <c r="H1046" s="107">
        <f>H1047</f>
        <v>0</v>
      </c>
      <c r="I1046" s="107">
        <f>I1047</f>
        <v>74.589589999999987</v>
      </c>
      <c r="J1046" s="107">
        <f>J1047</f>
        <v>0</v>
      </c>
      <c r="K1046" s="107">
        <f>K1047</f>
        <v>3795.6555200000003</v>
      </c>
      <c r="L1046" s="24" t="e">
        <f>G1046*1000/3/F1046</f>
        <v>#DIV/0!</v>
      </c>
      <c r="M1046" s="24" t="e">
        <f>I1046*1000/3/H1046</f>
        <v>#DIV/0!</v>
      </c>
      <c r="N1046" s="24" t="e">
        <f>M1046-L1046</f>
        <v>#DIV/0!</v>
      </c>
      <c r="O1046" s="120"/>
      <c r="P1046" s="121"/>
      <c r="Q1046" s="120"/>
      <c r="R1046" s="109"/>
      <c r="S1046" s="107"/>
      <c r="T1046" s="122"/>
      <c r="U1046" s="107">
        <f>U1047</f>
        <v>0</v>
      </c>
      <c r="V1046" s="107">
        <f>V1047</f>
        <v>0</v>
      </c>
      <c r="W1046" s="123"/>
    </row>
    <row r="1047" spans="1:23" ht="12" hidden="1" outlineLevel="2" x14ac:dyDescent="0.25">
      <c r="A1047" s="1">
        <v>1044</v>
      </c>
      <c r="B1047" s="88"/>
      <c r="C1047" s="124"/>
      <c r="D1047" s="90">
        <v>99903</v>
      </c>
      <c r="E1047" s="90" t="s">
        <v>1063</v>
      </c>
      <c r="F1047" s="10">
        <v>0</v>
      </c>
      <c r="G1047" s="10">
        <v>3721.0659300000002</v>
      </c>
      <c r="H1047" s="10">
        <v>0</v>
      </c>
      <c r="I1047" s="10">
        <v>74.589589999999987</v>
      </c>
      <c r="J1047" s="10">
        <v>0</v>
      </c>
      <c r="K1047" s="10">
        <v>3795.6555200000003</v>
      </c>
      <c r="L1047" s="10"/>
      <c r="M1047" s="10"/>
      <c r="N1047" s="10"/>
      <c r="O1047" s="125"/>
      <c r="P1047" s="125"/>
      <c r="Q1047" s="126"/>
      <c r="R1047" s="10"/>
      <c r="S1047" s="10"/>
      <c r="T1047" s="127"/>
      <c r="U1047" s="10">
        <v>0</v>
      </c>
      <c r="V1047" s="90">
        <v>0</v>
      </c>
      <c r="W1047" s="128"/>
    </row>
    <row r="1048" spans="1:23" ht="12" collapsed="1" x14ac:dyDescent="0.25">
      <c r="Q1048" s="130"/>
    </row>
    <row r="1049" spans="1:23" x14ac:dyDescent="0.2">
      <c r="B1049" s="54"/>
      <c r="C1049" s="54"/>
      <c r="D1049" s="57"/>
      <c r="E1049" s="57"/>
      <c r="G1049" s="1"/>
      <c r="H1049" s="1"/>
      <c r="I1049" s="27"/>
      <c r="J1049" s="1"/>
      <c r="M1049" s="1"/>
      <c r="N1049" s="1"/>
      <c r="O1049" s="1"/>
      <c r="R1049" s="1"/>
      <c r="S1049" s="1"/>
      <c r="U1049" s="1"/>
    </row>
    <row r="1050" spans="1:23" x14ac:dyDescent="0.2">
      <c r="B1050" s="54"/>
      <c r="C1050" s="54"/>
      <c r="D1050" s="57"/>
      <c r="E1050" s="57"/>
      <c r="G1050" s="1"/>
      <c r="H1050" s="1"/>
      <c r="M1050" s="1"/>
      <c r="N1050" s="1"/>
      <c r="O1050" s="1"/>
      <c r="R1050" s="1"/>
      <c r="S1050" s="1"/>
      <c r="U1050" s="1"/>
    </row>
    <row r="1051" spans="1:23" x14ac:dyDescent="0.2">
      <c r="B1051" s="54"/>
      <c r="C1051" s="54"/>
      <c r="D1051" s="57"/>
      <c r="E1051" s="57"/>
      <c r="G1051" s="1"/>
      <c r="H1051" s="1"/>
      <c r="M1051" s="1"/>
      <c r="N1051" s="1"/>
      <c r="O1051" s="1"/>
      <c r="R1051" s="1"/>
      <c r="S1051" s="1"/>
      <c r="U1051" s="1"/>
    </row>
    <row r="1052" spans="1:23" x14ac:dyDescent="0.2">
      <c r="G1052" s="1"/>
      <c r="H1052" s="1"/>
      <c r="U1052" s="1"/>
    </row>
    <row r="1053" spans="1:23" x14ac:dyDescent="0.2">
      <c r="G1053" s="1"/>
      <c r="H1053" s="1"/>
      <c r="U1053" s="1"/>
    </row>
    <row r="1054" spans="1:23" x14ac:dyDescent="0.2">
      <c r="G1054" s="1"/>
      <c r="H1054" s="1"/>
      <c r="U1054" s="1"/>
    </row>
    <row r="1055" spans="1:23" x14ac:dyDescent="0.2">
      <c r="G1055" s="1"/>
      <c r="H1055" s="1"/>
      <c r="U1055" s="1"/>
    </row>
    <row r="1056" spans="1:23" x14ac:dyDescent="0.2">
      <c r="G1056" s="1"/>
      <c r="H1056" s="1"/>
      <c r="U1056" s="1"/>
    </row>
    <row r="1057" spans="7:21" x14ac:dyDescent="0.2">
      <c r="G1057" s="1"/>
      <c r="H1057" s="1"/>
      <c r="U1057" s="1"/>
    </row>
    <row r="1058" spans="7:21" x14ac:dyDescent="0.2">
      <c r="G1058" s="1"/>
      <c r="H1058" s="1"/>
      <c r="U1058" s="1"/>
    </row>
    <row r="1059" spans="7:21" ht="12" x14ac:dyDescent="0.25">
      <c r="G1059" s="1"/>
      <c r="H1059" s="77"/>
      <c r="U1059" s="77"/>
    </row>
    <row r="1060" spans="7:21" ht="12" x14ac:dyDescent="0.25">
      <c r="G1060" s="1"/>
      <c r="H1060" s="77"/>
      <c r="U1060" s="77"/>
    </row>
    <row r="1061" spans="7:21" x14ac:dyDescent="0.2">
      <c r="G1061" s="1"/>
      <c r="H1061" s="1"/>
      <c r="U1061" s="1"/>
    </row>
    <row r="1062" spans="7:21" x14ac:dyDescent="0.2">
      <c r="G1062" s="1"/>
      <c r="H1062" s="1"/>
      <c r="U1062" s="1"/>
    </row>
    <row r="1063" spans="7:21" x14ac:dyDescent="0.2">
      <c r="G1063" s="1"/>
      <c r="H1063" s="1"/>
      <c r="U1063" s="1"/>
    </row>
    <row r="1064" spans="7:21" x14ac:dyDescent="0.2">
      <c r="G1064" s="1"/>
      <c r="H1064" s="1"/>
      <c r="U1064" s="1"/>
    </row>
    <row r="1065" spans="7:21" x14ac:dyDescent="0.2">
      <c r="G1065" s="1"/>
      <c r="H1065" s="1"/>
      <c r="U1065" s="1"/>
    </row>
    <row r="1066" spans="7:21" x14ac:dyDescent="0.2">
      <c r="G1066" s="1"/>
      <c r="H1066" s="1"/>
      <c r="U1066" s="1"/>
    </row>
    <row r="1067" spans="7:21" x14ac:dyDescent="0.2">
      <c r="G1067" s="1"/>
      <c r="H1067" s="1"/>
      <c r="U1067" s="1"/>
    </row>
    <row r="1068" spans="7:21" x14ac:dyDescent="0.2">
      <c r="G1068" s="1"/>
      <c r="H1068" s="1"/>
      <c r="U1068" s="1"/>
    </row>
    <row r="1069" spans="7:21" x14ac:dyDescent="0.2">
      <c r="G1069" s="1"/>
      <c r="H1069" s="1"/>
      <c r="U1069" s="1"/>
    </row>
    <row r="1070" spans="7:21" x14ac:dyDescent="0.2">
      <c r="G1070" s="1"/>
      <c r="H1070" s="1"/>
      <c r="U1070" s="1"/>
    </row>
    <row r="1071" spans="7:21" x14ac:dyDescent="0.2">
      <c r="G1071" s="1"/>
      <c r="H1071" s="1"/>
      <c r="U1071" s="1"/>
    </row>
    <row r="1072" spans="7:21" x14ac:dyDescent="0.2">
      <c r="G1072" s="1"/>
      <c r="H1072" s="1"/>
      <c r="U1072" s="1"/>
    </row>
    <row r="1073" spans="7:21" x14ac:dyDescent="0.2">
      <c r="G1073" s="1"/>
      <c r="H1073" s="1"/>
      <c r="U1073" s="1"/>
    </row>
    <row r="1074" spans="7:21" x14ac:dyDescent="0.2">
      <c r="G1074" s="1"/>
      <c r="H1074" s="1"/>
      <c r="U1074" s="1"/>
    </row>
    <row r="1075" spans="7:21" x14ac:dyDescent="0.2">
      <c r="G1075" s="1"/>
      <c r="H1075" s="1"/>
      <c r="U1075" s="1"/>
    </row>
    <row r="1076" spans="7:21" x14ac:dyDescent="0.2">
      <c r="G1076" s="1"/>
      <c r="H1076" s="1"/>
      <c r="U1076" s="1"/>
    </row>
    <row r="1077" spans="7:21" x14ac:dyDescent="0.2">
      <c r="G1077" s="1"/>
      <c r="H1077" s="1"/>
      <c r="U1077" s="1"/>
    </row>
    <row r="1078" spans="7:21" x14ac:dyDescent="0.2">
      <c r="G1078" s="1"/>
      <c r="H1078" s="1"/>
      <c r="U1078" s="1"/>
    </row>
    <row r="1079" spans="7:21" x14ac:dyDescent="0.2">
      <c r="G1079" s="1"/>
      <c r="H1079" s="1"/>
      <c r="U1079" s="1"/>
    </row>
    <row r="1080" spans="7:21" x14ac:dyDescent="0.2">
      <c r="G1080" s="1"/>
      <c r="H1080" s="1"/>
      <c r="U1080" s="1"/>
    </row>
    <row r="1081" spans="7:21" x14ac:dyDescent="0.2">
      <c r="G1081" s="1"/>
      <c r="H1081" s="1"/>
      <c r="U1081" s="1"/>
    </row>
    <row r="1082" spans="7:21" x14ac:dyDescent="0.2">
      <c r="G1082" s="1"/>
      <c r="H1082" s="1"/>
      <c r="U1082" s="1"/>
    </row>
    <row r="1083" spans="7:21" x14ac:dyDescent="0.2">
      <c r="G1083" s="1"/>
      <c r="H1083" s="1"/>
      <c r="U1083" s="1"/>
    </row>
    <row r="1084" spans="7:21" x14ac:dyDescent="0.2">
      <c r="G1084" s="1"/>
      <c r="H1084" s="1"/>
      <c r="U1084" s="1"/>
    </row>
    <row r="1085" spans="7:21" x14ac:dyDescent="0.2">
      <c r="G1085" s="1"/>
      <c r="H1085" s="1"/>
      <c r="U1085" s="1"/>
    </row>
    <row r="1086" spans="7:21" x14ac:dyDescent="0.2">
      <c r="G1086" s="1"/>
      <c r="H1086" s="1"/>
      <c r="U1086" s="1"/>
    </row>
    <row r="1087" spans="7:21" x14ac:dyDescent="0.2">
      <c r="G1087" s="1"/>
      <c r="H1087" s="1"/>
      <c r="U1087" s="1"/>
    </row>
    <row r="1088" spans="7:21" x14ac:dyDescent="0.2">
      <c r="G1088" s="1"/>
      <c r="H1088" s="1"/>
      <c r="U1088" s="1"/>
    </row>
    <row r="1089" spans="7:21" x14ac:dyDescent="0.2">
      <c r="G1089" s="1"/>
      <c r="H1089" s="1"/>
      <c r="U1089" s="1"/>
    </row>
    <row r="1090" spans="7:21" x14ac:dyDescent="0.2">
      <c r="G1090" s="1"/>
      <c r="H1090" s="1"/>
      <c r="U1090" s="1"/>
    </row>
    <row r="1091" spans="7:21" x14ac:dyDescent="0.2">
      <c r="G1091" s="1"/>
      <c r="H1091" s="1"/>
      <c r="U1091" s="1"/>
    </row>
    <row r="1092" spans="7:21" x14ac:dyDescent="0.2">
      <c r="G1092" s="1"/>
      <c r="H1092" s="1"/>
      <c r="U1092" s="1"/>
    </row>
    <row r="1093" spans="7:21" x14ac:dyDescent="0.2">
      <c r="G1093" s="1"/>
      <c r="H1093" s="1"/>
      <c r="U1093" s="1"/>
    </row>
    <row r="1094" spans="7:21" x14ac:dyDescent="0.2">
      <c r="G1094" s="1"/>
      <c r="H1094" s="1"/>
      <c r="U1094" s="1"/>
    </row>
    <row r="1095" spans="7:21" x14ac:dyDescent="0.2">
      <c r="G1095" s="1"/>
      <c r="H1095" s="1"/>
      <c r="U1095" s="1"/>
    </row>
    <row r="1096" spans="7:21" x14ac:dyDescent="0.2">
      <c r="G1096" s="1"/>
      <c r="H1096" s="1"/>
      <c r="U1096" s="1"/>
    </row>
    <row r="1097" spans="7:21" x14ac:dyDescent="0.2">
      <c r="G1097" s="1"/>
      <c r="H1097" s="1"/>
      <c r="U1097" s="1"/>
    </row>
    <row r="1098" spans="7:21" x14ac:dyDescent="0.2">
      <c r="G1098" s="1"/>
      <c r="H1098" s="1"/>
      <c r="U1098" s="1"/>
    </row>
    <row r="1099" spans="7:21" x14ac:dyDescent="0.2">
      <c r="G1099" s="1"/>
      <c r="H1099" s="1"/>
      <c r="U1099" s="1"/>
    </row>
    <row r="1100" spans="7:21" x14ac:dyDescent="0.2">
      <c r="G1100" s="1"/>
      <c r="H1100" s="1"/>
      <c r="U1100" s="1"/>
    </row>
    <row r="1101" spans="7:21" x14ac:dyDescent="0.2">
      <c r="G1101" s="1"/>
      <c r="H1101" s="1"/>
      <c r="U1101" s="1"/>
    </row>
    <row r="1102" spans="7:21" x14ac:dyDescent="0.2">
      <c r="G1102" s="1"/>
      <c r="H1102" s="1"/>
      <c r="U1102" s="1"/>
    </row>
    <row r="1103" spans="7:21" x14ac:dyDescent="0.2">
      <c r="G1103" s="1"/>
      <c r="H1103" s="1"/>
      <c r="U1103" s="1"/>
    </row>
    <row r="1104" spans="7:21" x14ac:dyDescent="0.2">
      <c r="G1104" s="1"/>
      <c r="H1104" s="1"/>
      <c r="U1104" s="1"/>
    </row>
    <row r="1105" spans="7:21" x14ac:dyDescent="0.2">
      <c r="G1105" s="1"/>
      <c r="H1105" s="1"/>
      <c r="U1105" s="1"/>
    </row>
    <row r="1106" spans="7:21" x14ac:dyDescent="0.2">
      <c r="G1106" s="1"/>
      <c r="H1106" s="1"/>
      <c r="U1106" s="1"/>
    </row>
    <row r="1107" spans="7:21" x14ac:dyDescent="0.2">
      <c r="G1107" s="1"/>
      <c r="H1107" s="1"/>
      <c r="U1107" s="1"/>
    </row>
    <row r="1108" spans="7:21" x14ac:dyDescent="0.2">
      <c r="G1108" s="1"/>
      <c r="H1108" s="1"/>
      <c r="U1108" s="1"/>
    </row>
    <row r="1109" spans="7:21" x14ac:dyDescent="0.2">
      <c r="G1109" s="1"/>
      <c r="H1109" s="1"/>
      <c r="U1109" s="1"/>
    </row>
    <row r="1110" spans="7:21" x14ac:dyDescent="0.2">
      <c r="G1110" s="1"/>
      <c r="H1110" s="1"/>
      <c r="U1110" s="1"/>
    </row>
    <row r="1111" spans="7:21" x14ac:dyDescent="0.2">
      <c r="G1111" s="1"/>
      <c r="H1111" s="1"/>
      <c r="U1111" s="1"/>
    </row>
    <row r="1112" spans="7:21" x14ac:dyDescent="0.2">
      <c r="G1112" s="1"/>
      <c r="H1112" s="1"/>
      <c r="U1112" s="1"/>
    </row>
    <row r="1113" spans="7:21" x14ac:dyDescent="0.2">
      <c r="G1113" s="1"/>
      <c r="H1113" s="1"/>
      <c r="U1113" s="1"/>
    </row>
    <row r="1114" spans="7:21" x14ac:dyDescent="0.2">
      <c r="G1114" s="1"/>
      <c r="H1114" s="1"/>
      <c r="U1114" s="1"/>
    </row>
    <row r="1115" spans="7:21" x14ac:dyDescent="0.2">
      <c r="G1115" s="1"/>
      <c r="H1115" s="1"/>
      <c r="U1115" s="1"/>
    </row>
    <row r="1116" spans="7:21" x14ac:dyDescent="0.2">
      <c r="G1116" s="1"/>
      <c r="H1116" s="1"/>
      <c r="U1116" s="1"/>
    </row>
    <row r="1117" spans="7:21" x14ac:dyDescent="0.2">
      <c r="G1117" s="1"/>
      <c r="H1117" s="1"/>
      <c r="U1117" s="1"/>
    </row>
    <row r="1118" spans="7:21" x14ac:dyDescent="0.2">
      <c r="G1118" s="1"/>
      <c r="H1118" s="1"/>
      <c r="U1118" s="1"/>
    </row>
    <row r="1119" spans="7:21" x14ac:dyDescent="0.2">
      <c r="G1119" s="1"/>
      <c r="H1119" s="1"/>
      <c r="U1119" s="1"/>
    </row>
    <row r="1120" spans="7:21" x14ac:dyDescent="0.2">
      <c r="G1120" s="1"/>
      <c r="H1120" s="1"/>
      <c r="U1120" s="1"/>
    </row>
    <row r="1121" spans="7:21" x14ac:dyDescent="0.2">
      <c r="G1121" s="1"/>
      <c r="H1121" s="1"/>
      <c r="U1121" s="1"/>
    </row>
    <row r="1122" spans="7:21" x14ac:dyDescent="0.2">
      <c r="G1122" s="1"/>
      <c r="H1122" s="1"/>
      <c r="U1122" s="1"/>
    </row>
    <row r="1123" spans="7:21" x14ac:dyDescent="0.2">
      <c r="G1123" s="1"/>
      <c r="H1123" s="1"/>
      <c r="U1123" s="1"/>
    </row>
    <row r="1124" spans="7:21" x14ac:dyDescent="0.2">
      <c r="G1124" s="1"/>
      <c r="H1124" s="1"/>
      <c r="U1124" s="1"/>
    </row>
    <row r="1125" spans="7:21" x14ac:dyDescent="0.2">
      <c r="G1125" s="1"/>
      <c r="H1125" s="1"/>
      <c r="U1125" s="1"/>
    </row>
    <row r="1126" spans="7:21" x14ac:dyDescent="0.2">
      <c r="G1126" s="1"/>
      <c r="H1126" s="1"/>
      <c r="U1126" s="1"/>
    </row>
    <row r="1127" spans="7:21" x14ac:dyDescent="0.2">
      <c r="G1127" s="1"/>
      <c r="H1127" s="1"/>
      <c r="U1127" s="1"/>
    </row>
    <row r="1128" spans="7:21" x14ac:dyDescent="0.2">
      <c r="G1128" s="1"/>
      <c r="H1128" s="1"/>
      <c r="U1128" s="1"/>
    </row>
    <row r="1129" spans="7:21" ht="12" x14ac:dyDescent="0.25">
      <c r="G1129" s="1"/>
      <c r="H1129" s="77"/>
      <c r="U1129" s="77"/>
    </row>
    <row r="1130" spans="7:21" x14ac:dyDescent="0.2">
      <c r="G1130" s="1"/>
      <c r="H1130" s="1"/>
      <c r="U1130" s="1"/>
    </row>
    <row r="1131" spans="7:21" x14ac:dyDescent="0.2">
      <c r="G1131" s="1"/>
      <c r="H1131" s="1"/>
      <c r="U1131" s="1"/>
    </row>
    <row r="1132" spans="7:21" x14ac:dyDescent="0.2">
      <c r="G1132" s="1"/>
      <c r="H1132" s="1"/>
      <c r="U1132" s="1"/>
    </row>
    <row r="1133" spans="7:21" x14ac:dyDescent="0.2">
      <c r="G1133" s="1"/>
      <c r="H1133" s="1"/>
      <c r="U1133" s="1"/>
    </row>
    <row r="1134" spans="7:21" x14ac:dyDescent="0.2">
      <c r="G1134" s="1"/>
      <c r="H1134" s="1"/>
      <c r="U1134" s="1"/>
    </row>
    <row r="1135" spans="7:21" x14ac:dyDescent="0.2">
      <c r="G1135" s="1"/>
      <c r="H1135" s="1"/>
      <c r="U1135" s="1"/>
    </row>
    <row r="1136" spans="7:21" x14ac:dyDescent="0.2">
      <c r="G1136" s="1"/>
      <c r="H1136" s="1"/>
      <c r="U1136" s="1"/>
    </row>
    <row r="1137" spans="7:21" x14ac:dyDescent="0.2">
      <c r="G1137" s="1"/>
      <c r="H1137" s="1"/>
      <c r="U1137" s="1"/>
    </row>
    <row r="1138" spans="7:21" x14ac:dyDescent="0.2">
      <c r="G1138" s="1"/>
      <c r="H1138" s="1"/>
      <c r="U1138" s="1"/>
    </row>
    <row r="1139" spans="7:21" x14ac:dyDescent="0.2">
      <c r="G1139" s="1"/>
      <c r="H1139" s="1"/>
      <c r="U1139" s="1"/>
    </row>
    <row r="1140" spans="7:21" x14ac:dyDescent="0.2">
      <c r="G1140" s="1"/>
      <c r="H1140" s="1"/>
      <c r="U1140" s="1"/>
    </row>
    <row r="1141" spans="7:21" x14ac:dyDescent="0.2">
      <c r="G1141" s="1"/>
      <c r="H1141" s="1"/>
      <c r="U1141" s="1"/>
    </row>
    <row r="1142" spans="7:21" x14ac:dyDescent="0.2">
      <c r="G1142" s="1"/>
      <c r="H1142" s="1"/>
      <c r="U1142" s="1"/>
    </row>
    <row r="1143" spans="7:21" x14ac:dyDescent="0.2">
      <c r="G1143" s="1"/>
      <c r="H1143" s="1"/>
      <c r="U1143" s="1"/>
    </row>
    <row r="1144" spans="7:21" x14ac:dyDescent="0.2">
      <c r="G1144" s="1"/>
      <c r="H1144" s="1"/>
      <c r="U1144" s="1"/>
    </row>
    <row r="1145" spans="7:21" x14ac:dyDescent="0.2">
      <c r="G1145" s="1"/>
      <c r="H1145" s="1"/>
      <c r="U1145" s="1"/>
    </row>
    <row r="1146" spans="7:21" x14ac:dyDescent="0.2">
      <c r="G1146" s="1"/>
      <c r="H1146" s="1"/>
      <c r="U1146" s="1"/>
    </row>
    <row r="1147" spans="7:21" x14ac:dyDescent="0.2">
      <c r="G1147" s="1"/>
      <c r="H1147" s="1"/>
      <c r="U1147" s="1"/>
    </row>
    <row r="1148" spans="7:21" x14ac:dyDescent="0.2">
      <c r="G1148" s="1"/>
      <c r="H1148" s="1"/>
      <c r="U1148" s="1"/>
    </row>
    <row r="1149" spans="7:21" x14ac:dyDescent="0.2">
      <c r="G1149" s="1"/>
      <c r="H1149" s="1"/>
      <c r="U1149" s="1"/>
    </row>
    <row r="1150" spans="7:21" x14ac:dyDescent="0.2">
      <c r="G1150" s="1"/>
      <c r="H1150" s="1"/>
      <c r="U1150" s="1"/>
    </row>
    <row r="1151" spans="7:21" x14ac:dyDescent="0.2">
      <c r="G1151" s="1"/>
      <c r="H1151" s="1"/>
      <c r="U1151" s="1"/>
    </row>
    <row r="1152" spans="7:21" x14ac:dyDescent="0.2">
      <c r="G1152" s="1"/>
      <c r="H1152" s="1"/>
      <c r="U1152" s="1"/>
    </row>
    <row r="1153" spans="7:21" x14ac:dyDescent="0.2">
      <c r="G1153" s="1"/>
      <c r="H1153" s="1"/>
      <c r="U1153" s="1"/>
    </row>
    <row r="1154" spans="7:21" x14ac:dyDescent="0.2">
      <c r="G1154" s="1"/>
      <c r="H1154" s="1"/>
      <c r="U1154" s="1"/>
    </row>
    <row r="1155" spans="7:21" x14ac:dyDescent="0.2">
      <c r="G1155" s="1"/>
      <c r="H1155" s="1"/>
      <c r="U1155" s="1"/>
    </row>
    <row r="1156" spans="7:21" x14ac:dyDescent="0.2">
      <c r="G1156" s="1"/>
      <c r="H1156" s="1"/>
      <c r="U1156" s="1"/>
    </row>
    <row r="1157" spans="7:21" x14ac:dyDescent="0.2">
      <c r="G1157" s="1"/>
      <c r="H1157" s="1"/>
      <c r="U1157" s="1"/>
    </row>
    <row r="1158" spans="7:21" x14ac:dyDescent="0.2">
      <c r="G1158" s="1"/>
      <c r="H1158" s="1"/>
      <c r="U1158" s="1"/>
    </row>
    <row r="1159" spans="7:21" x14ac:dyDescent="0.2">
      <c r="G1159" s="1"/>
      <c r="H1159" s="1"/>
      <c r="U1159" s="1"/>
    </row>
    <row r="1160" spans="7:21" x14ac:dyDescent="0.2">
      <c r="G1160" s="1"/>
      <c r="H1160" s="1"/>
      <c r="U1160" s="1"/>
    </row>
    <row r="1161" spans="7:21" x14ac:dyDescent="0.2">
      <c r="G1161" s="1"/>
      <c r="H1161" s="1"/>
      <c r="U1161" s="1"/>
    </row>
    <row r="1162" spans="7:21" x14ac:dyDescent="0.2">
      <c r="G1162" s="1"/>
      <c r="H1162" s="1"/>
      <c r="U1162" s="1"/>
    </row>
    <row r="1163" spans="7:21" x14ac:dyDescent="0.2">
      <c r="G1163" s="1"/>
      <c r="H1163" s="1"/>
      <c r="U1163" s="1"/>
    </row>
    <row r="1164" spans="7:21" x14ac:dyDescent="0.2">
      <c r="G1164" s="1"/>
      <c r="H1164" s="1"/>
      <c r="U1164" s="1"/>
    </row>
    <row r="1165" spans="7:21" x14ac:dyDescent="0.2">
      <c r="G1165" s="1"/>
      <c r="H1165" s="1"/>
      <c r="U1165" s="1"/>
    </row>
    <row r="1166" spans="7:21" x14ac:dyDescent="0.2">
      <c r="G1166" s="1"/>
      <c r="H1166" s="1"/>
      <c r="U1166" s="1"/>
    </row>
    <row r="1167" spans="7:21" x14ac:dyDescent="0.2">
      <c r="G1167" s="1"/>
      <c r="H1167" s="1"/>
      <c r="U1167" s="1"/>
    </row>
    <row r="1168" spans="7:21" x14ac:dyDescent="0.2">
      <c r="G1168" s="1"/>
      <c r="H1168" s="1"/>
      <c r="U1168" s="1"/>
    </row>
    <row r="1169" spans="7:21" x14ac:dyDescent="0.2">
      <c r="G1169" s="1"/>
      <c r="H1169" s="1"/>
      <c r="U1169" s="1"/>
    </row>
    <row r="1170" spans="7:21" x14ac:dyDescent="0.2">
      <c r="G1170" s="1"/>
      <c r="H1170" s="1"/>
      <c r="U1170" s="1"/>
    </row>
    <row r="1171" spans="7:21" x14ac:dyDescent="0.2">
      <c r="G1171" s="1"/>
      <c r="H1171" s="1"/>
      <c r="U1171" s="1"/>
    </row>
    <row r="1172" spans="7:21" x14ac:dyDescent="0.2">
      <c r="G1172" s="1"/>
      <c r="H1172" s="1"/>
      <c r="U1172" s="1"/>
    </row>
    <row r="1173" spans="7:21" x14ac:dyDescent="0.2">
      <c r="G1173" s="1"/>
      <c r="H1173" s="1"/>
      <c r="U1173" s="1"/>
    </row>
    <row r="1174" spans="7:21" x14ac:dyDescent="0.2">
      <c r="G1174" s="1"/>
      <c r="H1174" s="1"/>
      <c r="U1174" s="1"/>
    </row>
    <row r="1175" spans="7:21" x14ac:dyDescent="0.2">
      <c r="G1175" s="1"/>
      <c r="H1175" s="1"/>
      <c r="U1175" s="1"/>
    </row>
    <row r="1176" spans="7:21" x14ac:dyDescent="0.2">
      <c r="G1176" s="1"/>
      <c r="H1176" s="1"/>
      <c r="U1176" s="1"/>
    </row>
    <row r="1177" spans="7:21" x14ac:dyDescent="0.2">
      <c r="G1177" s="1"/>
      <c r="H1177" s="1"/>
      <c r="U1177" s="1"/>
    </row>
    <row r="1178" spans="7:21" x14ac:dyDescent="0.2">
      <c r="G1178" s="1"/>
      <c r="H1178" s="1"/>
      <c r="U1178" s="1"/>
    </row>
    <row r="1179" spans="7:21" x14ac:dyDescent="0.2">
      <c r="G1179" s="1"/>
      <c r="H1179" s="1"/>
      <c r="U1179" s="1"/>
    </row>
    <row r="1180" spans="7:21" x14ac:dyDescent="0.2">
      <c r="G1180" s="1"/>
      <c r="H1180" s="1"/>
      <c r="U1180" s="1"/>
    </row>
    <row r="1181" spans="7:21" x14ac:dyDescent="0.2">
      <c r="G1181" s="1"/>
      <c r="H1181" s="1"/>
      <c r="U1181" s="1"/>
    </row>
    <row r="1182" spans="7:21" x14ac:dyDescent="0.2">
      <c r="G1182" s="1"/>
      <c r="H1182" s="1"/>
      <c r="U1182" s="1"/>
    </row>
    <row r="1183" spans="7:21" x14ac:dyDescent="0.2">
      <c r="G1183" s="1"/>
      <c r="H1183" s="1"/>
      <c r="U1183" s="1"/>
    </row>
    <row r="1184" spans="7:21" x14ac:dyDescent="0.2">
      <c r="G1184" s="1"/>
      <c r="H1184" s="1"/>
      <c r="U1184" s="1"/>
    </row>
    <row r="1185" spans="7:21" x14ac:dyDescent="0.2">
      <c r="G1185" s="1"/>
      <c r="H1185" s="1"/>
      <c r="U1185" s="1"/>
    </row>
    <row r="1186" spans="7:21" x14ac:dyDescent="0.2">
      <c r="G1186" s="1"/>
      <c r="H1186" s="1"/>
      <c r="U1186" s="1"/>
    </row>
    <row r="1187" spans="7:21" x14ac:dyDescent="0.2">
      <c r="G1187" s="1"/>
      <c r="H1187" s="1"/>
      <c r="U1187" s="1"/>
    </row>
    <row r="1188" spans="7:21" x14ac:dyDescent="0.2">
      <c r="G1188" s="1"/>
      <c r="H1188" s="1"/>
      <c r="U1188" s="1"/>
    </row>
    <row r="1189" spans="7:21" x14ac:dyDescent="0.2">
      <c r="G1189" s="1"/>
      <c r="H1189" s="1"/>
      <c r="U1189" s="1"/>
    </row>
    <row r="1190" spans="7:21" x14ac:dyDescent="0.2">
      <c r="G1190" s="1"/>
      <c r="H1190" s="1"/>
      <c r="U1190" s="1"/>
    </row>
    <row r="1191" spans="7:21" x14ac:dyDescent="0.2">
      <c r="G1191" s="1"/>
      <c r="H1191" s="1"/>
      <c r="U1191" s="1"/>
    </row>
    <row r="1192" spans="7:21" x14ac:dyDescent="0.2">
      <c r="G1192" s="1"/>
      <c r="H1192" s="1"/>
      <c r="U1192" s="1"/>
    </row>
    <row r="1193" spans="7:21" x14ac:dyDescent="0.2">
      <c r="G1193" s="1"/>
      <c r="H1193" s="1"/>
      <c r="U1193" s="1"/>
    </row>
    <row r="1194" spans="7:21" x14ac:dyDescent="0.2">
      <c r="G1194" s="1"/>
      <c r="H1194" s="1"/>
      <c r="U1194" s="1"/>
    </row>
    <row r="1195" spans="7:21" x14ac:dyDescent="0.2">
      <c r="G1195" s="1"/>
      <c r="H1195" s="1"/>
      <c r="U1195" s="1"/>
    </row>
    <row r="1196" spans="7:21" x14ac:dyDescent="0.2">
      <c r="G1196" s="1"/>
      <c r="H1196" s="1"/>
      <c r="U1196" s="1"/>
    </row>
    <row r="1197" spans="7:21" x14ac:dyDescent="0.2">
      <c r="G1197" s="1"/>
      <c r="H1197" s="1"/>
      <c r="U1197" s="1"/>
    </row>
    <row r="1198" spans="7:21" x14ac:dyDescent="0.2">
      <c r="G1198" s="1"/>
      <c r="H1198" s="1"/>
      <c r="U1198" s="1"/>
    </row>
    <row r="1199" spans="7:21" x14ac:dyDescent="0.2">
      <c r="G1199" s="1"/>
      <c r="H1199" s="1"/>
      <c r="U1199" s="1"/>
    </row>
    <row r="1200" spans="7:21" x14ac:dyDescent="0.2">
      <c r="G1200" s="1"/>
      <c r="H1200" s="1"/>
      <c r="U1200" s="1"/>
    </row>
    <row r="1201" spans="7:21" x14ac:dyDescent="0.2">
      <c r="G1201" s="1"/>
      <c r="H1201" s="1"/>
      <c r="U1201" s="1"/>
    </row>
    <row r="1202" spans="7:21" x14ac:dyDescent="0.2">
      <c r="G1202" s="1"/>
      <c r="H1202" s="1"/>
      <c r="U1202" s="1"/>
    </row>
    <row r="1203" spans="7:21" x14ac:dyDescent="0.2">
      <c r="G1203" s="1"/>
      <c r="H1203" s="1"/>
      <c r="U1203" s="1"/>
    </row>
    <row r="1204" spans="7:21" x14ac:dyDescent="0.2">
      <c r="G1204" s="1"/>
      <c r="H1204" s="1"/>
      <c r="U1204" s="1"/>
    </row>
    <row r="1205" spans="7:21" x14ac:dyDescent="0.2">
      <c r="G1205" s="1"/>
      <c r="H1205" s="1"/>
      <c r="U1205" s="1"/>
    </row>
    <row r="1206" spans="7:21" x14ac:dyDescent="0.2">
      <c r="G1206" s="1"/>
      <c r="H1206" s="1"/>
      <c r="U1206" s="1"/>
    </row>
    <row r="1207" spans="7:21" x14ac:dyDescent="0.2">
      <c r="G1207" s="1"/>
      <c r="H1207" s="1"/>
      <c r="U1207" s="1"/>
    </row>
    <row r="1208" spans="7:21" x14ac:dyDescent="0.2">
      <c r="G1208" s="1"/>
      <c r="H1208" s="1"/>
      <c r="U1208" s="1"/>
    </row>
    <row r="1209" spans="7:21" x14ac:dyDescent="0.2">
      <c r="G1209" s="1"/>
      <c r="H1209" s="1"/>
      <c r="U1209" s="1"/>
    </row>
    <row r="1210" spans="7:21" x14ac:dyDescent="0.2">
      <c r="G1210" s="1"/>
      <c r="H1210" s="1"/>
      <c r="U1210" s="1"/>
    </row>
    <row r="1211" spans="7:21" x14ac:dyDescent="0.2">
      <c r="G1211" s="1"/>
      <c r="H1211" s="1"/>
      <c r="U1211" s="1"/>
    </row>
    <row r="1212" spans="7:21" x14ac:dyDescent="0.2">
      <c r="G1212" s="1"/>
      <c r="H1212" s="1"/>
      <c r="U1212" s="1"/>
    </row>
    <row r="1213" spans="7:21" x14ac:dyDescent="0.2">
      <c r="G1213" s="1"/>
      <c r="H1213" s="1"/>
      <c r="U1213" s="1"/>
    </row>
    <row r="1214" spans="7:21" x14ac:dyDescent="0.2">
      <c r="G1214" s="1"/>
      <c r="H1214" s="1"/>
      <c r="U1214" s="1"/>
    </row>
    <row r="1215" spans="7:21" x14ac:dyDescent="0.2">
      <c r="G1215" s="1"/>
      <c r="H1215" s="1"/>
      <c r="U1215" s="1"/>
    </row>
    <row r="1216" spans="7:21" x14ac:dyDescent="0.2">
      <c r="G1216" s="1"/>
      <c r="H1216" s="1"/>
      <c r="U1216" s="1"/>
    </row>
    <row r="1217" spans="7:21" x14ac:dyDescent="0.2">
      <c r="G1217" s="1"/>
      <c r="H1217" s="1"/>
      <c r="U1217" s="1"/>
    </row>
    <row r="1218" spans="7:21" x14ac:dyDescent="0.2">
      <c r="G1218" s="1"/>
      <c r="H1218" s="1"/>
      <c r="U1218" s="1"/>
    </row>
    <row r="1219" spans="7:21" x14ac:dyDescent="0.2">
      <c r="G1219" s="1"/>
      <c r="H1219" s="1"/>
      <c r="U1219" s="1"/>
    </row>
    <row r="1220" spans="7:21" x14ac:dyDescent="0.2">
      <c r="G1220" s="1"/>
      <c r="H1220" s="1"/>
      <c r="U1220" s="1"/>
    </row>
    <row r="1221" spans="7:21" x14ac:dyDescent="0.2">
      <c r="G1221" s="1"/>
      <c r="H1221" s="1"/>
      <c r="U1221" s="1"/>
    </row>
    <row r="1222" spans="7:21" x14ac:dyDescent="0.2">
      <c r="G1222" s="1"/>
      <c r="H1222" s="1"/>
      <c r="U1222" s="1"/>
    </row>
    <row r="1223" spans="7:21" x14ac:dyDescent="0.2">
      <c r="G1223" s="1"/>
      <c r="H1223" s="1"/>
      <c r="U1223" s="1"/>
    </row>
    <row r="1224" spans="7:21" x14ac:dyDescent="0.2">
      <c r="G1224" s="1"/>
      <c r="H1224" s="1"/>
      <c r="U1224" s="1"/>
    </row>
    <row r="1225" spans="7:21" x14ac:dyDescent="0.2">
      <c r="G1225" s="1"/>
      <c r="H1225" s="1"/>
      <c r="U1225" s="1"/>
    </row>
    <row r="1226" spans="7:21" x14ac:dyDescent="0.2">
      <c r="G1226" s="1"/>
      <c r="H1226" s="1"/>
      <c r="U1226" s="1"/>
    </row>
    <row r="1227" spans="7:21" x14ac:dyDescent="0.2">
      <c r="G1227" s="1"/>
      <c r="H1227" s="1"/>
      <c r="U1227" s="1"/>
    </row>
    <row r="1228" spans="7:21" x14ac:dyDescent="0.2">
      <c r="G1228" s="1"/>
      <c r="H1228" s="1"/>
      <c r="U1228" s="1"/>
    </row>
    <row r="1229" spans="7:21" x14ac:dyDescent="0.2">
      <c r="G1229" s="1"/>
      <c r="H1229" s="1"/>
      <c r="U1229" s="1"/>
    </row>
    <row r="1230" spans="7:21" x14ac:dyDescent="0.2">
      <c r="G1230" s="1"/>
      <c r="H1230" s="1"/>
      <c r="U1230" s="1"/>
    </row>
    <row r="1231" spans="7:21" x14ac:dyDescent="0.2">
      <c r="G1231" s="1"/>
      <c r="H1231" s="1"/>
      <c r="U1231" s="1"/>
    </row>
    <row r="1232" spans="7:21" x14ac:dyDescent="0.2">
      <c r="G1232" s="1"/>
      <c r="H1232" s="1"/>
      <c r="U1232" s="1"/>
    </row>
    <row r="1233" spans="7:21" x14ac:dyDescent="0.2">
      <c r="G1233" s="1"/>
      <c r="H1233" s="1"/>
      <c r="U1233" s="1"/>
    </row>
    <row r="1234" spans="7:21" x14ac:dyDescent="0.2">
      <c r="G1234" s="1"/>
      <c r="H1234" s="1"/>
      <c r="U1234" s="1"/>
    </row>
    <row r="1235" spans="7:21" x14ac:dyDescent="0.2">
      <c r="G1235" s="1"/>
      <c r="H1235" s="1"/>
      <c r="U1235" s="1"/>
    </row>
    <row r="1236" spans="7:21" x14ac:dyDescent="0.2">
      <c r="G1236" s="1"/>
      <c r="H1236" s="1"/>
      <c r="U1236" s="1"/>
    </row>
    <row r="1237" spans="7:21" x14ac:dyDescent="0.2">
      <c r="G1237" s="1"/>
      <c r="H1237" s="1"/>
      <c r="U1237" s="1"/>
    </row>
    <row r="1238" spans="7:21" x14ac:dyDescent="0.2">
      <c r="G1238" s="1"/>
      <c r="H1238" s="1"/>
      <c r="U1238" s="1"/>
    </row>
    <row r="1239" spans="7:21" x14ac:dyDescent="0.2">
      <c r="G1239" s="1"/>
      <c r="H1239" s="1"/>
      <c r="U1239" s="1"/>
    </row>
    <row r="1240" spans="7:21" x14ac:dyDescent="0.2">
      <c r="G1240" s="1"/>
      <c r="H1240" s="1"/>
      <c r="U1240" s="1"/>
    </row>
    <row r="1241" spans="7:21" x14ac:dyDescent="0.2">
      <c r="G1241" s="1"/>
      <c r="H1241" s="1"/>
      <c r="U1241" s="1"/>
    </row>
    <row r="1242" spans="7:21" x14ac:dyDescent="0.2">
      <c r="G1242" s="1"/>
      <c r="H1242" s="1"/>
      <c r="U1242" s="1"/>
    </row>
    <row r="1243" spans="7:21" x14ac:dyDescent="0.2">
      <c r="G1243" s="1"/>
      <c r="H1243" s="1"/>
      <c r="U1243" s="1"/>
    </row>
    <row r="1244" spans="7:21" x14ac:dyDescent="0.2">
      <c r="G1244" s="1"/>
      <c r="H1244" s="1"/>
      <c r="U1244" s="1"/>
    </row>
    <row r="1245" spans="7:21" x14ac:dyDescent="0.2">
      <c r="G1245" s="1"/>
      <c r="H1245" s="1"/>
      <c r="U1245" s="1"/>
    </row>
    <row r="1246" spans="7:21" x14ac:dyDescent="0.2">
      <c r="G1246" s="1"/>
      <c r="H1246" s="1"/>
      <c r="U1246" s="1"/>
    </row>
    <row r="1247" spans="7:21" x14ac:dyDescent="0.2">
      <c r="G1247" s="1"/>
      <c r="H1247" s="1"/>
      <c r="U1247" s="1"/>
    </row>
    <row r="1248" spans="7:21" x14ac:dyDescent="0.2">
      <c r="G1248" s="1"/>
      <c r="H1248" s="1"/>
      <c r="U1248" s="1"/>
    </row>
    <row r="1249" spans="7:21" x14ac:dyDescent="0.2">
      <c r="G1249" s="1"/>
      <c r="H1249" s="1"/>
      <c r="U1249" s="1"/>
    </row>
    <row r="1250" spans="7:21" x14ac:dyDescent="0.2">
      <c r="G1250" s="1"/>
      <c r="H1250" s="1"/>
      <c r="U1250" s="1"/>
    </row>
    <row r="1251" spans="7:21" x14ac:dyDescent="0.2">
      <c r="G1251" s="1"/>
      <c r="H1251" s="1"/>
      <c r="U1251" s="1"/>
    </row>
    <row r="1252" spans="7:21" x14ac:dyDescent="0.2">
      <c r="G1252" s="1"/>
      <c r="H1252" s="1"/>
      <c r="U1252" s="1"/>
    </row>
    <row r="1253" spans="7:21" x14ac:dyDescent="0.2">
      <c r="G1253" s="1"/>
      <c r="H1253" s="1"/>
      <c r="U1253" s="1"/>
    </row>
    <row r="1254" spans="7:21" x14ac:dyDescent="0.2">
      <c r="G1254" s="1"/>
      <c r="H1254" s="1"/>
      <c r="U1254" s="1"/>
    </row>
    <row r="1255" spans="7:21" x14ac:dyDescent="0.2">
      <c r="G1255" s="1"/>
      <c r="H1255" s="1"/>
      <c r="U1255" s="1"/>
    </row>
    <row r="1256" spans="7:21" x14ac:dyDescent="0.2">
      <c r="G1256" s="1"/>
      <c r="H1256" s="1"/>
      <c r="U1256" s="1"/>
    </row>
    <row r="1257" spans="7:21" x14ac:dyDescent="0.2">
      <c r="G1257" s="1"/>
      <c r="H1257" s="1"/>
      <c r="U1257" s="1"/>
    </row>
    <row r="1258" spans="7:21" x14ac:dyDescent="0.2">
      <c r="G1258" s="1"/>
      <c r="H1258" s="1"/>
      <c r="U1258" s="1"/>
    </row>
    <row r="1259" spans="7:21" x14ac:dyDescent="0.2">
      <c r="G1259" s="1"/>
      <c r="H1259" s="1"/>
      <c r="U1259" s="1"/>
    </row>
    <row r="1260" spans="7:21" x14ac:dyDescent="0.2">
      <c r="G1260" s="1"/>
      <c r="H1260" s="1"/>
      <c r="U1260" s="1"/>
    </row>
    <row r="1261" spans="7:21" x14ac:dyDescent="0.2">
      <c r="G1261" s="1"/>
      <c r="H1261" s="1"/>
      <c r="U1261" s="1"/>
    </row>
    <row r="1262" spans="7:21" x14ac:dyDescent="0.2">
      <c r="G1262" s="1"/>
      <c r="H1262" s="1"/>
      <c r="U1262" s="1"/>
    </row>
    <row r="1263" spans="7:21" x14ac:dyDescent="0.2">
      <c r="G1263" s="1"/>
      <c r="H1263" s="1"/>
      <c r="U1263" s="1"/>
    </row>
    <row r="1264" spans="7:21" x14ac:dyDescent="0.2">
      <c r="G1264" s="1"/>
      <c r="H1264" s="1"/>
      <c r="U1264" s="1"/>
    </row>
    <row r="1265" spans="7:21" x14ac:dyDescent="0.2">
      <c r="G1265" s="1"/>
      <c r="H1265" s="1"/>
      <c r="U1265" s="1"/>
    </row>
    <row r="1266" spans="7:21" x14ac:dyDescent="0.2">
      <c r="G1266" s="1"/>
      <c r="H1266" s="1"/>
      <c r="U1266" s="1"/>
    </row>
    <row r="1267" spans="7:21" x14ac:dyDescent="0.2">
      <c r="G1267" s="1"/>
      <c r="H1267" s="1"/>
      <c r="U1267" s="1"/>
    </row>
    <row r="1268" spans="7:21" x14ac:dyDescent="0.2">
      <c r="G1268" s="1"/>
      <c r="H1268" s="1"/>
      <c r="U1268" s="1"/>
    </row>
    <row r="1269" spans="7:21" x14ac:dyDescent="0.2">
      <c r="G1269" s="1"/>
      <c r="H1269" s="1"/>
      <c r="U1269" s="1"/>
    </row>
    <row r="1270" spans="7:21" x14ac:dyDescent="0.2">
      <c r="G1270" s="1"/>
      <c r="H1270" s="1"/>
      <c r="U1270" s="1"/>
    </row>
    <row r="1271" spans="7:21" x14ac:dyDescent="0.2">
      <c r="G1271" s="1"/>
      <c r="H1271" s="1"/>
      <c r="U1271" s="1"/>
    </row>
    <row r="1272" spans="7:21" x14ac:dyDescent="0.2">
      <c r="G1272" s="1"/>
      <c r="H1272" s="1"/>
      <c r="U1272" s="1"/>
    </row>
    <row r="1273" spans="7:21" x14ac:dyDescent="0.2">
      <c r="G1273" s="1"/>
      <c r="H1273" s="1"/>
      <c r="U1273" s="1"/>
    </row>
    <row r="1274" spans="7:21" x14ac:dyDescent="0.2">
      <c r="G1274" s="1"/>
      <c r="H1274" s="1"/>
      <c r="U1274" s="1"/>
    </row>
    <row r="1275" spans="7:21" x14ac:dyDescent="0.2">
      <c r="G1275" s="1"/>
      <c r="H1275" s="1"/>
      <c r="U1275" s="1"/>
    </row>
    <row r="1276" spans="7:21" x14ac:dyDescent="0.2">
      <c r="G1276" s="1"/>
      <c r="H1276" s="1"/>
      <c r="U1276" s="1"/>
    </row>
    <row r="1277" spans="7:21" x14ac:dyDescent="0.2">
      <c r="G1277" s="1"/>
      <c r="H1277" s="1"/>
      <c r="U1277" s="1"/>
    </row>
    <row r="1278" spans="7:21" x14ac:dyDescent="0.2">
      <c r="G1278" s="1"/>
      <c r="H1278" s="1"/>
      <c r="U1278" s="1"/>
    </row>
    <row r="1279" spans="7:21" x14ac:dyDescent="0.2">
      <c r="G1279" s="1"/>
      <c r="H1279" s="1"/>
      <c r="U1279" s="1"/>
    </row>
    <row r="1280" spans="7:21" x14ac:dyDescent="0.2">
      <c r="G1280" s="1"/>
      <c r="H1280" s="1"/>
      <c r="U1280" s="1"/>
    </row>
    <row r="1281" spans="7:21" x14ac:dyDescent="0.2">
      <c r="G1281" s="1"/>
      <c r="H1281" s="1"/>
      <c r="U1281" s="1"/>
    </row>
    <row r="1282" spans="7:21" x14ac:dyDescent="0.2">
      <c r="G1282" s="1"/>
      <c r="H1282" s="1"/>
      <c r="U1282" s="1"/>
    </row>
    <row r="1283" spans="7:21" x14ac:dyDescent="0.2">
      <c r="G1283" s="1"/>
      <c r="H1283" s="1"/>
      <c r="U1283" s="1"/>
    </row>
    <row r="1284" spans="7:21" x14ac:dyDescent="0.2">
      <c r="G1284" s="1"/>
      <c r="H1284" s="1"/>
      <c r="U1284" s="1"/>
    </row>
    <row r="1285" spans="7:21" x14ac:dyDescent="0.2">
      <c r="G1285" s="1"/>
      <c r="H1285" s="1"/>
      <c r="U1285" s="1"/>
    </row>
    <row r="1286" spans="7:21" x14ac:dyDescent="0.2">
      <c r="G1286" s="1"/>
      <c r="H1286" s="1"/>
      <c r="U1286" s="1"/>
    </row>
    <row r="1287" spans="7:21" x14ac:dyDescent="0.2">
      <c r="G1287" s="1"/>
      <c r="H1287" s="1"/>
      <c r="U1287" s="1"/>
    </row>
    <row r="1288" spans="7:21" x14ac:dyDescent="0.2">
      <c r="G1288" s="1"/>
      <c r="H1288" s="1"/>
      <c r="U1288" s="1"/>
    </row>
    <row r="1289" spans="7:21" x14ac:dyDescent="0.2">
      <c r="G1289" s="1"/>
      <c r="H1289" s="1"/>
      <c r="U1289" s="1"/>
    </row>
    <row r="1290" spans="7:21" x14ac:dyDescent="0.2">
      <c r="G1290" s="1"/>
      <c r="H1290" s="1"/>
      <c r="U1290" s="1"/>
    </row>
    <row r="1291" spans="7:21" x14ac:dyDescent="0.2">
      <c r="G1291" s="1"/>
      <c r="H1291" s="1"/>
      <c r="U1291" s="1"/>
    </row>
    <row r="1292" spans="7:21" x14ac:dyDescent="0.2">
      <c r="G1292" s="1"/>
      <c r="H1292" s="1"/>
      <c r="U1292" s="1"/>
    </row>
    <row r="1293" spans="7:21" x14ac:dyDescent="0.2">
      <c r="G1293" s="1"/>
      <c r="H1293" s="1"/>
      <c r="U1293" s="1"/>
    </row>
    <row r="1294" spans="7:21" x14ac:dyDescent="0.2">
      <c r="G1294" s="1"/>
      <c r="H1294" s="1"/>
      <c r="U1294" s="1"/>
    </row>
    <row r="1295" spans="7:21" x14ac:dyDescent="0.2">
      <c r="G1295" s="1"/>
      <c r="H1295" s="1"/>
      <c r="U1295" s="1"/>
    </row>
    <row r="1296" spans="7:21" x14ac:dyDescent="0.2">
      <c r="G1296" s="1"/>
      <c r="H1296" s="1"/>
      <c r="U1296" s="1"/>
    </row>
    <row r="1297" spans="7:21" x14ac:dyDescent="0.2">
      <c r="G1297" s="1"/>
      <c r="H1297" s="1"/>
      <c r="U1297" s="1"/>
    </row>
    <row r="1298" spans="7:21" x14ac:dyDescent="0.2">
      <c r="G1298" s="1"/>
      <c r="H1298" s="1"/>
      <c r="U1298" s="1"/>
    </row>
    <row r="1299" spans="7:21" x14ac:dyDescent="0.2">
      <c r="G1299" s="1"/>
      <c r="H1299" s="1"/>
      <c r="U1299" s="1"/>
    </row>
    <row r="1300" spans="7:21" x14ac:dyDescent="0.2">
      <c r="G1300" s="1"/>
      <c r="H1300" s="1"/>
      <c r="U1300" s="1"/>
    </row>
    <row r="1301" spans="7:21" x14ac:dyDescent="0.2">
      <c r="G1301" s="1"/>
      <c r="H1301" s="1"/>
      <c r="U1301" s="1"/>
    </row>
    <row r="1302" spans="7:21" x14ac:dyDescent="0.2">
      <c r="G1302" s="1"/>
      <c r="H1302" s="1"/>
      <c r="U1302" s="1"/>
    </row>
    <row r="1303" spans="7:21" x14ac:dyDescent="0.2">
      <c r="G1303" s="1"/>
      <c r="H1303" s="1"/>
      <c r="U1303" s="1"/>
    </row>
    <row r="1304" spans="7:21" x14ac:dyDescent="0.2">
      <c r="G1304" s="1"/>
      <c r="H1304" s="1"/>
      <c r="U1304" s="1"/>
    </row>
    <row r="1305" spans="7:21" x14ac:dyDescent="0.2">
      <c r="G1305" s="1"/>
      <c r="H1305" s="1"/>
      <c r="U1305" s="1"/>
    </row>
    <row r="1306" spans="7:21" x14ac:dyDescent="0.2">
      <c r="G1306" s="1"/>
      <c r="H1306" s="1"/>
      <c r="U1306" s="1"/>
    </row>
    <row r="1307" spans="7:21" x14ac:dyDescent="0.2">
      <c r="G1307" s="1"/>
      <c r="H1307" s="1"/>
      <c r="U1307" s="1"/>
    </row>
    <row r="1308" spans="7:21" x14ac:dyDescent="0.2">
      <c r="G1308" s="1"/>
      <c r="H1308" s="1"/>
      <c r="U1308" s="1"/>
    </row>
    <row r="1309" spans="7:21" x14ac:dyDescent="0.2">
      <c r="G1309" s="1"/>
      <c r="H1309" s="1"/>
      <c r="U1309" s="1"/>
    </row>
    <row r="1310" spans="7:21" x14ac:dyDescent="0.2">
      <c r="G1310" s="1"/>
      <c r="H1310" s="1"/>
      <c r="U1310" s="1"/>
    </row>
    <row r="1311" spans="7:21" x14ac:dyDescent="0.2">
      <c r="G1311" s="1"/>
      <c r="H1311" s="1"/>
      <c r="U1311" s="1"/>
    </row>
    <row r="1312" spans="7:21" x14ac:dyDescent="0.2">
      <c r="G1312" s="1"/>
      <c r="H1312" s="1"/>
      <c r="U1312" s="1"/>
    </row>
    <row r="1313" spans="7:21" x14ac:dyDescent="0.2">
      <c r="G1313" s="1"/>
      <c r="H1313" s="1"/>
      <c r="U1313" s="1"/>
    </row>
    <row r="1314" spans="7:21" x14ac:dyDescent="0.2">
      <c r="G1314" s="1"/>
      <c r="H1314" s="1"/>
      <c r="U1314" s="1"/>
    </row>
    <row r="1315" spans="7:21" x14ac:dyDescent="0.2">
      <c r="G1315" s="1"/>
      <c r="H1315" s="1"/>
      <c r="U1315" s="1"/>
    </row>
    <row r="1316" spans="7:21" x14ac:dyDescent="0.2">
      <c r="G1316" s="1"/>
      <c r="H1316" s="1"/>
      <c r="U1316" s="1"/>
    </row>
    <row r="1317" spans="7:21" x14ac:dyDescent="0.2">
      <c r="G1317" s="1"/>
      <c r="H1317" s="1"/>
      <c r="U1317" s="1"/>
    </row>
    <row r="1318" spans="7:21" x14ac:dyDescent="0.2">
      <c r="G1318" s="1"/>
      <c r="H1318" s="1"/>
      <c r="U1318" s="1"/>
    </row>
    <row r="1319" spans="7:21" x14ac:dyDescent="0.2">
      <c r="G1319" s="1"/>
      <c r="H1319" s="1"/>
      <c r="U1319" s="1"/>
    </row>
    <row r="1320" spans="7:21" x14ac:dyDescent="0.2">
      <c r="G1320" s="1"/>
      <c r="H1320" s="1"/>
      <c r="U1320" s="1"/>
    </row>
    <row r="1321" spans="7:21" x14ac:dyDescent="0.2">
      <c r="G1321" s="1"/>
      <c r="H1321" s="1"/>
      <c r="U1321" s="1"/>
    </row>
    <row r="1322" spans="7:21" x14ac:dyDescent="0.2">
      <c r="G1322" s="1"/>
      <c r="H1322" s="1"/>
      <c r="U1322" s="1"/>
    </row>
    <row r="1323" spans="7:21" x14ac:dyDescent="0.2">
      <c r="G1323" s="1"/>
      <c r="H1323" s="1"/>
      <c r="U1323" s="1"/>
    </row>
    <row r="1324" spans="7:21" x14ac:dyDescent="0.2">
      <c r="G1324" s="1"/>
      <c r="H1324" s="1"/>
      <c r="U1324" s="1"/>
    </row>
    <row r="1325" spans="7:21" x14ac:dyDescent="0.2">
      <c r="G1325" s="1"/>
      <c r="H1325" s="1"/>
      <c r="U1325" s="1"/>
    </row>
    <row r="1326" spans="7:21" x14ac:dyDescent="0.2">
      <c r="G1326" s="1"/>
      <c r="H1326" s="1"/>
      <c r="U1326" s="1"/>
    </row>
    <row r="1327" spans="7:21" x14ac:dyDescent="0.2">
      <c r="G1327" s="1"/>
      <c r="H1327" s="1"/>
      <c r="U1327" s="1"/>
    </row>
    <row r="1328" spans="7:21" x14ac:dyDescent="0.2">
      <c r="G1328" s="1"/>
      <c r="H1328" s="1"/>
      <c r="U1328" s="1"/>
    </row>
    <row r="1329" spans="7:21" x14ac:dyDescent="0.2">
      <c r="G1329" s="1"/>
      <c r="H1329" s="1"/>
      <c r="U1329" s="1"/>
    </row>
    <row r="1330" spans="7:21" x14ac:dyDescent="0.2">
      <c r="G1330" s="1"/>
      <c r="H1330" s="1"/>
      <c r="U1330" s="1"/>
    </row>
    <row r="1331" spans="7:21" x14ac:dyDescent="0.2">
      <c r="G1331" s="1"/>
      <c r="H1331" s="1"/>
      <c r="U1331" s="1"/>
    </row>
    <row r="1332" spans="7:21" x14ac:dyDescent="0.2">
      <c r="G1332" s="1"/>
      <c r="H1332" s="80"/>
      <c r="U1332" s="80"/>
    </row>
    <row r="1333" spans="7:21" x14ac:dyDescent="0.2">
      <c r="G1333" s="1"/>
      <c r="H1333" s="1"/>
      <c r="U1333" s="1"/>
    </row>
    <row r="1334" spans="7:21" x14ac:dyDescent="0.2">
      <c r="G1334" s="1"/>
      <c r="H1334" s="1"/>
      <c r="U1334" s="1"/>
    </row>
    <row r="1335" spans="7:21" x14ac:dyDescent="0.2">
      <c r="G1335" s="1"/>
      <c r="H1335" s="1"/>
      <c r="U1335" s="1"/>
    </row>
    <row r="1336" spans="7:21" x14ac:dyDescent="0.2">
      <c r="G1336" s="1"/>
      <c r="H1336" s="1"/>
      <c r="U1336" s="1"/>
    </row>
    <row r="1337" spans="7:21" x14ac:dyDescent="0.2">
      <c r="G1337" s="1"/>
      <c r="H1337" s="1"/>
      <c r="U1337" s="1"/>
    </row>
    <row r="1338" spans="7:21" x14ac:dyDescent="0.2">
      <c r="G1338" s="1"/>
      <c r="H1338" s="1"/>
      <c r="U1338" s="1"/>
    </row>
    <row r="1339" spans="7:21" x14ac:dyDescent="0.2">
      <c r="G1339" s="1"/>
      <c r="H1339" s="1"/>
      <c r="U1339" s="1"/>
    </row>
    <row r="1340" spans="7:21" x14ac:dyDescent="0.2">
      <c r="G1340" s="1"/>
      <c r="H1340" s="1"/>
      <c r="U1340" s="1"/>
    </row>
    <row r="1341" spans="7:21" x14ac:dyDescent="0.2">
      <c r="G1341" s="1"/>
      <c r="H1341" s="1"/>
      <c r="U1341" s="1"/>
    </row>
    <row r="1342" spans="7:21" x14ac:dyDescent="0.2">
      <c r="G1342" s="1"/>
      <c r="H1342" s="1"/>
      <c r="U1342" s="1"/>
    </row>
    <row r="1343" spans="7:21" x14ac:dyDescent="0.2">
      <c r="G1343" s="1"/>
      <c r="H1343" s="1"/>
      <c r="U1343" s="1"/>
    </row>
    <row r="1344" spans="7:21" x14ac:dyDescent="0.2">
      <c r="G1344" s="1"/>
      <c r="H1344" s="1"/>
      <c r="U1344" s="1"/>
    </row>
    <row r="1345" spans="7:21" x14ac:dyDescent="0.2">
      <c r="G1345" s="1"/>
      <c r="H1345" s="1"/>
      <c r="U1345" s="1"/>
    </row>
    <row r="1346" spans="7:21" x14ac:dyDescent="0.2">
      <c r="G1346" s="1"/>
      <c r="H1346" s="1"/>
      <c r="U1346" s="1"/>
    </row>
    <row r="1347" spans="7:21" x14ac:dyDescent="0.2">
      <c r="G1347" s="1"/>
      <c r="H1347" s="1"/>
      <c r="U1347" s="1"/>
    </row>
    <row r="1348" spans="7:21" x14ac:dyDescent="0.2">
      <c r="G1348" s="1"/>
      <c r="H1348" s="1"/>
      <c r="U1348" s="1"/>
    </row>
    <row r="1349" spans="7:21" x14ac:dyDescent="0.2">
      <c r="G1349" s="1"/>
      <c r="H1349" s="1"/>
      <c r="U1349" s="1"/>
    </row>
    <row r="1350" spans="7:21" x14ac:dyDescent="0.2">
      <c r="G1350" s="1"/>
      <c r="H1350" s="1"/>
      <c r="U1350" s="1"/>
    </row>
    <row r="1351" spans="7:21" x14ac:dyDescent="0.2">
      <c r="G1351" s="1"/>
      <c r="H1351" s="1"/>
      <c r="U1351" s="1"/>
    </row>
    <row r="1352" spans="7:21" x14ac:dyDescent="0.2">
      <c r="G1352" s="1"/>
      <c r="H1352" s="1"/>
      <c r="U1352" s="1"/>
    </row>
    <row r="1353" spans="7:21" x14ac:dyDescent="0.2">
      <c r="G1353" s="1"/>
      <c r="H1353" s="1"/>
      <c r="U1353" s="1"/>
    </row>
    <row r="1354" spans="7:21" x14ac:dyDescent="0.2">
      <c r="G1354" s="1"/>
      <c r="H1354" s="1"/>
      <c r="U1354" s="1"/>
    </row>
    <row r="1355" spans="7:21" x14ac:dyDescent="0.2">
      <c r="G1355" s="1"/>
      <c r="H1355" s="1"/>
      <c r="U1355" s="1"/>
    </row>
    <row r="1356" spans="7:21" x14ac:dyDescent="0.2">
      <c r="G1356" s="1"/>
      <c r="H1356" s="1"/>
      <c r="U1356" s="1"/>
    </row>
    <row r="1357" spans="7:21" x14ac:dyDescent="0.2">
      <c r="G1357" s="1"/>
      <c r="H1357" s="1"/>
      <c r="U1357" s="1"/>
    </row>
    <row r="1358" spans="7:21" x14ac:dyDescent="0.2">
      <c r="G1358" s="1"/>
      <c r="H1358" s="1"/>
      <c r="U1358" s="1"/>
    </row>
    <row r="1359" spans="7:21" x14ac:dyDescent="0.2">
      <c r="G1359" s="1"/>
      <c r="H1359" s="1"/>
      <c r="U1359" s="1"/>
    </row>
    <row r="1360" spans="7:21" x14ac:dyDescent="0.2">
      <c r="G1360" s="1"/>
      <c r="H1360" s="1"/>
      <c r="U1360" s="1"/>
    </row>
    <row r="1361" spans="7:21" x14ac:dyDescent="0.2">
      <c r="G1361" s="1"/>
      <c r="H1361" s="1"/>
      <c r="U1361" s="1"/>
    </row>
    <row r="1362" spans="7:21" x14ac:dyDescent="0.2">
      <c r="G1362" s="1"/>
      <c r="H1362" s="1"/>
      <c r="U1362" s="1"/>
    </row>
    <row r="1363" spans="7:21" x14ac:dyDescent="0.2">
      <c r="G1363" s="1"/>
      <c r="H1363" s="1"/>
      <c r="U1363" s="1"/>
    </row>
    <row r="1364" spans="7:21" x14ac:dyDescent="0.2">
      <c r="G1364" s="1"/>
      <c r="H1364" s="1"/>
      <c r="U1364" s="1"/>
    </row>
    <row r="1365" spans="7:21" x14ac:dyDescent="0.2">
      <c r="G1365" s="1"/>
      <c r="H1365" s="1"/>
      <c r="U1365" s="1"/>
    </row>
    <row r="1366" spans="7:21" x14ac:dyDescent="0.2">
      <c r="G1366" s="1"/>
      <c r="H1366" s="1"/>
      <c r="U1366" s="1"/>
    </row>
    <row r="1367" spans="7:21" x14ac:dyDescent="0.2">
      <c r="G1367" s="1"/>
      <c r="H1367" s="1"/>
      <c r="U1367" s="1"/>
    </row>
    <row r="1368" spans="7:21" x14ac:dyDescent="0.2">
      <c r="G1368" s="1"/>
      <c r="H1368" s="1"/>
      <c r="U1368" s="1"/>
    </row>
    <row r="1369" spans="7:21" x14ac:dyDescent="0.2">
      <c r="G1369" s="1"/>
      <c r="H1369" s="1"/>
      <c r="U1369" s="1"/>
    </row>
    <row r="1370" spans="7:21" x14ac:dyDescent="0.2">
      <c r="G1370" s="1"/>
      <c r="H1370" s="1"/>
      <c r="U1370" s="1"/>
    </row>
    <row r="1371" spans="7:21" x14ac:dyDescent="0.2">
      <c r="G1371" s="1"/>
      <c r="H1371" s="1"/>
      <c r="U1371" s="1"/>
    </row>
    <row r="1372" spans="7:21" x14ac:dyDescent="0.2">
      <c r="G1372" s="1"/>
      <c r="H1372" s="1"/>
      <c r="U1372" s="1"/>
    </row>
    <row r="1373" spans="7:21" x14ac:dyDescent="0.2">
      <c r="G1373" s="1"/>
      <c r="H1373" s="1"/>
      <c r="U1373" s="1"/>
    </row>
    <row r="1374" spans="7:21" x14ac:dyDescent="0.2">
      <c r="G1374" s="1"/>
      <c r="H1374" s="1"/>
      <c r="U1374" s="1"/>
    </row>
    <row r="1375" spans="7:21" x14ac:dyDescent="0.2">
      <c r="G1375" s="1"/>
      <c r="H1375" s="1"/>
      <c r="U1375" s="1"/>
    </row>
    <row r="1376" spans="7:21" x14ac:dyDescent="0.2">
      <c r="G1376" s="1"/>
      <c r="H1376" s="1"/>
      <c r="U1376" s="1"/>
    </row>
    <row r="1377" spans="7:21" x14ac:dyDescent="0.2">
      <c r="G1377" s="1"/>
      <c r="H1377" s="1"/>
      <c r="U1377" s="1"/>
    </row>
    <row r="1378" spans="7:21" x14ac:dyDescent="0.2">
      <c r="G1378" s="1"/>
      <c r="H1378" s="1"/>
      <c r="U1378" s="1"/>
    </row>
    <row r="1379" spans="7:21" x14ac:dyDescent="0.2">
      <c r="G1379" s="1"/>
      <c r="H1379" s="1"/>
      <c r="U1379" s="1"/>
    </row>
    <row r="1380" spans="7:21" x14ac:dyDescent="0.2">
      <c r="G1380" s="1"/>
      <c r="H1380" s="1"/>
      <c r="U1380" s="1"/>
    </row>
    <row r="1381" spans="7:21" x14ac:dyDescent="0.2">
      <c r="G1381" s="1"/>
      <c r="H1381" s="1"/>
      <c r="U1381" s="1"/>
    </row>
    <row r="1382" spans="7:21" x14ac:dyDescent="0.2">
      <c r="G1382" s="1"/>
      <c r="H1382" s="1"/>
      <c r="U1382" s="1"/>
    </row>
    <row r="1383" spans="7:21" x14ac:dyDescent="0.2">
      <c r="G1383" s="1"/>
      <c r="H1383" s="1"/>
      <c r="U1383" s="1"/>
    </row>
    <row r="1384" spans="7:21" x14ac:dyDescent="0.2">
      <c r="G1384" s="1"/>
      <c r="H1384" s="1"/>
      <c r="U1384" s="1"/>
    </row>
    <row r="1385" spans="7:21" x14ac:dyDescent="0.2">
      <c r="G1385" s="1"/>
      <c r="H1385" s="1"/>
      <c r="U1385" s="1"/>
    </row>
    <row r="1386" spans="7:21" x14ac:dyDescent="0.2">
      <c r="G1386" s="1"/>
      <c r="H1386" s="1"/>
      <c r="U1386" s="1"/>
    </row>
    <row r="1387" spans="7:21" x14ac:dyDescent="0.2">
      <c r="G1387" s="1"/>
      <c r="H1387" s="1"/>
      <c r="U1387" s="1"/>
    </row>
    <row r="1388" spans="7:21" x14ac:dyDescent="0.2">
      <c r="G1388" s="1"/>
      <c r="H1388" s="1"/>
      <c r="U1388" s="1"/>
    </row>
    <row r="1389" spans="7:21" x14ac:dyDescent="0.2">
      <c r="G1389" s="1"/>
      <c r="H1389" s="1"/>
      <c r="U1389" s="1"/>
    </row>
    <row r="1390" spans="7:21" x14ac:dyDescent="0.2">
      <c r="G1390" s="1"/>
      <c r="H1390" s="1"/>
      <c r="U1390" s="1"/>
    </row>
    <row r="1391" spans="7:21" x14ac:dyDescent="0.2">
      <c r="G1391" s="1"/>
      <c r="H1391" s="1"/>
      <c r="U1391" s="1"/>
    </row>
    <row r="1392" spans="7:21" x14ac:dyDescent="0.2">
      <c r="G1392" s="1"/>
      <c r="H1392" s="1"/>
      <c r="U1392" s="1"/>
    </row>
    <row r="1393" spans="7:21" x14ac:dyDescent="0.2">
      <c r="G1393" s="1"/>
      <c r="H1393" s="1"/>
      <c r="U1393" s="1"/>
    </row>
    <row r="1394" spans="7:21" x14ac:dyDescent="0.2">
      <c r="G1394" s="1"/>
      <c r="H1394" s="1"/>
      <c r="U1394" s="1"/>
    </row>
    <row r="1395" spans="7:21" x14ac:dyDescent="0.2">
      <c r="G1395" s="1"/>
      <c r="H1395" s="1"/>
      <c r="U1395" s="1"/>
    </row>
    <row r="1396" spans="7:21" x14ac:dyDescent="0.2">
      <c r="G1396" s="1"/>
      <c r="H1396" s="1"/>
      <c r="U1396" s="1"/>
    </row>
    <row r="1397" spans="7:21" x14ac:dyDescent="0.2">
      <c r="G1397" s="1"/>
      <c r="H1397" s="1"/>
      <c r="U1397" s="1"/>
    </row>
    <row r="1398" spans="7:21" x14ac:dyDescent="0.2">
      <c r="G1398" s="1"/>
      <c r="H1398" s="1"/>
      <c r="U1398" s="1"/>
    </row>
    <row r="1399" spans="7:21" x14ac:dyDescent="0.2">
      <c r="G1399" s="1"/>
      <c r="H1399" s="1"/>
      <c r="U1399" s="1"/>
    </row>
    <row r="1400" spans="7:21" x14ac:dyDescent="0.2">
      <c r="G1400" s="1"/>
      <c r="H1400" s="1"/>
      <c r="U1400" s="1"/>
    </row>
    <row r="1401" spans="7:21" x14ac:dyDescent="0.2">
      <c r="G1401" s="1"/>
      <c r="H1401" s="1"/>
      <c r="U1401" s="1"/>
    </row>
    <row r="1402" spans="7:21" x14ac:dyDescent="0.2">
      <c r="G1402" s="1"/>
      <c r="H1402" s="1"/>
      <c r="U1402" s="1"/>
    </row>
    <row r="1403" spans="7:21" x14ac:dyDescent="0.2">
      <c r="G1403" s="1"/>
      <c r="H1403" s="1"/>
      <c r="U1403" s="1"/>
    </row>
    <row r="1404" spans="7:21" x14ac:dyDescent="0.2">
      <c r="G1404" s="1"/>
      <c r="H1404" s="1"/>
      <c r="U1404" s="1"/>
    </row>
    <row r="1405" spans="7:21" x14ac:dyDescent="0.2">
      <c r="G1405" s="1"/>
      <c r="H1405" s="1"/>
      <c r="U1405" s="1"/>
    </row>
    <row r="1406" spans="7:21" x14ac:dyDescent="0.2">
      <c r="G1406" s="1"/>
      <c r="H1406" s="1"/>
      <c r="U1406" s="1"/>
    </row>
    <row r="1407" spans="7:21" x14ac:dyDescent="0.2">
      <c r="G1407" s="1"/>
      <c r="H1407" s="1"/>
      <c r="U1407" s="1"/>
    </row>
    <row r="1408" spans="7:21" x14ac:dyDescent="0.2">
      <c r="G1408" s="1"/>
      <c r="H1408" s="1"/>
      <c r="U1408" s="1"/>
    </row>
    <row r="1409" spans="7:21" x14ac:dyDescent="0.2">
      <c r="G1409" s="1"/>
      <c r="H1409" s="1"/>
      <c r="U1409" s="1"/>
    </row>
    <row r="1410" spans="7:21" x14ac:dyDescent="0.2">
      <c r="G1410" s="1"/>
      <c r="H1410" s="1"/>
      <c r="U1410" s="1"/>
    </row>
    <row r="1411" spans="7:21" x14ac:dyDescent="0.2">
      <c r="G1411" s="1"/>
      <c r="H1411" s="1"/>
      <c r="U1411" s="1"/>
    </row>
    <row r="1412" spans="7:21" x14ac:dyDescent="0.2">
      <c r="G1412" s="1"/>
      <c r="H1412" s="1"/>
      <c r="U1412" s="1"/>
    </row>
    <row r="1413" spans="7:21" x14ac:dyDescent="0.2">
      <c r="G1413" s="1"/>
      <c r="H1413" s="1"/>
      <c r="U1413" s="1"/>
    </row>
    <row r="1414" spans="7:21" x14ac:dyDescent="0.2">
      <c r="G1414" s="1"/>
      <c r="H1414" s="1"/>
      <c r="U1414" s="1"/>
    </row>
    <row r="1415" spans="7:21" x14ac:dyDescent="0.2">
      <c r="G1415" s="1"/>
      <c r="H1415" s="1"/>
      <c r="U1415" s="1"/>
    </row>
    <row r="1416" spans="7:21" x14ac:dyDescent="0.2">
      <c r="G1416" s="1"/>
      <c r="H1416" s="1"/>
      <c r="U1416" s="1"/>
    </row>
    <row r="1417" spans="7:21" x14ac:dyDescent="0.2">
      <c r="G1417" s="1"/>
      <c r="H1417" s="1"/>
      <c r="U1417" s="1"/>
    </row>
    <row r="1418" spans="7:21" x14ac:dyDescent="0.2">
      <c r="G1418" s="1"/>
      <c r="H1418" s="1"/>
      <c r="U1418" s="1"/>
    </row>
    <row r="1419" spans="7:21" x14ac:dyDescent="0.2">
      <c r="G1419" s="1"/>
      <c r="H1419" s="1"/>
      <c r="U1419" s="1"/>
    </row>
    <row r="1420" spans="7:21" x14ac:dyDescent="0.2">
      <c r="G1420" s="1"/>
      <c r="H1420" s="1"/>
      <c r="U1420" s="1"/>
    </row>
    <row r="1421" spans="7:21" x14ac:dyDescent="0.2">
      <c r="G1421" s="1"/>
      <c r="H1421" s="1"/>
      <c r="U1421" s="1"/>
    </row>
    <row r="1422" spans="7:21" x14ac:dyDescent="0.2">
      <c r="G1422" s="1"/>
      <c r="H1422" s="1"/>
      <c r="U1422" s="1"/>
    </row>
    <row r="1423" spans="7:21" x14ac:dyDescent="0.2">
      <c r="G1423" s="1"/>
      <c r="H1423" s="1"/>
      <c r="U1423" s="1"/>
    </row>
    <row r="1424" spans="7:21" x14ac:dyDescent="0.2">
      <c r="G1424" s="1"/>
      <c r="H1424" s="1"/>
      <c r="U1424" s="1"/>
    </row>
    <row r="1425" spans="7:21" x14ac:dyDescent="0.2">
      <c r="G1425" s="1"/>
      <c r="H1425" s="1"/>
      <c r="U1425" s="1"/>
    </row>
    <row r="1426" spans="7:21" x14ac:dyDescent="0.2">
      <c r="G1426" s="1"/>
      <c r="H1426" s="1"/>
      <c r="U1426" s="1"/>
    </row>
    <row r="1427" spans="7:21" x14ac:dyDescent="0.2">
      <c r="G1427" s="1"/>
      <c r="H1427" s="1"/>
      <c r="U1427" s="1"/>
    </row>
    <row r="1428" spans="7:21" x14ac:dyDescent="0.2">
      <c r="G1428" s="1"/>
      <c r="H1428" s="1"/>
      <c r="U1428" s="1"/>
    </row>
    <row r="1429" spans="7:21" x14ac:dyDescent="0.2">
      <c r="G1429" s="1"/>
      <c r="H1429" s="1"/>
      <c r="U1429" s="1"/>
    </row>
    <row r="1430" spans="7:21" x14ac:dyDescent="0.2">
      <c r="G1430" s="1"/>
      <c r="H1430" s="1"/>
      <c r="U1430" s="1"/>
    </row>
    <row r="1431" spans="7:21" x14ac:dyDescent="0.2">
      <c r="G1431" s="1"/>
      <c r="H1431" s="1"/>
      <c r="U1431" s="1"/>
    </row>
    <row r="1432" spans="7:21" x14ac:dyDescent="0.2">
      <c r="G1432" s="1"/>
      <c r="H1432" s="1"/>
      <c r="U1432" s="1"/>
    </row>
    <row r="1433" spans="7:21" x14ac:dyDescent="0.2">
      <c r="G1433" s="1"/>
      <c r="H1433" s="1"/>
      <c r="U1433" s="1"/>
    </row>
    <row r="1434" spans="7:21" x14ac:dyDescent="0.2">
      <c r="G1434" s="1"/>
      <c r="H1434" s="1"/>
      <c r="U1434" s="1"/>
    </row>
    <row r="1435" spans="7:21" x14ac:dyDescent="0.2">
      <c r="G1435" s="1"/>
      <c r="H1435" s="1"/>
      <c r="U1435" s="1"/>
    </row>
    <row r="1436" spans="7:21" x14ac:dyDescent="0.2">
      <c r="G1436" s="1"/>
      <c r="H1436" s="1"/>
      <c r="U1436" s="1"/>
    </row>
    <row r="1437" spans="7:21" x14ac:dyDescent="0.2">
      <c r="G1437" s="1"/>
      <c r="H1437" s="1"/>
      <c r="U1437" s="1"/>
    </row>
    <row r="1438" spans="7:21" x14ac:dyDescent="0.2">
      <c r="G1438" s="1"/>
      <c r="H1438" s="1"/>
      <c r="U1438" s="1"/>
    </row>
    <row r="1439" spans="7:21" x14ac:dyDescent="0.2">
      <c r="G1439" s="1"/>
      <c r="H1439" s="1"/>
      <c r="U1439" s="1"/>
    </row>
    <row r="1440" spans="7:21" x14ac:dyDescent="0.2">
      <c r="G1440" s="1"/>
      <c r="H1440" s="1"/>
      <c r="U1440" s="1"/>
    </row>
    <row r="1441" spans="7:21" x14ac:dyDescent="0.2">
      <c r="G1441" s="1"/>
      <c r="H1441" s="1"/>
      <c r="U1441" s="1"/>
    </row>
    <row r="1442" spans="7:21" x14ac:dyDescent="0.2">
      <c r="G1442" s="1"/>
      <c r="H1442" s="1"/>
      <c r="U1442" s="1"/>
    </row>
    <row r="1443" spans="7:21" x14ac:dyDescent="0.2">
      <c r="G1443" s="1"/>
      <c r="H1443" s="1"/>
      <c r="U1443" s="1"/>
    </row>
    <row r="1444" spans="7:21" x14ac:dyDescent="0.2">
      <c r="G1444" s="1"/>
      <c r="H1444" s="1"/>
      <c r="U1444" s="1"/>
    </row>
    <row r="1445" spans="7:21" x14ac:dyDescent="0.2">
      <c r="G1445" s="1"/>
      <c r="H1445" s="1"/>
      <c r="U1445" s="1"/>
    </row>
    <row r="1446" spans="7:21" x14ac:dyDescent="0.2">
      <c r="G1446" s="1"/>
      <c r="H1446" s="1"/>
      <c r="U1446" s="1"/>
    </row>
    <row r="1447" spans="7:21" x14ac:dyDescent="0.2">
      <c r="G1447" s="1"/>
      <c r="H1447" s="1"/>
      <c r="U1447" s="1"/>
    </row>
    <row r="1448" spans="7:21" x14ac:dyDescent="0.2">
      <c r="G1448" s="1"/>
      <c r="H1448" s="1"/>
      <c r="U1448" s="1"/>
    </row>
    <row r="1449" spans="7:21" x14ac:dyDescent="0.2">
      <c r="G1449" s="1"/>
      <c r="H1449" s="1"/>
      <c r="U1449" s="1"/>
    </row>
    <row r="1450" spans="7:21" x14ac:dyDescent="0.2">
      <c r="G1450" s="1"/>
      <c r="H1450" s="1"/>
      <c r="U1450" s="1"/>
    </row>
    <row r="1451" spans="7:21" x14ac:dyDescent="0.2">
      <c r="G1451" s="1"/>
      <c r="H1451" s="1"/>
      <c r="U1451" s="1"/>
    </row>
    <row r="1452" spans="7:21" x14ac:dyDescent="0.2">
      <c r="G1452" s="1"/>
      <c r="H1452" s="1"/>
      <c r="U1452" s="1"/>
    </row>
    <row r="1453" spans="7:21" x14ac:dyDescent="0.2">
      <c r="G1453" s="1"/>
      <c r="H1453" s="1"/>
      <c r="U1453" s="1"/>
    </row>
    <row r="1454" spans="7:21" x14ac:dyDescent="0.2">
      <c r="G1454" s="1"/>
      <c r="H1454" s="1"/>
      <c r="U1454" s="1"/>
    </row>
    <row r="1455" spans="7:21" x14ac:dyDescent="0.2">
      <c r="G1455" s="1"/>
      <c r="H1455" s="1"/>
      <c r="U1455" s="1"/>
    </row>
    <row r="1456" spans="7:21" x14ac:dyDescent="0.2">
      <c r="G1456" s="1"/>
      <c r="H1456" s="1"/>
      <c r="U1456" s="1"/>
    </row>
    <row r="1457" spans="7:21" x14ac:dyDescent="0.2">
      <c r="G1457" s="1"/>
      <c r="H1457" s="1"/>
      <c r="U1457" s="1"/>
    </row>
    <row r="1458" spans="7:21" x14ac:dyDescent="0.2">
      <c r="G1458" s="1"/>
      <c r="H1458" s="1"/>
      <c r="U1458" s="1"/>
    </row>
    <row r="1459" spans="7:21" x14ac:dyDescent="0.2">
      <c r="G1459" s="1"/>
      <c r="H1459" s="1"/>
      <c r="U1459" s="1"/>
    </row>
    <row r="1460" spans="7:21" x14ac:dyDescent="0.2">
      <c r="G1460" s="1"/>
      <c r="H1460" s="1"/>
      <c r="U1460" s="1"/>
    </row>
    <row r="1461" spans="7:21" x14ac:dyDescent="0.2">
      <c r="G1461" s="1"/>
      <c r="H1461" s="1"/>
      <c r="U1461" s="1"/>
    </row>
    <row r="1462" spans="7:21" x14ac:dyDescent="0.2">
      <c r="G1462" s="1"/>
      <c r="H1462" s="1"/>
      <c r="U1462" s="1"/>
    </row>
    <row r="1463" spans="7:21" x14ac:dyDescent="0.2">
      <c r="G1463" s="1"/>
      <c r="H1463" s="1"/>
      <c r="U1463" s="1"/>
    </row>
    <row r="1464" spans="7:21" x14ac:dyDescent="0.2">
      <c r="G1464" s="1"/>
      <c r="H1464" s="1"/>
      <c r="U1464" s="1"/>
    </row>
    <row r="1465" spans="7:21" x14ac:dyDescent="0.2">
      <c r="G1465" s="1"/>
      <c r="H1465" s="1"/>
      <c r="U1465" s="1"/>
    </row>
    <row r="1466" spans="7:21" x14ac:dyDescent="0.2">
      <c r="G1466" s="1"/>
      <c r="H1466" s="1"/>
      <c r="U1466" s="1"/>
    </row>
    <row r="1467" spans="7:21" x14ac:dyDescent="0.2">
      <c r="G1467" s="1"/>
      <c r="H1467" s="1"/>
      <c r="U1467" s="1"/>
    </row>
    <row r="1468" spans="7:21" x14ac:dyDescent="0.2">
      <c r="G1468" s="1"/>
      <c r="H1468" s="1"/>
      <c r="U1468" s="1"/>
    </row>
    <row r="1469" spans="7:21" x14ac:dyDescent="0.2">
      <c r="G1469" s="1"/>
      <c r="H1469" s="1"/>
      <c r="U1469" s="1"/>
    </row>
    <row r="1470" spans="7:21" x14ac:dyDescent="0.2">
      <c r="G1470" s="1"/>
      <c r="H1470" s="1"/>
      <c r="U1470" s="1"/>
    </row>
    <row r="1471" spans="7:21" x14ac:dyDescent="0.2">
      <c r="G1471" s="1"/>
      <c r="H1471" s="1"/>
      <c r="U1471" s="1"/>
    </row>
    <row r="1472" spans="7:21" x14ac:dyDescent="0.2">
      <c r="G1472" s="1"/>
      <c r="H1472" s="1"/>
      <c r="U1472" s="1"/>
    </row>
    <row r="1473" spans="7:21" x14ac:dyDescent="0.2">
      <c r="G1473" s="1"/>
      <c r="H1473" s="1"/>
      <c r="U1473" s="1"/>
    </row>
    <row r="1474" spans="7:21" x14ac:dyDescent="0.2">
      <c r="G1474" s="1"/>
      <c r="H1474" s="1"/>
      <c r="U1474" s="1"/>
    </row>
    <row r="1475" spans="7:21" x14ac:dyDescent="0.2">
      <c r="G1475" s="1"/>
      <c r="H1475" s="1"/>
      <c r="U1475" s="1"/>
    </row>
    <row r="1476" spans="7:21" x14ac:dyDescent="0.2">
      <c r="G1476" s="1"/>
      <c r="H1476" s="1"/>
      <c r="U1476" s="1"/>
    </row>
    <row r="1477" spans="7:21" x14ac:dyDescent="0.2">
      <c r="G1477" s="1"/>
      <c r="H1477" s="1"/>
      <c r="U1477" s="1"/>
    </row>
    <row r="1478" spans="7:21" x14ac:dyDescent="0.2">
      <c r="G1478" s="1"/>
      <c r="H1478" s="1"/>
      <c r="U1478" s="1"/>
    </row>
    <row r="1479" spans="7:21" x14ac:dyDescent="0.2">
      <c r="G1479" s="1"/>
      <c r="H1479" s="1"/>
      <c r="U1479" s="1"/>
    </row>
    <row r="1480" spans="7:21" x14ac:dyDescent="0.2">
      <c r="G1480" s="1"/>
      <c r="H1480" s="1"/>
      <c r="U1480" s="1"/>
    </row>
    <row r="1481" spans="7:21" x14ac:dyDescent="0.2">
      <c r="G1481" s="1"/>
      <c r="H1481" s="1"/>
      <c r="U1481" s="1"/>
    </row>
    <row r="1482" spans="7:21" x14ac:dyDescent="0.2">
      <c r="G1482" s="1"/>
      <c r="H1482" s="1"/>
      <c r="U1482" s="1"/>
    </row>
    <row r="1483" spans="7:21" x14ac:dyDescent="0.2">
      <c r="G1483" s="1"/>
      <c r="H1483" s="1"/>
      <c r="U1483" s="1"/>
    </row>
    <row r="1484" spans="7:21" x14ac:dyDescent="0.2">
      <c r="G1484" s="1"/>
      <c r="H1484" s="1"/>
      <c r="U1484" s="1"/>
    </row>
    <row r="1485" spans="7:21" x14ac:dyDescent="0.2">
      <c r="G1485" s="1"/>
      <c r="H1485" s="1"/>
      <c r="U1485" s="1"/>
    </row>
    <row r="1486" spans="7:21" x14ac:dyDescent="0.2">
      <c r="G1486" s="1"/>
      <c r="H1486" s="1"/>
      <c r="U1486" s="1"/>
    </row>
    <row r="1487" spans="7:21" x14ac:dyDescent="0.2">
      <c r="G1487" s="1"/>
      <c r="H1487" s="1"/>
      <c r="U1487" s="1"/>
    </row>
    <row r="1488" spans="7:21" x14ac:dyDescent="0.2">
      <c r="G1488" s="1"/>
      <c r="H1488" s="1"/>
      <c r="U1488" s="1"/>
    </row>
    <row r="1489" spans="7:21" x14ac:dyDescent="0.2">
      <c r="G1489" s="1"/>
      <c r="H1489" s="1"/>
      <c r="U1489" s="1"/>
    </row>
    <row r="1490" spans="7:21" x14ac:dyDescent="0.2">
      <c r="G1490" s="1"/>
      <c r="H1490" s="1"/>
      <c r="U1490" s="1"/>
    </row>
    <row r="1491" spans="7:21" x14ac:dyDescent="0.2">
      <c r="G1491" s="1"/>
      <c r="H1491" s="1"/>
      <c r="U1491" s="1"/>
    </row>
    <row r="1492" spans="7:21" x14ac:dyDescent="0.2">
      <c r="G1492" s="1"/>
      <c r="H1492" s="1"/>
      <c r="U1492" s="1"/>
    </row>
    <row r="1493" spans="7:21" x14ac:dyDescent="0.2">
      <c r="G1493" s="1"/>
      <c r="H1493" s="1"/>
      <c r="U1493" s="1"/>
    </row>
    <row r="1494" spans="7:21" x14ac:dyDescent="0.2">
      <c r="G1494" s="1"/>
      <c r="H1494" s="1"/>
      <c r="U1494" s="1"/>
    </row>
    <row r="1495" spans="7:21" x14ac:dyDescent="0.2">
      <c r="G1495" s="1"/>
      <c r="H1495" s="1"/>
      <c r="U1495" s="1"/>
    </row>
    <row r="1496" spans="7:21" x14ac:dyDescent="0.2">
      <c r="G1496" s="1"/>
      <c r="H1496" s="1"/>
      <c r="U1496" s="1"/>
    </row>
    <row r="1497" spans="7:21" x14ac:dyDescent="0.2">
      <c r="G1497" s="1"/>
      <c r="H1497" s="1"/>
      <c r="U1497" s="1"/>
    </row>
    <row r="1498" spans="7:21" x14ac:dyDescent="0.2">
      <c r="G1498" s="1"/>
      <c r="H1498" s="1"/>
      <c r="U1498" s="1"/>
    </row>
    <row r="1499" spans="7:21" x14ac:dyDescent="0.2">
      <c r="G1499" s="1"/>
      <c r="H1499" s="1"/>
      <c r="U1499" s="1"/>
    </row>
    <row r="1500" spans="7:21" x14ac:dyDescent="0.2">
      <c r="G1500" s="1"/>
      <c r="H1500" s="1"/>
      <c r="U1500" s="1"/>
    </row>
    <row r="1501" spans="7:21" x14ac:dyDescent="0.2">
      <c r="G1501" s="1"/>
      <c r="H1501" s="1"/>
      <c r="U1501" s="1"/>
    </row>
    <row r="1502" spans="7:21" x14ac:dyDescent="0.2">
      <c r="G1502" s="1"/>
      <c r="H1502" s="1"/>
      <c r="U1502" s="1"/>
    </row>
    <row r="1503" spans="7:21" x14ac:dyDescent="0.2">
      <c r="G1503" s="1"/>
      <c r="H1503" s="1"/>
      <c r="U1503" s="1"/>
    </row>
    <row r="1504" spans="7:21" x14ac:dyDescent="0.2">
      <c r="G1504" s="1"/>
      <c r="H1504" s="1"/>
      <c r="U1504" s="1"/>
    </row>
    <row r="1505" spans="7:21" x14ac:dyDescent="0.2">
      <c r="G1505" s="1"/>
      <c r="H1505" s="1"/>
      <c r="U1505" s="1"/>
    </row>
    <row r="1506" spans="7:21" x14ac:dyDescent="0.2">
      <c r="G1506" s="1"/>
      <c r="H1506" s="1"/>
      <c r="U1506" s="1"/>
    </row>
    <row r="1507" spans="7:21" x14ac:dyDescent="0.2">
      <c r="G1507" s="1"/>
      <c r="H1507" s="1"/>
      <c r="U1507" s="1"/>
    </row>
    <row r="1508" spans="7:21" x14ac:dyDescent="0.2">
      <c r="G1508" s="1"/>
      <c r="H1508" s="1"/>
      <c r="U1508" s="1"/>
    </row>
    <row r="1509" spans="7:21" x14ac:dyDescent="0.2">
      <c r="G1509" s="1"/>
      <c r="H1509" s="1"/>
      <c r="U1509" s="1"/>
    </row>
    <row r="1510" spans="7:21" x14ac:dyDescent="0.2">
      <c r="G1510" s="1"/>
      <c r="H1510" s="1"/>
      <c r="U1510" s="1"/>
    </row>
    <row r="1511" spans="7:21" x14ac:dyDescent="0.2">
      <c r="G1511" s="1"/>
      <c r="H1511" s="1"/>
      <c r="U1511" s="1"/>
    </row>
    <row r="1512" spans="7:21" x14ac:dyDescent="0.2">
      <c r="G1512" s="1"/>
      <c r="H1512" s="1"/>
      <c r="U1512" s="1"/>
    </row>
    <row r="1513" spans="7:21" x14ac:dyDescent="0.2">
      <c r="G1513" s="1"/>
      <c r="H1513" s="1"/>
      <c r="U1513" s="1"/>
    </row>
    <row r="1514" spans="7:21" x14ac:dyDescent="0.2">
      <c r="G1514" s="1"/>
      <c r="H1514" s="1"/>
      <c r="U1514" s="1"/>
    </row>
    <row r="1515" spans="7:21" x14ac:dyDescent="0.2">
      <c r="G1515" s="1"/>
      <c r="H1515" s="1"/>
      <c r="U1515" s="1"/>
    </row>
    <row r="1516" spans="7:21" x14ac:dyDescent="0.2">
      <c r="G1516" s="1"/>
      <c r="H1516" s="1"/>
      <c r="U1516" s="1"/>
    </row>
    <row r="1517" spans="7:21" x14ac:dyDescent="0.2">
      <c r="G1517" s="1"/>
      <c r="H1517" s="1"/>
      <c r="U1517" s="1"/>
    </row>
    <row r="1518" spans="7:21" x14ac:dyDescent="0.2">
      <c r="G1518" s="1"/>
      <c r="H1518" s="1"/>
      <c r="U1518" s="1"/>
    </row>
    <row r="1519" spans="7:21" x14ac:dyDescent="0.2">
      <c r="G1519" s="1"/>
      <c r="H1519" s="1"/>
      <c r="U1519" s="1"/>
    </row>
    <row r="1520" spans="7:21" x14ac:dyDescent="0.2">
      <c r="G1520" s="1"/>
      <c r="H1520" s="1"/>
      <c r="U1520" s="1"/>
    </row>
    <row r="1521" spans="7:21" x14ac:dyDescent="0.2">
      <c r="G1521" s="1"/>
      <c r="H1521" s="1"/>
      <c r="U1521" s="1"/>
    </row>
    <row r="1522" spans="7:21" x14ac:dyDescent="0.2">
      <c r="G1522" s="1"/>
      <c r="H1522" s="1"/>
      <c r="U1522" s="1"/>
    </row>
    <row r="1523" spans="7:21" x14ac:dyDescent="0.2">
      <c r="G1523" s="1"/>
      <c r="H1523" s="1"/>
      <c r="U1523" s="1"/>
    </row>
    <row r="1524" spans="7:21" x14ac:dyDescent="0.2">
      <c r="G1524" s="1"/>
      <c r="H1524" s="1"/>
      <c r="U1524" s="1"/>
    </row>
    <row r="1525" spans="7:21" x14ac:dyDescent="0.2">
      <c r="G1525" s="1"/>
      <c r="H1525" s="1"/>
      <c r="U1525" s="1"/>
    </row>
    <row r="1526" spans="7:21" x14ac:dyDescent="0.2">
      <c r="G1526" s="1"/>
      <c r="H1526" s="1"/>
      <c r="U1526" s="1"/>
    </row>
    <row r="1527" spans="7:21" x14ac:dyDescent="0.2">
      <c r="G1527" s="1"/>
      <c r="H1527" s="1"/>
      <c r="U1527" s="1"/>
    </row>
    <row r="1528" spans="7:21" x14ac:dyDescent="0.2">
      <c r="G1528" s="1"/>
      <c r="H1528" s="1"/>
      <c r="U1528" s="1"/>
    </row>
    <row r="1529" spans="7:21" x14ac:dyDescent="0.2">
      <c r="G1529" s="1"/>
      <c r="H1529" s="1"/>
      <c r="U1529" s="1"/>
    </row>
    <row r="1530" spans="7:21" x14ac:dyDescent="0.2">
      <c r="G1530" s="1"/>
      <c r="H1530" s="1"/>
      <c r="U1530" s="1"/>
    </row>
    <row r="1531" spans="7:21" x14ac:dyDescent="0.2">
      <c r="G1531" s="1"/>
      <c r="H1531" s="1"/>
      <c r="U1531" s="1"/>
    </row>
    <row r="1532" spans="7:21" x14ac:dyDescent="0.2">
      <c r="G1532" s="1"/>
      <c r="H1532" s="1"/>
      <c r="U1532" s="1"/>
    </row>
    <row r="1533" spans="7:21" x14ac:dyDescent="0.2">
      <c r="G1533" s="1"/>
      <c r="H1533" s="1"/>
      <c r="U1533" s="1"/>
    </row>
    <row r="1534" spans="7:21" x14ac:dyDescent="0.2">
      <c r="G1534" s="1"/>
      <c r="H1534" s="1"/>
      <c r="U1534" s="1"/>
    </row>
    <row r="1535" spans="7:21" x14ac:dyDescent="0.2">
      <c r="G1535" s="1"/>
      <c r="H1535" s="1"/>
      <c r="U1535" s="1"/>
    </row>
    <row r="1536" spans="7:21" x14ac:dyDescent="0.2">
      <c r="G1536" s="1"/>
      <c r="H1536" s="1"/>
      <c r="U1536" s="1"/>
    </row>
    <row r="1537" spans="7:21" x14ac:dyDescent="0.2">
      <c r="G1537" s="1"/>
      <c r="H1537" s="1"/>
      <c r="U1537" s="1"/>
    </row>
    <row r="1538" spans="7:21" x14ac:dyDescent="0.2">
      <c r="G1538" s="1"/>
      <c r="H1538" s="1"/>
      <c r="U1538" s="1"/>
    </row>
    <row r="1539" spans="7:21" x14ac:dyDescent="0.2">
      <c r="G1539" s="1"/>
      <c r="H1539" s="1"/>
      <c r="U1539" s="1"/>
    </row>
    <row r="1540" spans="7:21" x14ac:dyDescent="0.2">
      <c r="G1540" s="1"/>
      <c r="H1540" s="1"/>
      <c r="U1540" s="1"/>
    </row>
    <row r="1541" spans="7:21" x14ac:dyDescent="0.2">
      <c r="G1541" s="1"/>
      <c r="H1541" s="1"/>
      <c r="U1541" s="1"/>
    </row>
    <row r="1542" spans="7:21" x14ac:dyDescent="0.2">
      <c r="G1542" s="1"/>
      <c r="H1542" s="1"/>
      <c r="U1542" s="1"/>
    </row>
    <row r="1543" spans="7:21" x14ac:dyDescent="0.2">
      <c r="G1543" s="1"/>
      <c r="H1543" s="1"/>
      <c r="U1543" s="1"/>
    </row>
    <row r="1544" spans="7:21" x14ac:dyDescent="0.2">
      <c r="G1544" s="1"/>
      <c r="H1544" s="1"/>
      <c r="U1544" s="1"/>
    </row>
    <row r="1545" spans="7:21" x14ac:dyDescent="0.2">
      <c r="G1545" s="1"/>
      <c r="H1545" s="1"/>
      <c r="U1545" s="1"/>
    </row>
    <row r="1546" spans="7:21" x14ac:dyDescent="0.2">
      <c r="G1546" s="1"/>
      <c r="H1546" s="1"/>
      <c r="U1546" s="1"/>
    </row>
    <row r="1547" spans="7:21" x14ac:dyDescent="0.2">
      <c r="G1547" s="1"/>
      <c r="H1547" s="1"/>
      <c r="U1547" s="1"/>
    </row>
    <row r="1548" spans="7:21" x14ac:dyDescent="0.2">
      <c r="G1548" s="1"/>
      <c r="H1548" s="1"/>
      <c r="U1548" s="1"/>
    </row>
    <row r="1549" spans="7:21" x14ac:dyDescent="0.2">
      <c r="G1549" s="1"/>
      <c r="H1549" s="1"/>
      <c r="U1549" s="1"/>
    </row>
    <row r="1550" spans="7:21" x14ac:dyDescent="0.2">
      <c r="G1550" s="1"/>
      <c r="H1550" s="1"/>
      <c r="U1550" s="1"/>
    </row>
    <row r="1551" spans="7:21" x14ac:dyDescent="0.2">
      <c r="G1551" s="1"/>
      <c r="H1551" s="1"/>
      <c r="U1551" s="1"/>
    </row>
    <row r="1552" spans="7:21" x14ac:dyDescent="0.2">
      <c r="G1552" s="1"/>
      <c r="H1552" s="1"/>
      <c r="U1552" s="1"/>
    </row>
    <row r="1553" spans="7:21" x14ac:dyDescent="0.2">
      <c r="G1553" s="1"/>
      <c r="H1553" s="1"/>
      <c r="U1553" s="1"/>
    </row>
    <row r="1554" spans="7:21" x14ac:dyDescent="0.2">
      <c r="G1554" s="1"/>
      <c r="H1554" s="1"/>
      <c r="U1554" s="1"/>
    </row>
    <row r="1555" spans="7:21" x14ac:dyDescent="0.2">
      <c r="G1555" s="1"/>
      <c r="H1555" s="1"/>
      <c r="U1555" s="1"/>
    </row>
    <row r="1556" spans="7:21" x14ac:dyDescent="0.2">
      <c r="G1556" s="1"/>
      <c r="H1556" s="1"/>
      <c r="U1556" s="1"/>
    </row>
    <row r="1557" spans="7:21" x14ac:dyDescent="0.2">
      <c r="G1557" s="1"/>
      <c r="H1557" s="1"/>
      <c r="U1557" s="1"/>
    </row>
    <row r="1558" spans="7:21" x14ac:dyDescent="0.2">
      <c r="G1558" s="1"/>
      <c r="H1558" s="1"/>
      <c r="U1558" s="1"/>
    </row>
    <row r="1559" spans="7:21" x14ac:dyDescent="0.2">
      <c r="G1559" s="1"/>
      <c r="H1559" s="1"/>
      <c r="U1559" s="1"/>
    </row>
    <row r="1560" spans="7:21" x14ac:dyDescent="0.2">
      <c r="G1560" s="1"/>
      <c r="H1560" s="1"/>
      <c r="U1560" s="1"/>
    </row>
    <row r="1561" spans="7:21" x14ac:dyDescent="0.2">
      <c r="G1561" s="1"/>
      <c r="H1561" s="1"/>
      <c r="U1561" s="1"/>
    </row>
    <row r="1562" spans="7:21" x14ac:dyDescent="0.2">
      <c r="G1562" s="1"/>
      <c r="H1562" s="1"/>
      <c r="U1562" s="1"/>
    </row>
    <row r="1563" spans="7:21" x14ac:dyDescent="0.2">
      <c r="G1563" s="1"/>
      <c r="H1563" s="1"/>
      <c r="U1563" s="1"/>
    </row>
    <row r="1564" spans="7:21" x14ac:dyDescent="0.2">
      <c r="G1564" s="1"/>
      <c r="H1564" s="1"/>
      <c r="U1564" s="1"/>
    </row>
    <row r="1565" spans="7:21" x14ac:dyDescent="0.2">
      <c r="G1565" s="1"/>
      <c r="H1565" s="1"/>
      <c r="U1565" s="1"/>
    </row>
    <row r="1566" spans="7:21" x14ac:dyDescent="0.2">
      <c r="G1566" s="1"/>
      <c r="H1566" s="1"/>
      <c r="U1566" s="1"/>
    </row>
    <row r="1567" spans="7:21" x14ac:dyDescent="0.2">
      <c r="G1567" s="1"/>
      <c r="H1567" s="1"/>
      <c r="U1567" s="1"/>
    </row>
    <row r="1568" spans="7:21" x14ac:dyDescent="0.2">
      <c r="G1568" s="1"/>
      <c r="H1568" s="1"/>
      <c r="U1568" s="1"/>
    </row>
    <row r="1569" spans="7:21" x14ac:dyDescent="0.2">
      <c r="G1569" s="1"/>
      <c r="H1569" s="1"/>
      <c r="U1569" s="1"/>
    </row>
    <row r="1570" spans="7:21" x14ac:dyDescent="0.2">
      <c r="G1570" s="1"/>
      <c r="H1570" s="1"/>
      <c r="U1570" s="1"/>
    </row>
    <row r="1571" spans="7:21" x14ac:dyDescent="0.2">
      <c r="G1571" s="1"/>
      <c r="H1571" s="1"/>
      <c r="U1571" s="1"/>
    </row>
    <row r="1572" spans="7:21" x14ac:dyDescent="0.2">
      <c r="G1572" s="1"/>
      <c r="H1572" s="1"/>
      <c r="U1572" s="1"/>
    </row>
    <row r="1573" spans="7:21" x14ac:dyDescent="0.2">
      <c r="G1573" s="1"/>
      <c r="H1573" s="1"/>
      <c r="U1573" s="1"/>
    </row>
    <row r="1574" spans="7:21" x14ac:dyDescent="0.2">
      <c r="G1574" s="1"/>
      <c r="H1574" s="1"/>
      <c r="U1574" s="1"/>
    </row>
    <row r="1575" spans="7:21" x14ac:dyDescent="0.2">
      <c r="G1575" s="1"/>
      <c r="H1575" s="1"/>
      <c r="U1575" s="1"/>
    </row>
    <row r="1576" spans="7:21" x14ac:dyDescent="0.2">
      <c r="G1576" s="1"/>
      <c r="H1576" s="1"/>
      <c r="U1576" s="1"/>
    </row>
    <row r="1577" spans="7:21" x14ac:dyDescent="0.2">
      <c r="G1577" s="1"/>
      <c r="H1577" s="1"/>
      <c r="U1577" s="1"/>
    </row>
    <row r="1578" spans="7:21" x14ac:dyDescent="0.2">
      <c r="G1578" s="1"/>
      <c r="H1578" s="1"/>
      <c r="U1578" s="1"/>
    </row>
    <row r="1579" spans="7:21" x14ac:dyDescent="0.2">
      <c r="G1579" s="1"/>
      <c r="H1579" s="1"/>
      <c r="U1579" s="1"/>
    </row>
    <row r="1580" spans="7:21" x14ac:dyDescent="0.2">
      <c r="G1580" s="1"/>
      <c r="H1580" s="1"/>
      <c r="U1580" s="1"/>
    </row>
    <row r="1581" spans="7:21" x14ac:dyDescent="0.2">
      <c r="G1581" s="1"/>
      <c r="H1581" s="1"/>
      <c r="U1581" s="1"/>
    </row>
    <row r="1582" spans="7:21" x14ac:dyDescent="0.2">
      <c r="G1582" s="1"/>
      <c r="H1582" s="1"/>
      <c r="U1582" s="1"/>
    </row>
    <row r="1583" spans="7:21" x14ac:dyDescent="0.2">
      <c r="G1583" s="1"/>
      <c r="H1583" s="1"/>
      <c r="U1583" s="1"/>
    </row>
    <row r="1584" spans="7:21" x14ac:dyDescent="0.2">
      <c r="G1584" s="1"/>
      <c r="H1584" s="1"/>
      <c r="U1584" s="1"/>
    </row>
    <row r="1585" spans="7:21" x14ac:dyDescent="0.2">
      <c r="G1585" s="1"/>
      <c r="H1585" s="1"/>
      <c r="U1585" s="1"/>
    </row>
    <row r="1586" spans="7:21" x14ac:dyDescent="0.2">
      <c r="G1586" s="1"/>
      <c r="H1586" s="1"/>
      <c r="U1586" s="1"/>
    </row>
    <row r="1587" spans="7:21" x14ac:dyDescent="0.2">
      <c r="G1587" s="1"/>
      <c r="H1587" s="1"/>
      <c r="U1587" s="1"/>
    </row>
    <row r="1588" spans="7:21" x14ac:dyDescent="0.2">
      <c r="G1588" s="1"/>
      <c r="H1588" s="1"/>
      <c r="U1588" s="1"/>
    </row>
    <row r="1589" spans="7:21" x14ac:dyDescent="0.2">
      <c r="G1589" s="1"/>
      <c r="H1589" s="1"/>
      <c r="U1589" s="1"/>
    </row>
    <row r="1590" spans="7:21" x14ac:dyDescent="0.2">
      <c r="G1590" s="1"/>
      <c r="H1590" s="1"/>
      <c r="U1590" s="1"/>
    </row>
    <row r="1591" spans="7:21" x14ac:dyDescent="0.2">
      <c r="G1591" s="1"/>
      <c r="H1591" s="1"/>
      <c r="U1591" s="1"/>
    </row>
    <row r="1592" spans="7:21" x14ac:dyDescent="0.2">
      <c r="G1592" s="1"/>
      <c r="H1592" s="1"/>
      <c r="U1592" s="1"/>
    </row>
    <row r="1593" spans="7:21" x14ac:dyDescent="0.2">
      <c r="G1593" s="1"/>
      <c r="H1593" s="1"/>
      <c r="U1593" s="1"/>
    </row>
    <row r="1594" spans="7:21" x14ac:dyDescent="0.2">
      <c r="G1594" s="1"/>
      <c r="H1594" s="1"/>
      <c r="U1594" s="1"/>
    </row>
    <row r="1595" spans="7:21" x14ac:dyDescent="0.2">
      <c r="G1595" s="1"/>
      <c r="H1595" s="1"/>
      <c r="U1595" s="1"/>
    </row>
    <row r="1596" spans="7:21" x14ac:dyDescent="0.2">
      <c r="G1596" s="1"/>
      <c r="H1596" s="1"/>
      <c r="U1596" s="1"/>
    </row>
    <row r="1597" spans="7:21" x14ac:dyDescent="0.2">
      <c r="G1597" s="1"/>
      <c r="H1597" s="1"/>
      <c r="U1597" s="1"/>
    </row>
    <row r="1598" spans="7:21" x14ac:dyDescent="0.2">
      <c r="G1598" s="1"/>
      <c r="H1598" s="1"/>
      <c r="U1598" s="1"/>
    </row>
    <row r="1599" spans="7:21" x14ac:dyDescent="0.2">
      <c r="G1599" s="1"/>
      <c r="H1599" s="1"/>
      <c r="U1599" s="1"/>
    </row>
    <row r="1600" spans="7:21" x14ac:dyDescent="0.2">
      <c r="G1600" s="1"/>
      <c r="H1600" s="1"/>
      <c r="U1600" s="1"/>
    </row>
    <row r="1601" spans="7:21" x14ac:dyDescent="0.2">
      <c r="G1601" s="1"/>
      <c r="H1601" s="1"/>
      <c r="U1601" s="1"/>
    </row>
    <row r="1602" spans="7:21" x14ac:dyDescent="0.2">
      <c r="G1602" s="1"/>
      <c r="H1602" s="1"/>
      <c r="U1602" s="1"/>
    </row>
    <row r="1603" spans="7:21" x14ac:dyDescent="0.2">
      <c r="G1603" s="1"/>
      <c r="H1603" s="1"/>
      <c r="U1603" s="1"/>
    </row>
    <row r="1604" spans="7:21" x14ac:dyDescent="0.2">
      <c r="G1604" s="1"/>
      <c r="H1604" s="1"/>
      <c r="U1604" s="1"/>
    </row>
    <row r="1605" spans="7:21" x14ac:dyDescent="0.2">
      <c r="G1605" s="1"/>
      <c r="H1605" s="1"/>
      <c r="U1605" s="1"/>
    </row>
    <row r="1606" spans="7:21" x14ac:dyDescent="0.2">
      <c r="G1606" s="1"/>
      <c r="H1606" s="1"/>
      <c r="U1606" s="1"/>
    </row>
    <row r="1607" spans="7:21" x14ac:dyDescent="0.2">
      <c r="G1607" s="1"/>
      <c r="H1607" s="1"/>
      <c r="U1607" s="1"/>
    </row>
    <row r="1608" spans="7:21" x14ac:dyDescent="0.2">
      <c r="G1608" s="1"/>
      <c r="H1608" s="1"/>
      <c r="U1608" s="1"/>
    </row>
    <row r="1609" spans="7:21" x14ac:dyDescent="0.2">
      <c r="G1609" s="1"/>
      <c r="H1609" s="1"/>
      <c r="U1609" s="1"/>
    </row>
    <row r="1610" spans="7:21" x14ac:dyDescent="0.2">
      <c r="G1610" s="1"/>
      <c r="H1610" s="1"/>
      <c r="U1610" s="1"/>
    </row>
    <row r="1611" spans="7:21" x14ac:dyDescent="0.2">
      <c r="G1611" s="1"/>
      <c r="H1611" s="1"/>
      <c r="U1611" s="1"/>
    </row>
    <row r="1612" spans="7:21" x14ac:dyDescent="0.2">
      <c r="G1612" s="1"/>
      <c r="H1612" s="1"/>
      <c r="U1612" s="1"/>
    </row>
    <row r="1613" spans="7:21" x14ac:dyDescent="0.2">
      <c r="G1613" s="1"/>
      <c r="H1613" s="1"/>
      <c r="U1613" s="1"/>
    </row>
    <row r="1614" spans="7:21" x14ac:dyDescent="0.2">
      <c r="G1614" s="1"/>
      <c r="H1614" s="1"/>
      <c r="U1614" s="1"/>
    </row>
    <row r="1615" spans="7:21" x14ac:dyDescent="0.2">
      <c r="G1615" s="1"/>
      <c r="H1615" s="1"/>
      <c r="U1615" s="1"/>
    </row>
    <row r="1616" spans="7:21" x14ac:dyDescent="0.2">
      <c r="G1616" s="1"/>
      <c r="H1616" s="1"/>
      <c r="U1616" s="1"/>
    </row>
    <row r="1617" spans="7:21" x14ac:dyDescent="0.2">
      <c r="G1617" s="1"/>
      <c r="H1617" s="1"/>
      <c r="U1617" s="1"/>
    </row>
    <row r="1618" spans="7:21" x14ac:dyDescent="0.2">
      <c r="G1618" s="1"/>
      <c r="H1618" s="1"/>
      <c r="U1618" s="1"/>
    </row>
    <row r="1619" spans="7:21" x14ac:dyDescent="0.2">
      <c r="G1619" s="1"/>
      <c r="H1619" s="1"/>
      <c r="U1619" s="1"/>
    </row>
    <row r="1620" spans="7:21" x14ac:dyDescent="0.2">
      <c r="G1620" s="1"/>
      <c r="H1620" s="1"/>
      <c r="U1620" s="1"/>
    </row>
    <row r="1621" spans="7:21" x14ac:dyDescent="0.2">
      <c r="G1621" s="1"/>
      <c r="H1621" s="1"/>
      <c r="U1621" s="1"/>
    </row>
    <row r="1622" spans="7:21" x14ac:dyDescent="0.2">
      <c r="G1622" s="1"/>
      <c r="H1622" s="1"/>
      <c r="U1622" s="1"/>
    </row>
    <row r="1623" spans="7:21" x14ac:dyDescent="0.2">
      <c r="G1623" s="1"/>
      <c r="H1623" s="1"/>
      <c r="U1623" s="1"/>
    </row>
    <row r="1624" spans="7:21" x14ac:dyDescent="0.2">
      <c r="G1624" s="1"/>
      <c r="H1624" s="1"/>
      <c r="U1624" s="1"/>
    </row>
    <row r="1625" spans="7:21" x14ac:dyDescent="0.2">
      <c r="G1625" s="1"/>
      <c r="H1625" s="1"/>
      <c r="U1625" s="1"/>
    </row>
    <row r="1626" spans="7:21" x14ac:dyDescent="0.2">
      <c r="G1626" s="1"/>
      <c r="H1626" s="1"/>
      <c r="U1626" s="1"/>
    </row>
    <row r="1627" spans="7:21" x14ac:dyDescent="0.2">
      <c r="G1627" s="1"/>
      <c r="H1627" s="1"/>
      <c r="U1627" s="1"/>
    </row>
    <row r="1628" spans="7:21" x14ac:dyDescent="0.2">
      <c r="G1628" s="1"/>
      <c r="H1628" s="1"/>
      <c r="U1628" s="1"/>
    </row>
    <row r="1629" spans="7:21" x14ac:dyDescent="0.2">
      <c r="G1629" s="1"/>
      <c r="H1629" s="1"/>
      <c r="U1629" s="1"/>
    </row>
    <row r="1630" spans="7:21" x14ac:dyDescent="0.2">
      <c r="G1630" s="1"/>
      <c r="H1630" s="1"/>
      <c r="U1630" s="1"/>
    </row>
    <row r="1631" spans="7:21" x14ac:dyDescent="0.2">
      <c r="G1631" s="1"/>
      <c r="H1631" s="1"/>
      <c r="U1631" s="1"/>
    </row>
    <row r="1632" spans="7:21" x14ac:dyDescent="0.2">
      <c r="G1632" s="1"/>
      <c r="H1632" s="1"/>
      <c r="U1632" s="1"/>
    </row>
    <row r="1633" spans="7:21" x14ac:dyDescent="0.2">
      <c r="G1633" s="1"/>
      <c r="H1633" s="1"/>
      <c r="U1633" s="1"/>
    </row>
    <row r="1634" spans="7:21" x14ac:dyDescent="0.2">
      <c r="G1634" s="1"/>
      <c r="H1634" s="1"/>
      <c r="U1634" s="1"/>
    </row>
    <row r="1635" spans="7:21" x14ac:dyDescent="0.2">
      <c r="G1635" s="1"/>
      <c r="H1635" s="1"/>
      <c r="U1635" s="1"/>
    </row>
    <row r="1636" spans="7:21" x14ac:dyDescent="0.2">
      <c r="G1636" s="1"/>
      <c r="H1636" s="1"/>
      <c r="U1636" s="1"/>
    </row>
    <row r="1637" spans="7:21" x14ac:dyDescent="0.2">
      <c r="G1637" s="1"/>
      <c r="H1637" s="1"/>
      <c r="U1637" s="1"/>
    </row>
    <row r="1638" spans="7:21" x14ac:dyDescent="0.2">
      <c r="G1638" s="1"/>
      <c r="H1638" s="1"/>
      <c r="U1638" s="1"/>
    </row>
    <row r="1639" spans="7:21" x14ac:dyDescent="0.2">
      <c r="G1639" s="1"/>
      <c r="H1639" s="1"/>
      <c r="U1639" s="1"/>
    </row>
    <row r="1640" spans="7:21" x14ac:dyDescent="0.2">
      <c r="G1640" s="1"/>
      <c r="H1640" s="1"/>
      <c r="U1640" s="1"/>
    </row>
    <row r="1641" spans="7:21" x14ac:dyDescent="0.2">
      <c r="G1641" s="1"/>
      <c r="H1641" s="1"/>
      <c r="U1641" s="1"/>
    </row>
    <row r="1642" spans="7:21" x14ac:dyDescent="0.2">
      <c r="G1642" s="1"/>
      <c r="H1642" s="1"/>
      <c r="U1642" s="1"/>
    </row>
    <row r="1643" spans="7:21" x14ac:dyDescent="0.2">
      <c r="G1643" s="1"/>
      <c r="H1643" s="1"/>
      <c r="U1643" s="1"/>
    </row>
    <row r="1644" spans="7:21" x14ac:dyDescent="0.2">
      <c r="G1644" s="1"/>
      <c r="H1644" s="1"/>
      <c r="U1644" s="1"/>
    </row>
    <row r="1645" spans="7:21" x14ac:dyDescent="0.2">
      <c r="G1645" s="1"/>
      <c r="H1645" s="1"/>
      <c r="U1645" s="1"/>
    </row>
    <row r="1646" spans="7:21" x14ac:dyDescent="0.2">
      <c r="G1646" s="1"/>
      <c r="H1646" s="1"/>
      <c r="U1646" s="1"/>
    </row>
    <row r="1647" spans="7:21" x14ac:dyDescent="0.2">
      <c r="G1647" s="1"/>
      <c r="H1647" s="1"/>
      <c r="U1647" s="1"/>
    </row>
    <row r="1648" spans="7:21" x14ac:dyDescent="0.2">
      <c r="G1648" s="1"/>
      <c r="H1648" s="1"/>
      <c r="U1648" s="1"/>
    </row>
    <row r="1649" spans="7:21" x14ac:dyDescent="0.2">
      <c r="G1649" s="1"/>
      <c r="H1649" s="1"/>
      <c r="U1649" s="1"/>
    </row>
    <row r="1650" spans="7:21" x14ac:dyDescent="0.2">
      <c r="G1650" s="1"/>
      <c r="H1650" s="1"/>
      <c r="U1650" s="1"/>
    </row>
    <row r="1651" spans="7:21" x14ac:dyDescent="0.2">
      <c r="G1651" s="1"/>
      <c r="H1651" s="1"/>
      <c r="U1651" s="1"/>
    </row>
    <row r="1652" spans="7:21" x14ac:dyDescent="0.2">
      <c r="G1652" s="1"/>
      <c r="H1652" s="1"/>
      <c r="U1652" s="1"/>
    </row>
    <row r="1653" spans="7:21" x14ac:dyDescent="0.2">
      <c r="G1653" s="1"/>
      <c r="H1653" s="1"/>
      <c r="U1653" s="1"/>
    </row>
    <row r="1654" spans="7:21" x14ac:dyDescent="0.2">
      <c r="G1654" s="1"/>
      <c r="H1654" s="1"/>
      <c r="U1654" s="1"/>
    </row>
    <row r="1655" spans="7:21" x14ac:dyDescent="0.2">
      <c r="G1655" s="1"/>
      <c r="H1655" s="1"/>
      <c r="U1655" s="1"/>
    </row>
    <row r="1656" spans="7:21" x14ac:dyDescent="0.2">
      <c r="G1656" s="1"/>
      <c r="H1656" s="1"/>
      <c r="U1656" s="1"/>
    </row>
    <row r="1657" spans="7:21" x14ac:dyDescent="0.2">
      <c r="G1657" s="1"/>
      <c r="H1657" s="1"/>
      <c r="U1657" s="1"/>
    </row>
    <row r="1658" spans="7:21" x14ac:dyDescent="0.2">
      <c r="G1658" s="1"/>
      <c r="H1658" s="1"/>
      <c r="U1658" s="1"/>
    </row>
    <row r="1659" spans="7:21" x14ac:dyDescent="0.2">
      <c r="G1659" s="1"/>
      <c r="H1659" s="1"/>
      <c r="U1659" s="1"/>
    </row>
    <row r="1660" spans="7:21" x14ac:dyDescent="0.2">
      <c r="G1660" s="1"/>
      <c r="H1660" s="1"/>
      <c r="U1660" s="1"/>
    </row>
    <row r="1661" spans="7:21" x14ac:dyDescent="0.2">
      <c r="G1661" s="1"/>
      <c r="H1661" s="1"/>
      <c r="U1661" s="1"/>
    </row>
    <row r="1662" spans="7:21" x14ac:dyDescent="0.2">
      <c r="G1662" s="1"/>
      <c r="H1662" s="1"/>
      <c r="U1662" s="1"/>
    </row>
    <row r="1663" spans="7:21" x14ac:dyDescent="0.2">
      <c r="G1663" s="1"/>
      <c r="H1663" s="1"/>
      <c r="U1663" s="1"/>
    </row>
    <row r="1664" spans="7:21" x14ac:dyDescent="0.2">
      <c r="G1664" s="1"/>
      <c r="H1664" s="1"/>
      <c r="U1664" s="1"/>
    </row>
    <row r="1665" spans="7:21" x14ac:dyDescent="0.2">
      <c r="G1665" s="1"/>
      <c r="H1665" s="1"/>
      <c r="U1665" s="1"/>
    </row>
    <row r="1666" spans="7:21" x14ac:dyDescent="0.2">
      <c r="G1666" s="1"/>
      <c r="H1666" s="1"/>
      <c r="U1666" s="1"/>
    </row>
    <row r="1667" spans="7:21" x14ac:dyDescent="0.2">
      <c r="G1667" s="1"/>
      <c r="H1667" s="1"/>
      <c r="U1667" s="1"/>
    </row>
    <row r="1668" spans="7:21" x14ac:dyDescent="0.2">
      <c r="G1668" s="1"/>
      <c r="H1668" s="1"/>
      <c r="U1668" s="1"/>
    </row>
    <row r="1669" spans="7:21" x14ac:dyDescent="0.2">
      <c r="G1669" s="1"/>
      <c r="H1669" s="1"/>
      <c r="U1669" s="1"/>
    </row>
    <row r="1670" spans="7:21" x14ac:dyDescent="0.2">
      <c r="G1670" s="1"/>
      <c r="H1670" s="1"/>
      <c r="U1670" s="1"/>
    </row>
    <row r="1671" spans="7:21" x14ac:dyDescent="0.2">
      <c r="G1671" s="1"/>
      <c r="H1671" s="1"/>
      <c r="U1671" s="1"/>
    </row>
    <row r="1672" spans="7:21" x14ac:dyDescent="0.2">
      <c r="G1672" s="1"/>
      <c r="H1672" s="1"/>
      <c r="U1672" s="1"/>
    </row>
    <row r="1673" spans="7:21" x14ac:dyDescent="0.2">
      <c r="G1673" s="1"/>
      <c r="H1673" s="1"/>
      <c r="U1673" s="1"/>
    </row>
    <row r="1674" spans="7:21" x14ac:dyDescent="0.2">
      <c r="G1674" s="1"/>
      <c r="H1674" s="1"/>
      <c r="U1674" s="1"/>
    </row>
    <row r="1675" spans="7:21" x14ac:dyDescent="0.2">
      <c r="G1675" s="1"/>
      <c r="H1675" s="1"/>
      <c r="U1675" s="1"/>
    </row>
    <row r="1676" spans="7:21" x14ac:dyDescent="0.2">
      <c r="G1676" s="1"/>
      <c r="H1676" s="1"/>
      <c r="U1676" s="1"/>
    </row>
    <row r="1677" spans="7:21" x14ac:dyDescent="0.2">
      <c r="G1677" s="1"/>
      <c r="H1677" s="1"/>
      <c r="U1677" s="1"/>
    </row>
    <row r="1678" spans="7:21" x14ac:dyDescent="0.2">
      <c r="G1678" s="1"/>
      <c r="H1678" s="1"/>
      <c r="U1678" s="1"/>
    </row>
    <row r="1679" spans="7:21" x14ac:dyDescent="0.2">
      <c r="G1679" s="1"/>
      <c r="H1679" s="1"/>
      <c r="U1679" s="1"/>
    </row>
    <row r="1680" spans="7:21" x14ac:dyDescent="0.2">
      <c r="G1680" s="1"/>
      <c r="H1680" s="1"/>
      <c r="U1680" s="1"/>
    </row>
    <row r="1681" spans="7:21" x14ac:dyDescent="0.2">
      <c r="G1681" s="1"/>
      <c r="H1681" s="1"/>
      <c r="U1681" s="1"/>
    </row>
    <row r="1682" spans="7:21" x14ac:dyDescent="0.2">
      <c r="G1682" s="1"/>
      <c r="H1682" s="1"/>
      <c r="U1682" s="1"/>
    </row>
    <row r="1683" spans="7:21" x14ac:dyDescent="0.2">
      <c r="G1683" s="1"/>
      <c r="H1683" s="1"/>
      <c r="U1683" s="1"/>
    </row>
    <row r="1684" spans="7:21" x14ac:dyDescent="0.2">
      <c r="G1684" s="1"/>
      <c r="H1684" s="1"/>
      <c r="U1684" s="1"/>
    </row>
    <row r="1685" spans="7:21" x14ac:dyDescent="0.2">
      <c r="G1685" s="1"/>
      <c r="H1685" s="1"/>
      <c r="U1685" s="1"/>
    </row>
    <row r="1686" spans="7:21" x14ac:dyDescent="0.2">
      <c r="G1686" s="1"/>
      <c r="H1686" s="1"/>
      <c r="U1686" s="1"/>
    </row>
    <row r="1687" spans="7:21" x14ac:dyDescent="0.2">
      <c r="G1687" s="1"/>
      <c r="H1687" s="1"/>
      <c r="U1687" s="1"/>
    </row>
    <row r="1688" spans="7:21" x14ac:dyDescent="0.2">
      <c r="G1688" s="1"/>
      <c r="H1688" s="1"/>
      <c r="U1688" s="1"/>
    </row>
    <row r="1689" spans="7:21" x14ac:dyDescent="0.2">
      <c r="G1689" s="1"/>
      <c r="H1689" s="1"/>
      <c r="U1689" s="1"/>
    </row>
    <row r="1690" spans="7:21" x14ac:dyDescent="0.2">
      <c r="G1690" s="1"/>
      <c r="H1690" s="1"/>
      <c r="U1690" s="1"/>
    </row>
    <row r="1691" spans="7:21" x14ac:dyDescent="0.2">
      <c r="G1691" s="1"/>
      <c r="H1691" s="1"/>
      <c r="U1691" s="1"/>
    </row>
    <row r="1692" spans="7:21" x14ac:dyDescent="0.2">
      <c r="G1692" s="1"/>
      <c r="H1692" s="1"/>
      <c r="U1692" s="1"/>
    </row>
    <row r="1693" spans="7:21" x14ac:dyDescent="0.2">
      <c r="G1693" s="1"/>
      <c r="H1693" s="1"/>
      <c r="U1693" s="1"/>
    </row>
    <row r="1694" spans="7:21" x14ac:dyDescent="0.2">
      <c r="G1694" s="1"/>
      <c r="H1694" s="1"/>
      <c r="U1694" s="1"/>
    </row>
    <row r="1695" spans="7:21" x14ac:dyDescent="0.2">
      <c r="G1695" s="1"/>
      <c r="H1695" s="1"/>
      <c r="U1695" s="1"/>
    </row>
    <row r="1696" spans="7:21" x14ac:dyDescent="0.2">
      <c r="G1696" s="1"/>
      <c r="H1696" s="1"/>
      <c r="U1696" s="1"/>
    </row>
    <row r="1697" spans="7:21" x14ac:dyDescent="0.2">
      <c r="G1697" s="1"/>
      <c r="H1697" s="1"/>
      <c r="U1697" s="1"/>
    </row>
    <row r="1698" spans="7:21" x14ac:dyDescent="0.2">
      <c r="G1698" s="1"/>
      <c r="H1698" s="1"/>
      <c r="U1698" s="1"/>
    </row>
    <row r="1699" spans="7:21" x14ac:dyDescent="0.2">
      <c r="G1699" s="1"/>
      <c r="H1699" s="1"/>
      <c r="U1699" s="1"/>
    </row>
    <row r="1700" spans="7:21" x14ac:dyDescent="0.2">
      <c r="G1700" s="1"/>
      <c r="H1700" s="1"/>
      <c r="U1700" s="1"/>
    </row>
    <row r="1701" spans="7:21" x14ac:dyDescent="0.2">
      <c r="G1701" s="1"/>
      <c r="H1701" s="1"/>
      <c r="U1701" s="1"/>
    </row>
    <row r="1702" spans="7:21" x14ac:dyDescent="0.2">
      <c r="G1702" s="1"/>
      <c r="H1702" s="1"/>
      <c r="U1702" s="1"/>
    </row>
    <row r="1703" spans="7:21" x14ac:dyDescent="0.2">
      <c r="G1703" s="1"/>
      <c r="H1703" s="1"/>
      <c r="U1703" s="1"/>
    </row>
    <row r="1704" spans="7:21" x14ac:dyDescent="0.2">
      <c r="G1704" s="1"/>
      <c r="H1704" s="1"/>
      <c r="U1704" s="1"/>
    </row>
    <row r="1705" spans="7:21" x14ac:dyDescent="0.2">
      <c r="G1705" s="1"/>
      <c r="H1705" s="1"/>
      <c r="U1705" s="1"/>
    </row>
    <row r="1706" spans="7:21" x14ac:dyDescent="0.2">
      <c r="G1706" s="1"/>
      <c r="H1706" s="1"/>
      <c r="U1706" s="1"/>
    </row>
    <row r="1707" spans="7:21" x14ac:dyDescent="0.2">
      <c r="G1707" s="1"/>
      <c r="H1707" s="1"/>
      <c r="U1707" s="1"/>
    </row>
    <row r="1708" spans="7:21" x14ac:dyDescent="0.2">
      <c r="G1708" s="1"/>
      <c r="H1708" s="1"/>
      <c r="U1708" s="1"/>
    </row>
    <row r="1709" spans="7:21" x14ac:dyDescent="0.2">
      <c r="G1709" s="1"/>
      <c r="H1709" s="1"/>
      <c r="U1709" s="1"/>
    </row>
    <row r="1710" spans="7:21" x14ac:dyDescent="0.2">
      <c r="G1710" s="1"/>
      <c r="H1710" s="1"/>
      <c r="U1710" s="1"/>
    </row>
    <row r="1711" spans="7:21" x14ac:dyDescent="0.2">
      <c r="G1711" s="1"/>
      <c r="H1711" s="1"/>
      <c r="U1711" s="1"/>
    </row>
    <row r="1712" spans="7:21" x14ac:dyDescent="0.2">
      <c r="G1712" s="1"/>
      <c r="H1712" s="1"/>
      <c r="U1712" s="1"/>
    </row>
    <row r="1713" spans="7:21" x14ac:dyDescent="0.2">
      <c r="G1713" s="1"/>
      <c r="H1713" s="1"/>
      <c r="U1713" s="1"/>
    </row>
    <row r="1714" spans="7:21" x14ac:dyDescent="0.2">
      <c r="G1714" s="1"/>
      <c r="H1714" s="1"/>
      <c r="U1714" s="1"/>
    </row>
    <row r="1715" spans="7:21" x14ac:dyDescent="0.2">
      <c r="G1715" s="1"/>
      <c r="H1715" s="1"/>
      <c r="U1715" s="1"/>
    </row>
    <row r="1716" spans="7:21" x14ac:dyDescent="0.2">
      <c r="G1716" s="1"/>
      <c r="H1716" s="1"/>
      <c r="U1716" s="1"/>
    </row>
    <row r="1717" spans="7:21" x14ac:dyDescent="0.2">
      <c r="G1717" s="1"/>
      <c r="H1717" s="1"/>
      <c r="U1717" s="1"/>
    </row>
    <row r="1718" spans="7:21" x14ac:dyDescent="0.2">
      <c r="G1718" s="1"/>
      <c r="H1718" s="1"/>
      <c r="U1718" s="1"/>
    </row>
    <row r="1719" spans="7:21" x14ac:dyDescent="0.2">
      <c r="G1719" s="1"/>
      <c r="H1719" s="1"/>
      <c r="U1719" s="1"/>
    </row>
    <row r="1720" spans="7:21" x14ac:dyDescent="0.2">
      <c r="G1720" s="1"/>
      <c r="H1720" s="1"/>
      <c r="U1720" s="1"/>
    </row>
    <row r="1721" spans="7:21" x14ac:dyDescent="0.2">
      <c r="G1721" s="1"/>
      <c r="H1721" s="1"/>
      <c r="U1721" s="1"/>
    </row>
    <row r="1722" spans="7:21" x14ac:dyDescent="0.2">
      <c r="G1722" s="1"/>
      <c r="H1722" s="1"/>
      <c r="U1722" s="1"/>
    </row>
    <row r="1723" spans="7:21" x14ac:dyDescent="0.2">
      <c r="G1723" s="1"/>
      <c r="H1723" s="1"/>
      <c r="U1723" s="1"/>
    </row>
    <row r="1724" spans="7:21" x14ac:dyDescent="0.2">
      <c r="G1724" s="1"/>
      <c r="H1724" s="1"/>
      <c r="U1724" s="1"/>
    </row>
    <row r="1725" spans="7:21" x14ac:dyDescent="0.2">
      <c r="G1725" s="1"/>
      <c r="H1725" s="1"/>
      <c r="U1725" s="1"/>
    </row>
    <row r="1726" spans="7:21" x14ac:dyDescent="0.2">
      <c r="G1726" s="1"/>
      <c r="H1726" s="1"/>
      <c r="U1726" s="1"/>
    </row>
    <row r="1727" spans="7:21" x14ac:dyDescent="0.2">
      <c r="G1727" s="1"/>
      <c r="H1727" s="1"/>
      <c r="U1727" s="1"/>
    </row>
    <row r="1728" spans="7:21" x14ac:dyDescent="0.2">
      <c r="G1728" s="1"/>
      <c r="H1728" s="1"/>
      <c r="U1728" s="1"/>
    </row>
    <row r="1729" spans="7:21" x14ac:dyDescent="0.2">
      <c r="G1729" s="1"/>
      <c r="H1729" s="1"/>
      <c r="U1729" s="1"/>
    </row>
    <row r="1730" spans="7:21" x14ac:dyDescent="0.2">
      <c r="G1730" s="1"/>
      <c r="H1730" s="1"/>
      <c r="U1730" s="1"/>
    </row>
    <row r="1731" spans="7:21" x14ac:dyDescent="0.2">
      <c r="G1731" s="1"/>
      <c r="H1731" s="1"/>
      <c r="U1731" s="1"/>
    </row>
    <row r="1732" spans="7:21" x14ac:dyDescent="0.2">
      <c r="G1732" s="1"/>
      <c r="H1732" s="1"/>
      <c r="U1732" s="1"/>
    </row>
    <row r="1733" spans="7:21" x14ac:dyDescent="0.2">
      <c r="G1733" s="1"/>
      <c r="H1733" s="1"/>
      <c r="U1733" s="1"/>
    </row>
    <row r="1734" spans="7:21" x14ac:dyDescent="0.2">
      <c r="G1734" s="1"/>
      <c r="H1734" s="1"/>
      <c r="U1734" s="1"/>
    </row>
    <row r="1735" spans="7:21" x14ac:dyDescent="0.2">
      <c r="G1735" s="1"/>
      <c r="H1735" s="1"/>
      <c r="U1735" s="1"/>
    </row>
    <row r="1736" spans="7:21" x14ac:dyDescent="0.2">
      <c r="G1736" s="1"/>
      <c r="H1736" s="1"/>
      <c r="U1736" s="1"/>
    </row>
    <row r="1737" spans="7:21" x14ac:dyDescent="0.2">
      <c r="G1737" s="1"/>
      <c r="H1737" s="1"/>
      <c r="U1737" s="1"/>
    </row>
    <row r="1738" spans="7:21" x14ac:dyDescent="0.2">
      <c r="G1738" s="1"/>
      <c r="H1738" s="1"/>
      <c r="U1738" s="1"/>
    </row>
    <row r="1739" spans="7:21" x14ac:dyDescent="0.2">
      <c r="G1739" s="1"/>
      <c r="H1739" s="1"/>
      <c r="U1739" s="1"/>
    </row>
    <row r="1740" spans="7:21" x14ac:dyDescent="0.2">
      <c r="G1740" s="1"/>
      <c r="H1740" s="80"/>
      <c r="U1740" s="80"/>
    </row>
    <row r="1741" spans="7:21" x14ac:dyDescent="0.2">
      <c r="G1741" s="1"/>
      <c r="H1741" s="1"/>
      <c r="U1741" s="1"/>
    </row>
    <row r="1742" spans="7:21" x14ac:dyDescent="0.2">
      <c r="G1742" s="1"/>
      <c r="H1742" s="1"/>
      <c r="U1742" s="1"/>
    </row>
    <row r="1743" spans="7:21" x14ac:dyDescent="0.2">
      <c r="G1743" s="1"/>
      <c r="H1743" s="1"/>
      <c r="U1743" s="1"/>
    </row>
    <row r="1744" spans="7:21" x14ac:dyDescent="0.2">
      <c r="G1744" s="1"/>
      <c r="H1744" s="1"/>
      <c r="U1744" s="1"/>
    </row>
    <row r="1745" spans="7:21" x14ac:dyDescent="0.2">
      <c r="G1745" s="1"/>
      <c r="H1745" s="1"/>
      <c r="U1745" s="1"/>
    </row>
    <row r="1746" spans="7:21" x14ac:dyDescent="0.2">
      <c r="G1746" s="1"/>
      <c r="H1746" s="1"/>
      <c r="U1746" s="1"/>
    </row>
    <row r="1747" spans="7:21" x14ac:dyDescent="0.2">
      <c r="G1747" s="1"/>
      <c r="H1747" s="1"/>
      <c r="U1747" s="1"/>
    </row>
    <row r="1748" spans="7:21" x14ac:dyDescent="0.2">
      <c r="G1748" s="1"/>
      <c r="H1748" s="1"/>
      <c r="U1748" s="1"/>
    </row>
    <row r="1749" spans="7:21" x14ac:dyDescent="0.2">
      <c r="G1749" s="1"/>
      <c r="H1749" s="1"/>
      <c r="U1749" s="1"/>
    </row>
    <row r="1750" spans="7:21" x14ac:dyDescent="0.2">
      <c r="G1750" s="1"/>
      <c r="H1750" s="1"/>
      <c r="U1750" s="1"/>
    </row>
    <row r="1751" spans="7:21" x14ac:dyDescent="0.2">
      <c r="G1751" s="1"/>
      <c r="H1751" s="1"/>
      <c r="U1751" s="1"/>
    </row>
    <row r="1752" spans="7:21" x14ac:dyDescent="0.2">
      <c r="G1752" s="1"/>
      <c r="H1752" s="1"/>
      <c r="U1752" s="1"/>
    </row>
    <row r="1753" spans="7:21" x14ac:dyDescent="0.2">
      <c r="G1753" s="1"/>
      <c r="H1753" s="1"/>
      <c r="U1753" s="1"/>
    </row>
    <row r="1754" spans="7:21" x14ac:dyDescent="0.2">
      <c r="G1754" s="1"/>
      <c r="H1754" s="1"/>
      <c r="U1754" s="1"/>
    </row>
    <row r="1755" spans="7:21" x14ac:dyDescent="0.2">
      <c r="G1755" s="1"/>
      <c r="H1755" s="1"/>
      <c r="U1755" s="1"/>
    </row>
    <row r="1756" spans="7:21" x14ac:dyDescent="0.2">
      <c r="G1756" s="1"/>
      <c r="H1756" s="1"/>
      <c r="U1756" s="1"/>
    </row>
    <row r="1757" spans="7:21" x14ac:dyDescent="0.2">
      <c r="G1757" s="1"/>
      <c r="H1757" s="1"/>
      <c r="U1757" s="1"/>
    </row>
    <row r="1758" spans="7:21" x14ac:dyDescent="0.2">
      <c r="G1758" s="1"/>
      <c r="H1758" s="1"/>
      <c r="U1758" s="1"/>
    </row>
    <row r="1759" spans="7:21" x14ac:dyDescent="0.2">
      <c r="G1759" s="1"/>
      <c r="H1759" s="1"/>
      <c r="U1759" s="1"/>
    </row>
    <row r="1760" spans="7:21" x14ac:dyDescent="0.2">
      <c r="G1760" s="1"/>
      <c r="H1760" s="1"/>
      <c r="U1760" s="1"/>
    </row>
    <row r="1761" spans="7:21" x14ac:dyDescent="0.2">
      <c r="G1761" s="1"/>
      <c r="H1761" s="1"/>
      <c r="U1761" s="1"/>
    </row>
    <row r="1762" spans="7:21" x14ac:dyDescent="0.2">
      <c r="G1762" s="1"/>
      <c r="H1762" s="1"/>
      <c r="U1762" s="1"/>
    </row>
    <row r="1763" spans="7:21" x14ac:dyDescent="0.2">
      <c r="G1763" s="1"/>
      <c r="H1763" s="1"/>
      <c r="U1763" s="1"/>
    </row>
    <row r="1764" spans="7:21" x14ac:dyDescent="0.2">
      <c r="G1764" s="1"/>
      <c r="H1764" s="1"/>
      <c r="U1764" s="1"/>
    </row>
    <row r="1765" spans="7:21" x14ac:dyDescent="0.2">
      <c r="G1765" s="1"/>
      <c r="H1765" s="1"/>
      <c r="U1765" s="1"/>
    </row>
    <row r="1766" spans="7:21" x14ac:dyDescent="0.2">
      <c r="G1766" s="1"/>
      <c r="H1766" s="1"/>
      <c r="U1766" s="1"/>
    </row>
    <row r="1767" spans="7:21" x14ac:dyDescent="0.2">
      <c r="G1767" s="1"/>
      <c r="H1767" s="1"/>
      <c r="U1767" s="1"/>
    </row>
    <row r="1768" spans="7:21" x14ac:dyDescent="0.2">
      <c r="G1768" s="1"/>
      <c r="H1768" s="1"/>
      <c r="U1768" s="1"/>
    </row>
    <row r="1769" spans="7:21" x14ac:dyDescent="0.2">
      <c r="G1769" s="1"/>
      <c r="H1769" s="1"/>
      <c r="U1769" s="1"/>
    </row>
    <row r="1770" spans="7:21" x14ac:dyDescent="0.2">
      <c r="G1770" s="1"/>
      <c r="H1770" s="1"/>
      <c r="U1770" s="1"/>
    </row>
    <row r="1771" spans="7:21" x14ac:dyDescent="0.2">
      <c r="G1771" s="1"/>
      <c r="H1771" s="1"/>
      <c r="U1771" s="1"/>
    </row>
    <row r="1772" spans="7:21" x14ac:dyDescent="0.2">
      <c r="G1772" s="1"/>
      <c r="H1772" s="1"/>
      <c r="U1772" s="1"/>
    </row>
    <row r="1773" spans="7:21" x14ac:dyDescent="0.2">
      <c r="G1773" s="1"/>
      <c r="H1773" s="1"/>
      <c r="U1773" s="1"/>
    </row>
    <row r="1774" spans="7:21" x14ac:dyDescent="0.2">
      <c r="G1774" s="1"/>
      <c r="H1774" s="1"/>
      <c r="U1774" s="1"/>
    </row>
    <row r="1775" spans="7:21" x14ac:dyDescent="0.2">
      <c r="G1775" s="1"/>
      <c r="H1775" s="1"/>
      <c r="U1775" s="1"/>
    </row>
    <row r="1776" spans="7:21" x14ac:dyDescent="0.2">
      <c r="G1776" s="1"/>
      <c r="H1776" s="1"/>
      <c r="U1776" s="1"/>
    </row>
    <row r="1777" spans="7:21" x14ac:dyDescent="0.2">
      <c r="G1777" s="1"/>
      <c r="H1777" s="1"/>
      <c r="U1777" s="1"/>
    </row>
    <row r="1778" spans="7:21" x14ac:dyDescent="0.2">
      <c r="G1778" s="1"/>
      <c r="H1778" s="1"/>
      <c r="U1778" s="1"/>
    </row>
    <row r="1779" spans="7:21" x14ac:dyDescent="0.2">
      <c r="G1779" s="1"/>
      <c r="H1779" s="1"/>
      <c r="U1779" s="1"/>
    </row>
    <row r="1780" spans="7:21" x14ac:dyDescent="0.2">
      <c r="G1780" s="1"/>
      <c r="H1780" s="1"/>
      <c r="U1780" s="1"/>
    </row>
    <row r="1781" spans="7:21" x14ac:dyDescent="0.2">
      <c r="G1781" s="1"/>
      <c r="H1781" s="1"/>
      <c r="U1781" s="1"/>
    </row>
    <row r="1782" spans="7:21" x14ac:dyDescent="0.2">
      <c r="G1782" s="1"/>
      <c r="H1782" s="1"/>
      <c r="U1782" s="1"/>
    </row>
    <row r="1783" spans="7:21" x14ac:dyDescent="0.2">
      <c r="G1783" s="1"/>
      <c r="H1783" s="1"/>
      <c r="U1783" s="1"/>
    </row>
    <row r="1784" spans="7:21" x14ac:dyDescent="0.2">
      <c r="G1784" s="1"/>
      <c r="H1784" s="1"/>
      <c r="U1784" s="1"/>
    </row>
    <row r="1785" spans="7:21" x14ac:dyDescent="0.2">
      <c r="G1785" s="1"/>
      <c r="H1785" s="1"/>
      <c r="U1785" s="1"/>
    </row>
    <row r="1786" spans="7:21" x14ac:dyDescent="0.2">
      <c r="G1786" s="1"/>
      <c r="H1786" s="1"/>
      <c r="U1786" s="1"/>
    </row>
    <row r="1787" spans="7:21" x14ac:dyDescent="0.2">
      <c r="G1787" s="1"/>
      <c r="H1787" s="1"/>
      <c r="U1787" s="1"/>
    </row>
    <row r="1788" spans="7:21" x14ac:dyDescent="0.2">
      <c r="G1788" s="1"/>
      <c r="H1788" s="1"/>
      <c r="U1788" s="1"/>
    </row>
    <row r="1789" spans="7:21" x14ac:dyDescent="0.2">
      <c r="G1789" s="1"/>
      <c r="H1789" s="1"/>
      <c r="U1789" s="1"/>
    </row>
    <row r="1790" spans="7:21" x14ac:dyDescent="0.2">
      <c r="G1790" s="1"/>
      <c r="H1790" s="1"/>
      <c r="U1790" s="1"/>
    </row>
    <row r="1791" spans="7:21" x14ac:dyDescent="0.2">
      <c r="G1791" s="1"/>
      <c r="H1791" s="1"/>
      <c r="U1791" s="1"/>
    </row>
    <row r="1792" spans="7:21" x14ac:dyDescent="0.2">
      <c r="G1792" s="1"/>
      <c r="H1792" s="1"/>
      <c r="U1792" s="1"/>
    </row>
    <row r="1793" spans="7:21" x14ac:dyDescent="0.2">
      <c r="G1793" s="1"/>
      <c r="H1793" s="1"/>
      <c r="U1793" s="1"/>
    </row>
    <row r="1794" spans="7:21" x14ac:dyDescent="0.2">
      <c r="G1794" s="1"/>
      <c r="H1794" s="1"/>
      <c r="U1794" s="1"/>
    </row>
    <row r="1795" spans="7:21" x14ac:dyDescent="0.2">
      <c r="G1795" s="1"/>
      <c r="H1795" s="1"/>
      <c r="U1795" s="1"/>
    </row>
    <row r="1796" spans="7:21" x14ac:dyDescent="0.2">
      <c r="G1796" s="1"/>
      <c r="H1796" s="1"/>
      <c r="U1796" s="1"/>
    </row>
    <row r="1797" spans="7:21" x14ac:dyDescent="0.2">
      <c r="G1797" s="1"/>
      <c r="H1797" s="1"/>
      <c r="U1797" s="1"/>
    </row>
    <row r="1798" spans="7:21" x14ac:dyDescent="0.2">
      <c r="G1798" s="1"/>
      <c r="H1798" s="1"/>
      <c r="U1798" s="1"/>
    </row>
    <row r="1799" spans="7:21" x14ac:dyDescent="0.2">
      <c r="G1799" s="1"/>
      <c r="H1799" s="1"/>
      <c r="U1799" s="1"/>
    </row>
    <row r="1800" spans="7:21" x14ac:dyDescent="0.2">
      <c r="G1800" s="1"/>
      <c r="H1800" s="1"/>
      <c r="U1800" s="1"/>
    </row>
    <row r="1801" spans="7:21" x14ac:dyDescent="0.2">
      <c r="G1801" s="1"/>
      <c r="H1801" s="1"/>
      <c r="U1801" s="1"/>
    </row>
    <row r="1802" spans="7:21" x14ac:dyDescent="0.2">
      <c r="G1802" s="1"/>
      <c r="H1802" s="1"/>
      <c r="U1802" s="1"/>
    </row>
    <row r="1803" spans="7:21" x14ac:dyDescent="0.2">
      <c r="G1803" s="1"/>
      <c r="H1803" s="1"/>
      <c r="U1803" s="1"/>
    </row>
    <row r="1804" spans="7:21" x14ac:dyDescent="0.2">
      <c r="G1804" s="1"/>
      <c r="H1804" s="1"/>
      <c r="U1804" s="1"/>
    </row>
    <row r="1805" spans="7:21" x14ac:dyDescent="0.2">
      <c r="G1805" s="1"/>
      <c r="H1805" s="1"/>
      <c r="U1805" s="1"/>
    </row>
    <row r="1806" spans="7:21" x14ac:dyDescent="0.2">
      <c r="G1806" s="1"/>
      <c r="H1806" s="1"/>
      <c r="U1806" s="1"/>
    </row>
    <row r="1807" spans="7:21" x14ac:dyDescent="0.2">
      <c r="G1807" s="1"/>
      <c r="H1807" s="1"/>
      <c r="U1807" s="1"/>
    </row>
    <row r="1808" spans="7:21" x14ac:dyDescent="0.2">
      <c r="G1808" s="1"/>
      <c r="H1808" s="1"/>
      <c r="U1808" s="1"/>
    </row>
    <row r="1809" spans="7:21" x14ac:dyDescent="0.2">
      <c r="G1809" s="1"/>
      <c r="H1809" s="1"/>
      <c r="U1809" s="1"/>
    </row>
    <row r="1810" spans="7:21" x14ac:dyDescent="0.2">
      <c r="G1810" s="1"/>
      <c r="H1810" s="1"/>
      <c r="U1810" s="1"/>
    </row>
    <row r="1811" spans="7:21" x14ac:dyDescent="0.2">
      <c r="G1811" s="1"/>
      <c r="H1811" s="1"/>
      <c r="U1811" s="1"/>
    </row>
    <row r="1812" spans="7:21" ht="12" x14ac:dyDescent="0.25">
      <c r="G1812" s="1"/>
      <c r="H1812" s="77"/>
      <c r="U1812" s="77"/>
    </row>
    <row r="1813" spans="7:21" x14ac:dyDescent="0.2">
      <c r="G1813" s="1"/>
      <c r="H1813" s="1"/>
      <c r="U1813" s="1"/>
    </row>
    <row r="1814" spans="7:21" x14ac:dyDescent="0.2">
      <c r="G1814" s="1"/>
      <c r="H1814" s="1"/>
      <c r="U1814" s="1"/>
    </row>
    <row r="1815" spans="7:21" x14ac:dyDescent="0.2">
      <c r="G1815" s="1"/>
      <c r="H1815" s="1"/>
      <c r="U1815" s="1"/>
    </row>
    <row r="1816" spans="7:21" x14ac:dyDescent="0.2">
      <c r="G1816" s="1"/>
      <c r="H1816" s="1"/>
      <c r="U1816" s="1"/>
    </row>
    <row r="1817" spans="7:21" x14ac:dyDescent="0.2">
      <c r="G1817" s="1"/>
      <c r="H1817" s="1"/>
      <c r="U1817" s="1"/>
    </row>
    <row r="1818" spans="7:21" x14ac:dyDescent="0.2">
      <c r="G1818" s="1"/>
      <c r="H1818" s="1"/>
      <c r="U1818" s="1"/>
    </row>
    <row r="1819" spans="7:21" x14ac:dyDescent="0.2">
      <c r="G1819" s="1"/>
      <c r="H1819" s="1"/>
      <c r="U1819" s="1"/>
    </row>
    <row r="1820" spans="7:21" x14ac:dyDescent="0.2">
      <c r="G1820" s="1"/>
      <c r="H1820" s="1"/>
      <c r="U1820" s="1"/>
    </row>
    <row r="1821" spans="7:21" x14ac:dyDescent="0.2">
      <c r="G1821" s="1"/>
      <c r="H1821" s="1"/>
      <c r="U1821" s="1"/>
    </row>
    <row r="1822" spans="7:21" x14ac:dyDescent="0.2">
      <c r="G1822" s="1"/>
      <c r="H1822" s="1"/>
      <c r="U1822" s="1"/>
    </row>
    <row r="1823" spans="7:21" x14ac:dyDescent="0.2">
      <c r="G1823" s="1"/>
      <c r="H1823" s="1"/>
      <c r="U1823" s="1"/>
    </row>
    <row r="1824" spans="7:21" x14ac:dyDescent="0.2">
      <c r="G1824" s="1"/>
      <c r="H1824" s="1"/>
      <c r="U1824" s="1"/>
    </row>
    <row r="1825" spans="7:21" x14ac:dyDescent="0.2">
      <c r="G1825" s="1"/>
      <c r="H1825" s="1"/>
      <c r="U1825" s="1"/>
    </row>
    <row r="1826" spans="7:21" x14ac:dyDescent="0.2">
      <c r="G1826" s="1"/>
      <c r="H1826" s="1"/>
      <c r="U1826" s="1"/>
    </row>
    <row r="1827" spans="7:21" x14ac:dyDescent="0.2">
      <c r="G1827" s="1"/>
      <c r="H1827" s="1"/>
      <c r="U1827" s="1"/>
    </row>
    <row r="1828" spans="7:21" x14ac:dyDescent="0.2">
      <c r="G1828" s="1"/>
      <c r="H1828" s="1"/>
      <c r="U1828" s="1"/>
    </row>
    <row r="1829" spans="7:21" x14ac:dyDescent="0.2">
      <c r="G1829" s="1"/>
      <c r="H1829" s="1"/>
      <c r="U1829" s="1"/>
    </row>
    <row r="1830" spans="7:21" x14ac:dyDescent="0.2">
      <c r="G1830" s="1"/>
      <c r="H1830" s="1"/>
      <c r="U1830" s="1"/>
    </row>
    <row r="1831" spans="7:21" x14ac:dyDescent="0.2">
      <c r="G1831" s="1"/>
      <c r="H1831" s="1"/>
      <c r="U1831" s="1"/>
    </row>
    <row r="1832" spans="7:21" x14ac:dyDescent="0.2">
      <c r="G1832" s="1"/>
      <c r="H1832" s="1"/>
      <c r="U1832" s="1"/>
    </row>
    <row r="1833" spans="7:21" x14ac:dyDescent="0.2">
      <c r="G1833" s="1"/>
      <c r="H1833" s="1"/>
      <c r="U1833" s="1"/>
    </row>
    <row r="1834" spans="7:21" x14ac:dyDescent="0.2">
      <c r="G1834" s="1"/>
      <c r="H1834" s="1"/>
      <c r="U1834" s="1"/>
    </row>
    <row r="1835" spans="7:21" x14ac:dyDescent="0.2">
      <c r="G1835" s="1"/>
      <c r="H1835" s="1"/>
      <c r="U1835" s="1"/>
    </row>
    <row r="1836" spans="7:21" x14ac:dyDescent="0.2">
      <c r="G1836" s="1"/>
      <c r="H1836" s="1"/>
      <c r="U1836" s="1"/>
    </row>
    <row r="1837" spans="7:21" x14ac:dyDescent="0.2">
      <c r="G1837" s="1"/>
      <c r="H1837" s="1"/>
      <c r="U1837" s="1"/>
    </row>
    <row r="1838" spans="7:21" x14ac:dyDescent="0.2">
      <c r="G1838" s="1"/>
      <c r="H1838" s="1"/>
      <c r="U1838" s="1"/>
    </row>
    <row r="1839" spans="7:21" x14ac:dyDescent="0.2">
      <c r="G1839" s="1"/>
      <c r="H1839" s="1"/>
      <c r="U1839" s="1"/>
    </row>
    <row r="1840" spans="7:21" x14ac:dyDescent="0.2">
      <c r="G1840" s="1"/>
      <c r="H1840" s="1"/>
      <c r="U1840" s="1"/>
    </row>
    <row r="1841" spans="7:21" x14ac:dyDescent="0.2">
      <c r="G1841" s="1"/>
      <c r="H1841" s="1"/>
      <c r="U1841" s="1"/>
    </row>
    <row r="1842" spans="7:21" x14ac:dyDescent="0.2">
      <c r="G1842" s="1"/>
      <c r="H1842" s="1"/>
      <c r="U1842" s="1"/>
    </row>
    <row r="1843" spans="7:21" x14ac:dyDescent="0.2">
      <c r="G1843" s="1"/>
      <c r="H1843" s="1"/>
      <c r="U1843" s="1"/>
    </row>
    <row r="1844" spans="7:21" x14ac:dyDescent="0.2">
      <c r="G1844" s="1"/>
      <c r="H1844" s="1"/>
      <c r="U1844" s="1"/>
    </row>
    <row r="1845" spans="7:21" x14ac:dyDescent="0.2">
      <c r="G1845" s="1"/>
      <c r="H1845" s="1"/>
      <c r="U1845" s="1"/>
    </row>
    <row r="1846" spans="7:21" x14ac:dyDescent="0.2">
      <c r="G1846" s="1"/>
      <c r="H1846" s="1"/>
      <c r="U1846" s="1"/>
    </row>
    <row r="1847" spans="7:21" x14ac:dyDescent="0.2">
      <c r="G1847" s="1"/>
      <c r="H1847" s="1"/>
      <c r="U1847" s="1"/>
    </row>
    <row r="1848" spans="7:21" x14ac:dyDescent="0.2">
      <c r="G1848" s="1"/>
      <c r="H1848" s="1"/>
      <c r="U1848" s="1"/>
    </row>
    <row r="1849" spans="7:21" x14ac:dyDescent="0.2">
      <c r="G1849" s="1"/>
      <c r="H1849" s="1"/>
      <c r="U1849" s="1"/>
    </row>
    <row r="1850" spans="7:21" x14ac:dyDescent="0.2">
      <c r="G1850" s="1"/>
      <c r="H1850" s="1"/>
      <c r="U1850" s="1"/>
    </row>
    <row r="1851" spans="7:21" x14ac:dyDescent="0.2">
      <c r="G1851" s="1"/>
      <c r="H1851" s="1"/>
      <c r="U1851" s="1"/>
    </row>
    <row r="1852" spans="7:21" x14ac:dyDescent="0.2">
      <c r="G1852" s="1"/>
      <c r="H1852" s="1"/>
      <c r="U1852" s="1"/>
    </row>
    <row r="1853" spans="7:21" x14ac:dyDescent="0.2">
      <c r="G1853" s="1"/>
      <c r="H1853" s="1"/>
      <c r="U1853" s="1"/>
    </row>
    <row r="1854" spans="7:21" x14ac:dyDescent="0.2">
      <c r="G1854" s="1"/>
      <c r="H1854" s="1"/>
      <c r="U1854" s="1"/>
    </row>
    <row r="1855" spans="7:21" x14ac:dyDescent="0.2">
      <c r="G1855" s="1"/>
      <c r="H1855" s="1"/>
      <c r="U1855" s="1"/>
    </row>
    <row r="1856" spans="7:21" x14ac:dyDescent="0.2">
      <c r="G1856" s="1"/>
      <c r="H1856" s="1"/>
      <c r="U1856" s="1"/>
    </row>
    <row r="1857" spans="7:21" x14ac:dyDescent="0.2">
      <c r="G1857" s="1"/>
      <c r="H1857" s="1"/>
      <c r="U1857" s="1"/>
    </row>
    <row r="1858" spans="7:21" x14ac:dyDescent="0.2">
      <c r="G1858" s="1"/>
      <c r="H1858" s="1"/>
      <c r="U1858" s="1"/>
    </row>
    <row r="1859" spans="7:21" x14ac:dyDescent="0.2">
      <c r="G1859" s="1"/>
      <c r="H1859" s="1"/>
      <c r="U1859" s="1"/>
    </row>
    <row r="1860" spans="7:21" x14ac:dyDescent="0.2">
      <c r="G1860" s="1"/>
      <c r="H1860" s="1"/>
      <c r="U1860" s="1"/>
    </row>
    <row r="1861" spans="7:21" x14ac:dyDescent="0.2">
      <c r="G1861" s="1"/>
      <c r="H1861" s="1"/>
      <c r="U1861" s="1"/>
    </row>
    <row r="1862" spans="7:21" x14ac:dyDescent="0.2">
      <c r="G1862" s="1"/>
      <c r="H1862" s="1"/>
      <c r="U1862" s="1"/>
    </row>
    <row r="1863" spans="7:21" x14ac:dyDescent="0.2">
      <c r="G1863" s="1"/>
      <c r="H1863" s="1"/>
      <c r="U1863" s="1"/>
    </row>
    <row r="1864" spans="7:21" x14ac:dyDescent="0.2">
      <c r="G1864" s="1"/>
      <c r="H1864" s="1"/>
      <c r="U1864" s="1"/>
    </row>
    <row r="1865" spans="7:21" x14ac:dyDescent="0.2">
      <c r="G1865" s="1"/>
      <c r="H1865" s="1"/>
      <c r="U1865" s="1"/>
    </row>
    <row r="1866" spans="7:21" x14ac:dyDescent="0.2">
      <c r="G1866" s="1"/>
      <c r="H1866" s="1"/>
      <c r="U1866" s="1"/>
    </row>
    <row r="1867" spans="7:21" x14ac:dyDescent="0.2">
      <c r="G1867" s="1"/>
      <c r="H1867" s="1"/>
      <c r="U1867" s="1"/>
    </row>
    <row r="1868" spans="7:21" x14ac:dyDescent="0.2">
      <c r="G1868" s="1"/>
      <c r="H1868" s="1"/>
      <c r="U1868" s="1"/>
    </row>
    <row r="1869" spans="7:21" x14ac:dyDescent="0.2">
      <c r="G1869" s="1"/>
      <c r="H1869" s="1"/>
      <c r="U1869" s="1"/>
    </row>
    <row r="1870" spans="7:21" x14ac:dyDescent="0.2">
      <c r="G1870" s="1"/>
      <c r="H1870" s="1"/>
      <c r="U1870" s="1"/>
    </row>
    <row r="1871" spans="7:21" x14ac:dyDescent="0.2">
      <c r="G1871" s="1"/>
      <c r="H1871" s="1"/>
      <c r="U1871" s="1"/>
    </row>
    <row r="1872" spans="7:21" x14ac:dyDescent="0.2">
      <c r="G1872" s="1"/>
      <c r="H1872" s="1"/>
      <c r="U1872" s="1"/>
    </row>
    <row r="1873" spans="7:21" x14ac:dyDescent="0.2">
      <c r="G1873" s="1"/>
      <c r="H1873" s="1"/>
      <c r="U1873" s="1"/>
    </row>
    <row r="1874" spans="7:21" x14ac:dyDescent="0.2">
      <c r="G1874" s="1"/>
      <c r="H1874" s="1"/>
      <c r="U1874" s="1"/>
    </row>
    <row r="1875" spans="7:21" x14ac:dyDescent="0.2">
      <c r="G1875" s="1"/>
      <c r="H1875" s="1"/>
      <c r="U1875" s="1"/>
    </row>
    <row r="1876" spans="7:21" x14ac:dyDescent="0.2">
      <c r="G1876" s="1"/>
      <c r="H1876" s="1"/>
      <c r="U1876" s="1"/>
    </row>
    <row r="1877" spans="7:21" x14ac:dyDescent="0.2">
      <c r="G1877" s="1"/>
      <c r="H1877" s="1"/>
      <c r="U1877" s="1"/>
    </row>
    <row r="1878" spans="7:21" x14ac:dyDescent="0.2">
      <c r="G1878" s="1"/>
      <c r="H1878" s="1"/>
      <c r="U1878" s="1"/>
    </row>
    <row r="1879" spans="7:21" x14ac:dyDescent="0.2">
      <c r="G1879" s="1"/>
      <c r="H1879" s="1"/>
      <c r="U1879" s="1"/>
    </row>
    <row r="1880" spans="7:21" x14ac:dyDescent="0.2">
      <c r="G1880" s="1"/>
      <c r="H1880" s="1"/>
      <c r="U1880" s="1"/>
    </row>
    <row r="1881" spans="7:21" x14ac:dyDescent="0.2">
      <c r="G1881" s="1"/>
      <c r="H1881" s="1"/>
      <c r="U1881" s="1"/>
    </row>
    <row r="1882" spans="7:21" x14ac:dyDescent="0.2">
      <c r="G1882" s="1"/>
      <c r="H1882" s="1"/>
      <c r="U1882" s="1"/>
    </row>
    <row r="1883" spans="7:21" x14ac:dyDescent="0.2">
      <c r="G1883" s="1"/>
      <c r="H1883" s="1"/>
      <c r="U1883" s="1"/>
    </row>
    <row r="1884" spans="7:21" x14ac:dyDescent="0.2">
      <c r="G1884" s="1"/>
      <c r="H1884" s="1"/>
      <c r="U1884" s="1"/>
    </row>
    <row r="1885" spans="7:21" x14ac:dyDescent="0.2">
      <c r="G1885" s="1"/>
      <c r="H1885" s="1"/>
      <c r="U1885" s="1"/>
    </row>
    <row r="1886" spans="7:21" x14ac:dyDescent="0.2">
      <c r="G1886" s="1"/>
      <c r="H1886" s="1"/>
      <c r="U1886" s="1"/>
    </row>
    <row r="1887" spans="7:21" x14ac:dyDescent="0.2">
      <c r="G1887" s="1"/>
      <c r="H1887" s="1"/>
      <c r="U1887" s="1"/>
    </row>
    <row r="1888" spans="7:21" x14ac:dyDescent="0.2">
      <c r="G1888" s="1"/>
      <c r="H1888" s="1"/>
      <c r="U1888" s="1"/>
    </row>
    <row r="1889" spans="7:21" x14ac:dyDescent="0.2">
      <c r="G1889" s="1"/>
      <c r="H1889" s="1"/>
      <c r="U1889" s="1"/>
    </row>
    <row r="1890" spans="7:21" x14ac:dyDescent="0.2">
      <c r="G1890" s="1"/>
      <c r="H1890" s="1"/>
      <c r="U1890" s="1"/>
    </row>
    <row r="1891" spans="7:21" x14ac:dyDescent="0.2">
      <c r="G1891" s="1"/>
      <c r="H1891" s="1"/>
      <c r="U1891" s="1"/>
    </row>
    <row r="1892" spans="7:21" x14ac:dyDescent="0.2">
      <c r="G1892" s="1"/>
      <c r="H1892" s="1"/>
      <c r="U1892" s="1"/>
    </row>
    <row r="1893" spans="7:21" x14ac:dyDescent="0.2">
      <c r="G1893" s="1"/>
      <c r="H1893" s="1"/>
      <c r="U1893" s="1"/>
    </row>
    <row r="1894" spans="7:21" x14ac:dyDescent="0.2">
      <c r="G1894" s="1"/>
      <c r="H1894" s="1"/>
      <c r="U1894" s="1"/>
    </row>
    <row r="1895" spans="7:21" x14ac:dyDescent="0.2">
      <c r="G1895" s="1"/>
      <c r="H1895" s="1"/>
      <c r="U1895" s="1"/>
    </row>
    <row r="1896" spans="7:21" x14ac:dyDescent="0.2">
      <c r="G1896" s="1"/>
      <c r="H1896" s="1"/>
      <c r="U1896" s="1"/>
    </row>
    <row r="1897" spans="7:21" x14ac:dyDescent="0.2">
      <c r="G1897" s="1"/>
      <c r="H1897" s="1"/>
      <c r="U1897" s="1"/>
    </row>
    <row r="1898" spans="7:21" x14ac:dyDescent="0.2">
      <c r="G1898" s="1"/>
      <c r="H1898" s="1"/>
      <c r="U1898" s="1"/>
    </row>
    <row r="1899" spans="7:21" x14ac:dyDescent="0.2">
      <c r="G1899" s="1"/>
      <c r="H1899" s="1"/>
      <c r="U1899" s="1"/>
    </row>
    <row r="1900" spans="7:21" x14ac:dyDescent="0.2">
      <c r="G1900" s="1"/>
      <c r="H1900" s="1"/>
      <c r="U1900" s="1"/>
    </row>
    <row r="1901" spans="7:21" x14ac:dyDescent="0.2">
      <c r="G1901" s="1"/>
      <c r="H1901" s="1"/>
      <c r="U1901" s="1"/>
    </row>
    <row r="1902" spans="7:21" x14ac:dyDescent="0.2">
      <c r="G1902" s="1"/>
      <c r="H1902" s="1"/>
      <c r="U1902" s="1"/>
    </row>
    <row r="1903" spans="7:21" x14ac:dyDescent="0.2">
      <c r="G1903" s="1"/>
      <c r="H1903" s="1"/>
      <c r="U1903" s="1"/>
    </row>
    <row r="1904" spans="7:21" x14ac:dyDescent="0.2">
      <c r="G1904" s="1"/>
      <c r="H1904" s="1"/>
      <c r="U1904" s="1"/>
    </row>
    <row r="1905" spans="7:21" x14ac:dyDescent="0.2">
      <c r="G1905" s="1"/>
      <c r="H1905" s="1"/>
      <c r="U1905" s="1"/>
    </row>
    <row r="1906" spans="7:21" x14ac:dyDescent="0.2">
      <c r="G1906" s="1"/>
      <c r="H1906" s="1"/>
      <c r="U1906" s="1"/>
    </row>
    <row r="1907" spans="7:21" x14ac:dyDescent="0.2">
      <c r="G1907" s="1"/>
      <c r="H1907" s="1"/>
      <c r="U1907" s="1"/>
    </row>
    <row r="1908" spans="7:21" x14ac:dyDescent="0.2">
      <c r="G1908" s="1"/>
      <c r="H1908" s="1"/>
      <c r="U1908" s="1"/>
    </row>
    <row r="1909" spans="7:21" x14ac:dyDescent="0.2">
      <c r="G1909" s="1"/>
      <c r="H1909" s="1"/>
      <c r="U1909" s="1"/>
    </row>
    <row r="1910" spans="7:21" x14ac:dyDescent="0.2">
      <c r="G1910" s="1"/>
      <c r="H1910" s="1"/>
      <c r="U1910" s="1"/>
    </row>
    <row r="1911" spans="7:21" x14ac:dyDescent="0.2">
      <c r="G1911" s="1"/>
      <c r="H1911" s="1"/>
      <c r="U1911" s="1"/>
    </row>
    <row r="1912" spans="7:21" x14ac:dyDescent="0.2">
      <c r="G1912" s="1"/>
      <c r="H1912" s="1"/>
      <c r="U1912" s="1"/>
    </row>
    <row r="1913" spans="7:21" x14ac:dyDescent="0.2">
      <c r="G1913" s="1"/>
      <c r="H1913" s="1"/>
      <c r="U1913" s="1"/>
    </row>
    <row r="1914" spans="7:21" x14ac:dyDescent="0.2">
      <c r="G1914" s="1"/>
      <c r="H1914" s="1"/>
      <c r="U1914" s="1"/>
    </row>
    <row r="1915" spans="7:21" x14ac:dyDescent="0.2">
      <c r="G1915" s="1"/>
      <c r="H1915" s="1"/>
      <c r="U1915" s="1"/>
    </row>
    <row r="1916" spans="7:21" x14ac:dyDescent="0.2">
      <c r="G1916" s="1"/>
      <c r="H1916" s="1"/>
      <c r="U1916" s="1"/>
    </row>
    <row r="1917" spans="7:21" x14ac:dyDescent="0.2">
      <c r="G1917" s="1"/>
      <c r="H1917" s="1"/>
      <c r="U1917" s="1"/>
    </row>
    <row r="1918" spans="7:21" x14ac:dyDescent="0.2">
      <c r="G1918" s="1"/>
      <c r="H1918" s="1"/>
      <c r="U1918" s="1"/>
    </row>
    <row r="1919" spans="7:21" x14ac:dyDescent="0.2">
      <c r="G1919" s="1"/>
      <c r="H1919" s="1"/>
      <c r="U1919" s="1"/>
    </row>
    <row r="1920" spans="7:21" x14ac:dyDescent="0.2">
      <c r="G1920" s="1"/>
      <c r="H1920" s="1"/>
      <c r="U1920" s="1"/>
    </row>
    <row r="1921" spans="7:21" x14ac:dyDescent="0.2">
      <c r="G1921" s="1"/>
      <c r="H1921" s="1"/>
      <c r="U1921" s="1"/>
    </row>
    <row r="1922" spans="7:21" x14ac:dyDescent="0.2">
      <c r="G1922" s="1"/>
      <c r="H1922" s="1"/>
      <c r="U1922" s="1"/>
    </row>
    <row r="1923" spans="7:21" x14ac:dyDescent="0.2">
      <c r="G1923" s="1"/>
      <c r="H1923" s="1"/>
      <c r="U1923" s="1"/>
    </row>
    <row r="1924" spans="7:21" x14ac:dyDescent="0.2">
      <c r="G1924" s="1"/>
      <c r="H1924" s="1"/>
      <c r="U1924" s="1"/>
    </row>
    <row r="1925" spans="7:21" x14ac:dyDescent="0.2">
      <c r="G1925" s="1"/>
      <c r="H1925" s="1"/>
      <c r="U1925" s="1"/>
    </row>
    <row r="1926" spans="7:21" x14ac:dyDescent="0.2">
      <c r="G1926" s="1"/>
      <c r="H1926" s="1"/>
      <c r="U1926" s="1"/>
    </row>
    <row r="1927" spans="7:21" x14ac:dyDescent="0.2">
      <c r="G1927" s="1"/>
      <c r="H1927" s="1"/>
      <c r="U1927" s="1"/>
    </row>
    <row r="1928" spans="7:21" x14ac:dyDescent="0.2">
      <c r="G1928" s="1"/>
      <c r="H1928" s="1"/>
      <c r="U1928" s="1"/>
    </row>
    <row r="1929" spans="7:21" x14ac:dyDescent="0.2">
      <c r="G1929" s="1"/>
      <c r="H1929" s="1"/>
      <c r="U1929" s="1"/>
    </row>
    <row r="1930" spans="7:21" x14ac:dyDescent="0.2">
      <c r="G1930" s="1"/>
      <c r="H1930" s="1"/>
      <c r="U1930" s="1"/>
    </row>
    <row r="1931" spans="7:21" x14ac:dyDescent="0.2">
      <c r="G1931" s="1"/>
      <c r="H1931" s="1"/>
      <c r="U1931" s="1"/>
    </row>
    <row r="1932" spans="7:21" x14ac:dyDescent="0.2">
      <c r="G1932" s="1"/>
      <c r="H1932" s="1"/>
      <c r="U1932" s="1"/>
    </row>
    <row r="1933" spans="7:21" x14ac:dyDescent="0.2">
      <c r="G1933" s="1"/>
      <c r="H1933" s="1"/>
      <c r="U1933" s="1"/>
    </row>
    <row r="1934" spans="7:21" x14ac:dyDescent="0.2">
      <c r="G1934" s="1"/>
      <c r="H1934" s="1"/>
      <c r="U1934" s="1"/>
    </row>
    <row r="1935" spans="7:21" x14ac:dyDescent="0.2">
      <c r="G1935" s="1"/>
      <c r="H1935" s="1"/>
      <c r="U1935" s="1"/>
    </row>
    <row r="1936" spans="7:21" x14ac:dyDescent="0.2">
      <c r="G1936" s="1"/>
      <c r="H1936" s="1"/>
      <c r="U1936" s="1"/>
    </row>
    <row r="1937" spans="7:21" x14ac:dyDescent="0.2">
      <c r="G1937" s="1"/>
      <c r="H1937" s="1"/>
      <c r="U1937" s="1"/>
    </row>
    <row r="1938" spans="7:21" x14ac:dyDescent="0.2">
      <c r="G1938" s="1"/>
      <c r="H1938" s="1"/>
      <c r="U1938" s="1"/>
    </row>
    <row r="1939" spans="7:21" x14ac:dyDescent="0.2">
      <c r="G1939" s="1"/>
      <c r="H1939" s="1"/>
      <c r="U1939" s="1"/>
    </row>
    <row r="1940" spans="7:21" x14ac:dyDescent="0.2">
      <c r="G1940" s="1"/>
      <c r="H1940" s="1"/>
      <c r="U1940" s="1"/>
    </row>
    <row r="1941" spans="7:21" x14ac:dyDescent="0.2">
      <c r="G1941" s="1"/>
      <c r="H1941" s="1"/>
      <c r="U1941" s="1"/>
    </row>
    <row r="1942" spans="7:21" x14ac:dyDescent="0.2">
      <c r="G1942" s="1"/>
      <c r="H1942" s="1"/>
      <c r="U1942" s="1"/>
    </row>
    <row r="1943" spans="7:21" x14ac:dyDescent="0.2">
      <c r="G1943" s="1"/>
      <c r="H1943" s="1"/>
      <c r="U1943" s="1"/>
    </row>
    <row r="1944" spans="7:21" x14ac:dyDescent="0.2">
      <c r="G1944" s="1"/>
      <c r="H1944" s="1"/>
      <c r="U1944" s="1"/>
    </row>
    <row r="1945" spans="7:21" x14ac:dyDescent="0.2">
      <c r="G1945" s="1"/>
      <c r="H1945" s="1"/>
      <c r="U1945" s="1"/>
    </row>
    <row r="1946" spans="7:21" x14ac:dyDescent="0.2">
      <c r="G1946" s="1"/>
      <c r="H1946" s="1"/>
      <c r="U1946" s="1"/>
    </row>
    <row r="1947" spans="7:21" x14ac:dyDescent="0.2">
      <c r="G1947" s="1"/>
      <c r="H1947" s="1"/>
      <c r="U1947" s="1"/>
    </row>
    <row r="1948" spans="7:21" x14ac:dyDescent="0.2">
      <c r="G1948" s="1"/>
      <c r="H1948" s="1"/>
      <c r="U1948" s="1"/>
    </row>
    <row r="1949" spans="7:21" x14ac:dyDescent="0.2">
      <c r="G1949" s="1"/>
      <c r="H1949" s="1"/>
      <c r="U1949" s="1"/>
    </row>
    <row r="1950" spans="7:21" x14ac:dyDescent="0.2">
      <c r="G1950" s="1"/>
      <c r="H1950" s="1"/>
      <c r="U1950" s="1"/>
    </row>
    <row r="1951" spans="7:21" x14ac:dyDescent="0.2">
      <c r="G1951" s="1"/>
      <c r="H1951" s="1"/>
      <c r="U1951" s="1"/>
    </row>
    <row r="1952" spans="7:21" x14ac:dyDescent="0.2">
      <c r="G1952" s="1"/>
      <c r="H1952" s="1"/>
      <c r="U1952" s="1"/>
    </row>
    <row r="1953" spans="7:21" x14ac:dyDescent="0.2">
      <c r="G1953" s="1"/>
      <c r="H1953" s="1"/>
      <c r="U1953" s="1"/>
    </row>
    <row r="1954" spans="7:21" x14ac:dyDescent="0.2">
      <c r="G1954" s="1"/>
      <c r="H1954" s="1"/>
      <c r="U1954" s="1"/>
    </row>
    <row r="1955" spans="7:21" x14ac:dyDescent="0.2">
      <c r="G1955" s="1"/>
      <c r="H1955" s="1"/>
      <c r="U1955" s="1"/>
    </row>
    <row r="1956" spans="7:21" x14ac:dyDescent="0.2">
      <c r="G1956" s="1"/>
      <c r="H1956" s="1"/>
      <c r="U1956" s="1"/>
    </row>
    <row r="1957" spans="7:21" x14ac:dyDescent="0.2">
      <c r="G1957" s="1"/>
      <c r="H1957" s="1"/>
      <c r="U1957" s="1"/>
    </row>
    <row r="1958" spans="7:21" x14ac:dyDescent="0.2">
      <c r="G1958" s="1"/>
      <c r="H1958" s="1"/>
      <c r="U1958" s="1"/>
    </row>
    <row r="1959" spans="7:21" x14ac:dyDescent="0.2">
      <c r="G1959" s="1"/>
      <c r="H1959" s="1"/>
      <c r="U1959" s="1"/>
    </row>
    <row r="1960" spans="7:21" x14ac:dyDescent="0.2">
      <c r="G1960" s="1"/>
      <c r="H1960" s="1"/>
      <c r="U1960" s="1"/>
    </row>
    <row r="1961" spans="7:21" x14ac:dyDescent="0.2">
      <c r="G1961" s="1"/>
      <c r="H1961" s="1"/>
      <c r="U1961" s="1"/>
    </row>
    <row r="1963" spans="7:21" ht="12" x14ac:dyDescent="0.25">
      <c r="J1963" s="131"/>
    </row>
    <row r="1964" spans="7:21" ht="12" x14ac:dyDescent="0.25">
      <c r="I1964" s="131"/>
    </row>
  </sheetData>
  <mergeCells count="4">
    <mergeCell ref="B1:W1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Hertogen</dc:creator>
  <cp:lastModifiedBy>Jan Hertogen</cp:lastModifiedBy>
  <dcterms:created xsi:type="dcterms:W3CDTF">2026-03-18T20:02:57Z</dcterms:created>
  <dcterms:modified xsi:type="dcterms:W3CDTF">2026-03-18T20:05:09Z</dcterms:modified>
</cp:coreProperties>
</file>