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G:\Documents\Sites\npdata\BuG\509-Nieuwkomers\"/>
    </mc:Choice>
  </mc:AlternateContent>
  <bookViews>
    <workbookView xWindow="0" yWindow="0" windowWidth="23040" windowHeight="10452" activeTab="5"/>
  </bookViews>
  <sheets>
    <sheet name="Gewest" sheetId="23" r:id="rId1"/>
    <sheet name="Be-tabel" sheetId="31" r:id="rId2"/>
    <sheet name="Be-Moslims" sheetId="24" r:id="rId3"/>
    <sheet name="Fiche" sheetId="22" r:id="rId4"/>
    <sheet name="Ingifte-Fiche" sheetId="19" r:id="rId5"/>
    <sheet name="Landen" sheetId="4" r:id="rId6"/>
  </sheets>
  <definedNames>
    <definedName name="_xlnm._FilterDatabase" localSheetId="5" hidden="1">Landen!$A$2:$MX$2</definedName>
  </definedNames>
  <calcPr calcId="162913"/>
</workbook>
</file>

<file path=xl/calcChain.xml><?xml version="1.0" encoding="utf-8"?>
<calcChain xmlns="http://schemas.openxmlformats.org/spreadsheetml/2006/main">
  <c r="Y10" i="19" l="1"/>
  <c r="C13" i="23" l="1"/>
  <c r="D13" i="23"/>
  <c r="E13" i="23"/>
  <c r="B13" i="23"/>
  <c r="B21" i="31" l="1"/>
  <c r="C21" i="31"/>
  <c r="D21" i="31"/>
  <c r="E21" i="31"/>
  <c r="B1" i="31"/>
  <c r="C1" i="31"/>
  <c r="D1" i="31"/>
  <c r="E1" i="31"/>
  <c r="Y7" i="22"/>
  <c r="HE5" i="19"/>
  <c r="HF5" i="19" s="1"/>
  <c r="HG5" i="19" s="1"/>
  <c r="HH5" i="19" s="1"/>
  <c r="HI5" i="19" s="1"/>
  <c r="HJ5" i="19" s="1"/>
  <c r="HK5" i="19" s="1"/>
  <c r="HL5" i="19" s="1"/>
  <c r="HM5" i="19" s="1"/>
  <c r="HN5" i="19" s="1"/>
  <c r="HO5" i="19" s="1"/>
  <c r="HP5" i="19" s="1"/>
  <c r="HQ5" i="19" s="1"/>
  <c r="HR5" i="19" s="1"/>
  <c r="HS5" i="19" s="1"/>
  <c r="HT5" i="19" s="1"/>
  <c r="HU5" i="19" s="1"/>
  <c r="HV5" i="19" s="1"/>
  <c r="HW5" i="19" s="1"/>
  <c r="HX5" i="19" s="1"/>
  <c r="HY5" i="19" s="1"/>
  <c r="HZ5" i="19" s="1"/>
  <c r="IA5" i="19" s="1"/>
  <c r="IB5" i="19" s="1"/>
  <c r="IC5" i="19" s="1"/>
  <c r="ID5" i="19" s="1"/>
  <c r="IE5" i="19" s="1"/>
  <c r="IF5" i="19" s="1"/>
  <c r="IG5" i="19" s="1"/>
  <c r="IH5" i="19" s="1"/>
  <c r="HD221" i="4"/>
  <c r="HA198" i="4"/>
  <c r="GZ198" i="4"/>
  <c r="GY198" i="4"/>
  <c r="GX198" i="4"/>
  <c r="GW198" i="4"/>
  <c r="GV198" i="4"/>
  <c r="GU198" i="4"/>
  <c r="GT198" i="4"/>
  <c r="GS198" i="4"/>
  <c r="GR198" i="4"/>
  <c r="GQ198" i="4"/>
  <c r="GP198" i="4"/>
  <c r="GO198" i="4"/>
  <c r="GN198" i="4"/>
  <c r="GM198" i="4"/>
  <c r="GL198" i="4"/>
  <c r="GK198" i="4"/>
  <c r="GJ198" i="4"/>
  <c r="GI198" i="4"/>
  <c r="GH198" i="4"/>
  <c r="GG198" i="4"/>
  <c r="GF198" i="4"/>
  <c r="GE198" i="4"/>
  <c r="GD198" i="4"/>
  <c r="GC198" i="4"/>
  <c r="GB198" i="4"/>
  <c r="GA198" i="4"/>
  <c r="FZ198" i="4"/>
  <c r="FY198" i="4"/>
  <c r="FX198" i="4"/>
  <c r="FW198" i="4"/>
  <c r="FV198" i="4"/>
  <c r="FU198" i="4"/>
  <c r="FT198" i="4"/>
  <c r="HA221" i="4"/>
  <c r="E39" i="31" s="1"/>
  <c r="GZ221" i="4"/>
  <c r="D39" i="31" s="1"/>
  <c r="GY221" i="4"/>
  <c r="C39" i="31" s="1"/>
  <c r="GX221" i="4"/>
  <c r="B39" i="31" s="1"/>
  <c r="GW221" i="4"/>
  <c r="GV221" i="4"/>
  <c r="GU221" i="4"/>
  <c r="GT221" i="4"/>
  <c r="GS221" i="4"/>
  <c r="GR221" i="4"/>
  <c r="GQ221" i="4"/>
  <c r="GP221" i="4"/>
  <c r="GO221" i="4"/>
  <c r="GN221" i="4"/>
  <c r="GM221" i="4"/>
  <c r="GL221" i="4"/>
  <c r="GK221" i="4"/>
  <c r="GJ221" i="4"/>
  <c r="GI221" i="4"/>
  <c r="GH221" i="4"/>
  <c r="GG221" i="4"/>
  <c r="GF221" i="4"/>
  <c r="GE221" i="4"/>
  <c r="GD221" i="4"/>
  <c r="GC221" i="4"/>
  <c r="GB221" i="4"/>
  <c r="GA221" i="4"/>
  <c r="FZ221" i="4"/>
  <c r="FY221" i="4"/>
  <c r="FX221" i="4"/>
  <c r="FW221" i="4"/>
  <c r="FV221" i="4"/>
  <c r="FU221" i="4"/>
  <c r="FT221" i="4"/>
  <c r="HA220" i="4"/>
  <c r="E38" i="31" s="1"/>
  <c r="GZ220" i="4"/>
  <c r="D38" i="31" s="1"/>
  <c r="GY220" i="4"/>
  <c r="C38" i="31" s="1"/>
  <c r="GX220" i="4"/>
  <c r="B38" i="31" s="1"/>
  <c r="GW220" i="4"/>
  <c r="GV220" i="4"/>
  <c r="GU220" i="4"/>
  <c r="GT220" i="4"/>
  <c r="GS220" i="4"/>
  <c r="GR220" i="4"/>
  <c r="GQ220" i="4"/>
  <c r="GP220" i="4"/>
  <c r="GO220" i="4"/>
  <c r="GN220" i="4"/>
  <c r="GM220" i="4"/>
  <c r="GL220" i="4"/>
  <c r="GK220" i="4"/>
  <c r="GJ220" i="4"/>
  <c r="GI220" i="4"/>
  <c r="GH220" i="4"/>
  <c r="GG220" i="4"/>
  <c r="GF220" i="4"/>
  <c r="GE220" i="4"/>
  <c r="GD220" i="4"/>
  <c r="GC220" i="4"/>
  <c r="GB220" i="4"/>
  <c r="GA220" i="4"/>
  <c r="FZ220" i="4"/>
  <c r="FY220" i="4"/>
  <c r="FX220" i="4"/>
  <c r="FW220" i="4"/>
  <c r="FV220" i="4"/>
  <c r="FU220" i="4"/>
  <c r="FT220" i="4"/>
  <c r="HA219" i="4"/>
  <c r="E37" i="31" s="1"/>
  <c r="GZ219" i="4"/>
  <c r="D37" i="31" s="1"/>
  <c r="GY219" i="4"/>
  <c r="C37" i="31" s="1"/>
  <c r="GX219" i="4"/>
  <c r="B37" i="31" s="1"/>
  <c r="GW219" i="4"/>
  <c r="GV219" i="4"/>
  <c r="GU219" i="4"/>
  <c r="GT219" i="4"/>
  <c r="GS219" i="4"/>
  <c r="GR219" i="4"/>
  <c r="GQ219" i="4"/>
  <c r="GP219" i="4"/>
  <c r="GO219" i="4"/>
  <c r="GN219" i="4"/>
  <c r="GM219" i="4"/>
  <c r="GL219" i="4"/>
  <c r="GK219" i="4"/>
  <c r="GJ219" i="4"/>
  <c r="GI219" i="4"/>
  <c r="GH219" i="4"/>
  <c r="GG219" i="4"/>
  <c r="GF219" i="4"/>
  <c r="GE219" i="4"/>
  <c r="GD219" i="4"/>
  <c r="GC219" i="4"/>
  <c r="GB219" i="4"/>
  <c r="GA219" i="4"/>
  <c r="FZ219" i="4"/>
  <c r="FY219" i="4"/>
  <c r="FX219" i="4"/>
  <c r="FW219" i="4"/>
  <c r="FV219" i="4"/>
  <c r="FU219" i="4"/>
  <c r="FT219" i="4"/>
  <c r="HA218" i="4"/>
  <c r="E36" i="31" s="1"/>
  <c r="GZ218" i="4"/>
  <c r="D36" i="31" s="1"/>
  <c r="GY218" i="4"/>
  <c r="C36" i="31" s="1"/>
  <c r="GX218" i="4"/>
  <c r="B36" i="31" s="1"/>
  <c r="GW218" i="4"/>
  <c r="GV218" i="4"/>
  <c r="GU218" i="4"/>
  <c r="GT218" i="4"/>
  <c r="GS218" i="4"/>
  <c r="GR218" i="4"/>
  <c r="GQ218" i="4"/>
  <c r="GP218" i="4"/>
  <c r="GO218" i="4"/>
  <c r="GN218" i="4"/>
  <c r="GM218" i="4"/>
  <c r="GL218" i="4"/>
  <c r="GK218" i="4"/>
  <c r="GJ218" i="4"/>
  <c r="GI218" i="4"/>
  <c r="GH218" i="4"/>
  <c r="GG218" i="4"/>
  <c r="GF218" i="4"/>
  <c r="GE218" i="4"/>
  <c r="GD218" i="4"/>
  <c r="GC218" i="4"/>
  <c r="GB218" i="4"/>
  <c r="GA218" i="4"/>
  <c r="FZ218" i="4"/>
  <c r="FY218" i="4"/>
  <c r="FX218" i="4"/>
  <c r="FW218" i="4"/>
  <c r="FV218" i="4"/>
  <c r="FU218" i="4"/>
  <c r="FT218" i="4"/>
  <c r="HA217" i="4"/>
  <c r="E35" i="31" s="1"/>
  <c r="GZ217" i="4"/>
  <c r="D35" i="31" s="1"/>
  <c r="GY217" i="4"/>
  <c r="C35" i="31" s="1"/>
  <c r="GX217" i="4"/>
  <c r="B35" i="31" s="1"/>
  <c r="GW217" i="4"/>
  <c r="GV217" i="4"/>
  <c r="GU217" i="4"/>
  <c r="GT217" i="4"/>
  <c r="GS217" i="4"/>
  <c r="GR217" i="4"/>
  <c r="GQ217" i="4"/>
  <c r="GP217" i="4"/>
  <c r="GO217" i="4"/>
  <c r="GN217" i="4"/>
  <c r="GM217" i="4"/>
  <c r="GL217" i="4"/>
  <c r="GK217" i="4"/>
  <c r="GJ217" i="4"/>
  <c r="GI217" i="4"/>
  <c r="GH217" i="4"/>
  <c r="GG217" i="4"/>
  <c r="GF217" i="4"/>
  <c r="GE217" i="4"/>
  <c r="GD217" i="4"/>
  <c r="GC217" i="4"/>
  <c r="GB217" i="4"/>
  <c r="GA217" i="4"/>
  <c r="FZ217" i="4"/>
  <c r="FY217" i="4"/>
  <c r="FX217" i="4"/>
  <c r="FW217" i="4"/>
  <c r="FV217" i="4"/>
  <c r="FU217" i="4"/>
  <c r="FT217" i="4"/>
  <c r="HA216" i="4"/>
  <c r="E34" i="31" s="1"/>
  <c r="GZ216" i="4"/>
  <c r="D34" i="31" s="1"/>
  <c r="GY216" i="4"/>
  <c r="C34" i="31" s="1"/>
  <c r="GX216" i="4"/>
  <c r="B34" i="31" s="1"/>
  <c r="GW216" i="4"/>
  <c r="GV216" i="4"/>
  <c r="GU216" i="4"/>
  <c r="GT216" i="4"/>
  <c r="GS216" i="4"/>
  <c r="GR216" i="4"/>
  <c r="GQ216" i="4"/>
  <c r="GP216" i="4"/>
  <c r="GO216" i="4"/>
  <c r="GN216" i="4"/>
  <c r="GM216" i="4"/>
  <c r="GL216" i="4"/>
  <c r="GK216" i="4"/>
  <c r="GJ216" i="4"/>
  <c r="GI216" i="4"/>
  <c r="GH216" i="4"/>
  <c r="GG216" i="4"/>
  <c r="GF216" i="4"/>
  <c r="GE216" i="4"/>
  <c r="GD216" i="4"/>
  <c r="GC216" i="4"/>
  <c r="GB216" i="4"/>
  <c r="GA216" i="4"/>
  <c r="FZ216" i="4"/>
  <c r="FY216" i="4"/>
  <c r="FX216" i="4"/>
  <c r="FW216" i="4"/>
  <c r="FV216" i="4"/>
  <c r="FU216" i="4"/>
  <c r="FT216" i="4"/>
  <c r="HA215" i="4"/>
  <c r="E33" i="31" s="1"/>
  <c r="GZ215" i="4"/>
  <c r="D33" i="31" s="1"/>
  <c r="GY215" i="4"/>
  <c r="C33" i="31" s="1"/>
  <c r="GX215" i="4"/>
  <c r="B33" i="31" s="1"/>
  <c r="GW215" i="4"/>
  <c r="GV215" i="4"/>
  <c r="GU215" i="4"/>
  <c r="GT215" i="4"/>
  <c r="GS215" i="4"/>
  <c r="GR215" i="4"/>
  <c r="GQ215" i="4"/>
  <c r="GP215" i="4"/>
  <c r="GO215" i="4"/>
  <c r="GN215" i="4"/>
  <c r="GM215" i="4"/>
  <c r="GL215" i="4"/>
  <c r="GK215" i="4"/>
  <c r="GJ215" i="4"/>
  <c r="GI215" i="4"/>
  <c r="GH215" i="4"/>
  <c r="GG215" i="4"/>
  <c r="GF215" i="4"/>
  <c r="GE215" i="4"/>
  <c r="GD215" i="4"/>
  <c r="GC215" i="4"/>
  <c r="GB215" i="4"/>
  <c r="GA215" i="4"/>
  <c r="FZ215" i="4"/>
  <c r="FY215" i="4"/>
  <c r="FX215" i="4"/>
  <c r="FW215" i="4"/>
  <c r="FV215" i="4"/>
  <c r="FU215" i="4"/>
  <c r="FT215" i="4"/>
  <c r="HA214" i="4"/>
  <c r="E32" i="31" s="1"/>
  <c r="GZ214" i="4"/>
  <c r="D32" i="31" s="1"/>
  <c r="GY214" i="4"/>
  <c r="C32" i="31" s="1"/>
  <c r="GX214" i="4"/>
  <c r="B32" i="31" s="1"/>
  <c r="GW214" i="4"/>
  <c r="GV214" i="4"/>
  <c r="GU214" i="4"/>
  <c r="GT214" i="4"/>
  <c r="GS214" i="4"/>
  <c r="GR214" i="4"/>
  <c r="GQ214" i="4"/>
  <c r="GP214" i="4"/>
  <c r="GO214" i="4"/>
  <c r="GN214" i="4"/>
  <c r="GM214" i="4"/>
  <c r="GL214" i="4"/>
  <c r="GK214" i="4"/>
  <c r="GJ214" i="4"/>
  <c r="GI214" i="4"/>
  <c r="GH214" i="4"/>
  <c r="GG214" i="4"/>
  <c r="GF214" i="4"/>
  <c r="GE214" i="4"/>
  <c r="GD214" i="4"/>
  <c r="GC214" i="4"/>
  <c r="GB214" i="4"/>
  <c r="GA214" i="4"/>
  <c r="FZ214" i="4"/>
  <c r="FY214" i="4"/>
  <c r="FX214" i="4"/>
  <c r="FW214" i="4"/>
  <c r="FV214" i="4"/>
  <c r="FU214" i="4"/>
  <c r="FT214" i="4"/>
  <c r="HA213" i="4"/>
  <c r="E31" i="31" s="1"/>
  <c r="GZ213" i="4"/>
  <c r="D31" i="31" s="1"/>
  <c r="GY213" i="4"/>
  <c r="C31" i="31" s="1"/>
  <c r="GX213" i="4"/>
  <c r="B31" i="31" s="1"/>
  <c r="GW213" i="4"/>
  <c r="GV213" i="4"/>
  <c r="GU213" i="4"/>
  <c r="GT213" i="4"/>
  <c r="GS213" i="4"/>
  <c r="GR213" i="4"/>
  <c r="GQ213" i="4"/>
  <c r="GP213" i="4"/>
  <c r="GO213" i="4"/>
  <c r="GN213" i="4"/>
  <c r="GM213" i="4"/>
  <c r="GL213" i="4"/>
  <c r="GK213" i="4"/>
  <c r="GJ213" i="4"/>
  <c r="GI213" i="4"/>
  <c r="GH213" i="4"/>
  <c r="GG213" i="4"/>
  <c r="GF213" i="4"/>
  <c r="GE213" i="4"/>
  <c r="GD213" i="4"/>
  <c r="GC213" i="4"/>
  <c r="GB213" i="4"/>
  <c r="GA213" i="4"/>
  <c r="FZ213" i="4"/>
  <c r="FY213" i="4"/>
  <c r="FX213" i="4"/>
  <c r="FW213" i="4"/>
  <c r="FV213" i="4"/>
  <c r="FU213" i="4"/>
  <c r="FT213" i="4"/>
  <c r="HA212" i="4"/>
  <c r="E30" i="31" s="1"/>
  <c r="GZ212" i="4"/>
  <c r="D30" i="31" s="1"/>
  <c r="GY212" i="4"/>
  <c r="C30" i="31" s="1"/>
  <c r="GX212" i="4"/>
  <c r="B30" i="31" s="1"/>
  <c r="GW212" i="4"/>
  <c r="GV212" i="4"/>
  <c r="GU212" i="4"/>
  <c r="GT212" i="4"/>
  <c r="GS212" i="4"/>
  <c r="GR212" i="4"/>
  <c r="GQ212" i="4"/>
  <c r="GP212" i="4"/>
  <c r="GO212" i="4"/>
  <c r="GN212" i="4"/>
  <c r="GM212" i="4"/>
  <c r="GL212" i="4"/>
  <c r="GK212" i="4"/>
  <c r="GJ212" i="4"/>
  <c r="GI212" i="4"/>
  <c r="GH212" i="4"/>
  <c r="GG212" i="4"/>
  <c r="GF212" i="4"/>
  <c r="GE212" i="4"/>
  <c r="GD212" i="4"/>
  <c r="GC212" i="4"/>
  <c r="GB212" i="4"/>
  <c r="GA212" i="4"/>
  <c r="FZ212" i="4"/>
  <c r="FY212" i="4"/>
  <c r="FX212" i="4"/>
  <c r="FW212" i="4"/>
  <c r="FV212" i="4"/>
  <c r="FU212" i="4"/>
  <c r="FT212" i="4"/>
  <c r="HA211" i="4"/>
  <c r="E29" i="31" s="1"/>
  <c r="GZ211" i="4"/>
  <c r="D29" i="31" s="1"/>
  <c r="GY211" i="4"/>
  <c r="C29" i="31" s="1"/>
  <c r="GX211" i="4"/>
  <c r="B29" i="31" s="1"/>
  <c r="GW211" i="4"/>
  <c r="GV211" i="4"/>
  <c r="GU211" i="4"/>
  <c r="GT211" i="4"/>
  <c r="GS211" i="4"/>
  <c r="GR211" i="4"/>
  <c r="GQ211" i="4"/>
  <c r="GP211" i="4"/>
  <c r="GO211" i="4"/>
  <c r="GN211" i="4"/>
  <c r="GM211" i="4"/>
  <c r="GL211" i="4"/>
  <c r="GK211" i="4"/>
  <c r="GJ211" i="4"/>
  <c r="GI211" i="4"/>
  <c r="GH211" i="4"/>
  <c r="GG211" i="4"/>
  <c r="GF211" i="4"/>
  <c r="GE211" i="4"/>
  <c r="GD211" i="4"/>
  <c r="GC211" i="4"/>
  <c r="GB211" i="4"/>
  <c r="GA211" i="4"/>
  <c r="FZ211" i="4"/>
  <c r="FY211" i="4"/>
  <c r="FX211" i="4"/>
  <c r="FW211" i="4"/>
  <c r="FV211" i="4"/>
  <c r="FU211" i="4"/>
  <c r="FT211" i="4"/>
  <c r="HA210" i="4"/>
  <c r="E28" i="31" s="1"/>
  <c r="GZ210" i="4"/>
  <c r="D28" i="31" s="1"/>
  <c r="GY210" i="4"/>
  <c r="C28" i="31" s="1"/>
  <c r="GX210" i="4"/>
  <c r="B28" i="31" s="1"/>
  <c r="GW210" i="4"/>
  <c r="GV210" i="4"/>
  <c r="GU210" i="4"/>
  <c r="GT210" i="4"/>
  <c r="GS210" i="4"/>
  <c r="GR210" i="4"/>
  <c r="GQ210" i="4"/>
  <c r="GP210" i="4"/>
  <c r="GO210" i="4"/>
  <c r="GN210" i="4"/>
  <c r="GM210" i="4"/>
  <c r="GL210" i="4"/>
  <c r="GK210" i="4"/>
  <c r="GJ210" i="4"/>
  <c r="GI210" i="4"/>
  <c r="GH210" i="4"/>
  <c r="GG210" i="4"/>
  <c r="GF210" i="4"/>
  <c r="GE210" i="4"/>
  <c r="GD210" i="4"/>
  <c r="GC210" i="4"/>
  <c r="GB210" i="4"/>
  <c r="GA210" i="4"/>
  <c r="FZ210" i="4"/>
  <c r="FY210" i="4"/>
  <c r="FX210" i="4"/>
  <c r="FW210" i="4"/>
  <c r="FV210" i="4"/>
  <c r="FU210" i="4"/>
  <c r="FT210" i="4"/>
  <c r="HA209" i="4"/>
  <c r="E27" i="31" s="1"/>
  <c r="GZ209" i="4"/>
  <c r="D27" i="31" s="1"/>
  <c r="GY209" i="4"/>
  <c r="C27" i="31" s="1"/>
  <c r="GX209" i="4"/>
  <c r="B27" i="31" s="1"/>
  <c r="GW209" i="4"/>
  <c r="GV209" i="4"/>
  <c r="GU209" i="4"/>
  <c r="GT209" i="4"/>
  <c r="GS209" i="4"/>
  <c r="GR209" i="4"/>
  <c r="GQ209" i="4"/>
  <c r="GP209" i="4"/>
  <c r="GO209" i="4"/>
  <c r="GN209" i="4"/>
  <c r="GM209" i="4"/>
  <c r="GL209" i="4"/>
  <c r="GK209" i="4"/>
  <c r="GJ209" i="4"/>
  <c r="GI209" i="4"/>
  <c r="GH209" i="4"/>
  <c r="GG209" i="4"/>
  <c r="GF209" i="4"/>
  <c r="GE209" i="4"/>
  <c r="GD209" i="4"/>
  <c r="GC209" i="4"/>
  <c r="GB209" i="4"/>
  <c r="GA209" i="4"/>
  <c r="FZ209" i="4"/>
  <c r="FY209" i="4"/>
  <c r="FX209" i="4"/>
  <c r="FW209" i="4"/>
  <c r="FV209" i="4"/>
  <c r="FU209" i="4"/>
  <c r="FT209" i="4"/>
  <c r="HA208" i="4"/>
  <c r="E26" i="31" s="1"/>
  <c r="GZ208" i="4"/>
  <c r="D26" i="31" s="1"/>
  <c r="GY208" i="4"/>
  <c r="C26" i="31" s="1"/>
  <c r="GX208" i="4"/>
  <c r="B26" i="31" s="1"/>
  <c r="GW208" i="4"/>
  <c r="GV208" i="4"/>
  <c r="GU208" i="4"/>
  <c r="GT208" i="4"/>
  <c r="GS208" i="4"/>
  <c r="GR208" i="4"/>
  <c r="GQ208" i="4"/>
  <c r="GP208" i="4"/>
  <c r="GO208" i="4"/>
  <c r="GN208" i="4"/>
  <c r="GM208" i="4"/>
  <c r="GL208" i="4"/>
  <c r="GK208" i="4"/>
  <c r="GJ208" i="4"/>
  <c r="GI208" i="4"/>
  <c r="GH208" i="4"/>
  <c r="GG208" i="4"/>
  <c r="GF208" i="4"/>
  <c r="GE208" i="4"/>
  <c r="GD208" i="4"/>
  <c r="GC208" i="4"/>
  <c r="GB208" i="4"/>
  <c r="GA208" i="4"/>
  <c r="FZ208" i="4"/>
  <c r="FY208" i="4"/>
  <c r="FX208" i="4"/>
  <c r="FW208" i="4"/>
  <c r="FV208" i="4"/>
  <c r="FU208" i="4"/>
  <c r="FT208" i="4"/>
  <c r="HA207" i="4"/>
  <c r="E25" i="31" s="1"/>
  <c r="GZ207" i="4"/>
  <c r="D25" i="31" s="1"/>
  <c r="GY207" i="4"/>
  <c r="C25" i="31" s="1"/>
  <c r="GX207" i="4"/>
  <c r="B25" i="31" s="1"/>
  <c r="GW207" i="4"/>
  <c r="GV207" i="4"/>
  <c r="GU207" i="4"/>
  <c r="GT207" i="4"/>
  <c r="GS207" i="4"/>
  <c r="GR207" i="4"/>
  <c r="GQ207" i="4"/>
  <c r="GP207" i="4"/>
  <c r="GO207" i="4"/>
  <c r="GN207" i="4"/>
  <c r="GM207" i="4"/>
  <c r="GL207" i="4"/>
  <c r="GK207" i="4"/>
  <c r="GJ207" i="4"/>
  <c r="GI207" i="4"/>
  <c r="GH207" i="4"/>
  <c r="GG207" i="4"/>
  <c r="GF207" i="4"/>
  <c r="GE207" i="4"/>
  <c r="GD207" i="4"/>
  <c r="GC207" i="4"/>
  <c r="GB207" i="4"/>
  <c r="GA207" i="4"/>
  <c r="FZ207" i="4"/>
  <c r="FY207" i="4"/>
  <c r="FX207" i="4"/>
  <c r="FW207" i="4"/>
  <c r="FV207" i="4"/>
  <c r="FU207" i="4"/>
  <c r="FT207" i="4"/>
  <c r="HA206" i="4"/>
  <c r="E24" i="31" s="1"/>
  <c r="GZ206" i="4"/>
  <c r="D24" i="31" s="1"/>
  <c r="GY206" i="4"/>
  <c r="C24" i="31" s="1"/>
  <c r="GX206" i="4"/>
  <c r="B24" i="31" s="1"/>
  <c r="GW206" i="4"/>
  <c r="GV206" i="4"/>
  <c r="GU206" i="4"/>
  <c r="GT206" i="4"/>
  <c r="GS206" i="4"/>
  <c r="GR206" i="4"/>
  <c r="GQ206" i="4"/>
  <c r="GP206" i="4"/>
  <c r="GO206" i="4"/>
  <c r="GN206" i="4"/>
  <c r="GM206" i="4"/>
  <c r="GL206" i="4"/>
  <c r="GK206" i="4"/>
  <c r="GJ206" i="4"/>
  <c r="GI206" i="4"/>
  <c r="GH206" i="4"/>
  <c r="GG206" i="4"/>
  <c r="GF206" i="4"/>
  <c r="GE206" i="4"/>
  <c r="GD206" i="4"/>
  <c r="GC206" i="4"/>
  <c r="GB206" i="4"/>
  <c r="GA206" i="4"/>
  <c r="FZ206" i="4"/>
  <c r="FY206" i="4"/>
  <c r="FX206" i="4"/>
  <c r="FW206" i="4"/>
  <c r="FV206" i="4"/>
  <c r="FU206" i="4"/>
  <c r="FT206" i="4"/>
  <c r="HA205" i="4"/>
  <c r="E23" i="31" s="1"/>
  <c r="GZ205" i="4"/>
  <c r="D23" i="31" s="1"/>
  <c r="GY205" i="4"/>
  <c r="C23" i="31" s="1"/>
  <c r="GX205" i="4"/>
  <c r="B23" i="31" s="1"/>
  <c r="GW205" i="4"/>
  <c r="GV205" i="4"/>
  <c r="GU205" i="4"/>
  <c r="GT205" i="4"/>
  <c r="GS205" i="4"/>
  <c r="GR205" i="4"/>
  <c r="GQ205" i="4"/>
  <c r="GP205" i="4"/>
  <c r="GO205" i="4"/>
  <c r="GN205" i="4"/>
  <c r="GM205" i="4"/>
  <c r="GL205" i="4"/>
  <c r="GK205" i="4"/>
  <c r="GJ205" i="4"/>
  <c r="GI205" i="4"/>
  <c r="GH205" i="4"/>
  <c r="GG205" i="4"/>
  <c r="GF205" i="4"/>
  <c r="GE205" i="4"/>
  <c r="GD205" i="4"/>
  <c r="GC205" i="4"/>
  <c r="GB205" i="4"/>
  <c r="GA205" i="4"/>
  <c r="FZ205" i="4"/>
  <c r="FY205" i="4"/>
  <c r="FX205" i="4"/>
  <c r="FW205" i="4"/>
  <c r="FV205" i="4"/>
  <c r="FU205" i="4"/>
  <c r="FT205" i="4"/>
  <c r="HA204" i="4"/>
  <c r="E22" i="31" s="1"/>
  <c r="GZ204" i="4"/>
  <c r="D22" i="31" s="1"/>
  <c r="GY204" i="4"/>
  <c r="C22" i="31" s="1"/>
  <c r="GX204" i="4"/>
  <c r="B22" i="31" s="1"/>
  <c r="GW204" i="4"/>
  <c r="GV204" i="4"/>
  <c r="GU204" i="4"/>
  <c r="GT204" i="4"/>
  <c r="GS204" i="4"/>
  <c r="GR204" i="4"/>
  <c r="GQ204" i="4"/>
  <c r="GP204" i="4"/>
  <c r="GO204" i="4"/>
  <c r="GN204" i="4"/>
  <c r="GM204" i="4"/>
  <c r="GL204" i="4"/>
  <c r="GK204" i="4"/>
  <c r="GJ204" i="4"/>
  <c r="GI204" i="4"/>
  <c r="GH204" i="4"/>
  <c r="GG204" i="4"/>
  <c r="GF204" i="4"/>
  <c r="GE204" i="4"/>
  <c r="GD204" i="4"/>
  <c r="GC204" i="4"/>
  <c r="GB204" i="4"/>
  <c r="GA204" i="4"/>
  <c r="FZ204" i="4"/>
  <c r="FY204" i="4"/>
  <c r="FX204" i="4"/>
  <c r="FW204" i="4"/>
  <c r="FV204" i="4"/>
  <c r="FU204" i="4"/>
  <c r="FT204" i="4"/>
  <c r="Y4" i="22"/>
  <c r="H42" i="24" l="1"/>
  <c r="H41" i="24"/>
  <c r="H40" i="24"/>
  <c r="H39" i="24"/>
  <c r="H38" i="24"/>
  <c r="G39" i="24"/>
  <c r="G40" i="24"/>
  <c r="G38" i="24"/>
  <c r="E7" i="23" l="1"/>
  <c r="D7" i="23"/>
  <c r="C7" i="23"/>
  <c r="B7" i="23"/>
  <c r="F4" i="24" l="1"/>
  <c r="F5" i="24"/>
  <c r="C5" i="24"/>
  <c r="C4" i="24"/>
  <c r="E32" i="19"/>
  <c r="E33" i="19"/>
  <c r="E34" i="19"/>
  <c r="E35" i="19"/>
  <c r="E36" i="19"/>
  <c r="E37" i="19"/>
  <c r="E38" i="19"/>
  <c r="E39" i="19"/>
  <c r="E40" i="19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C41" i="19"/>
  <c r="N11" i="19" s="1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E12" i="19"/>
  <c r="C12" i="19"/>
  <c r="E11" i="19"/>
  <c r="C11" i="19"/>
  <c r="S11" i="19" l="1"/>
  <c r="S13" i="19"/>
  <c r="D40" i="24"/>
  <c r="E39" i="24"/>
  <c r="D39" i="24"/>
  <c r="D38" i="24"/>
  <c r="E38" i="24"/>
  <c r="E40" i="24"/>
  <c r="F38" i="24" l="1"/>
  <c r="F40" i="24"/>
  <c r="F39" i="24"/>
  <c r="E4" i="23"/>
  <c r="E5" i="23"/>
  <c r="E6" i="23"/>
  <c r="D8" i="23" s="1"/>
  <c r="D11" i="23" s="1"/>
  <c r="E9" i="23"/>
  <c r="C10" i="23" s="1"/>
  <c r="E8" i="23" l="1"/>
  <c r="B8" i="23"/>
  <c r="B11" i="23" s="1"/>
  <c r="C8" i="23"/>
  <c r="C11" i="23" s="1"/>
  <c r="C12" i="23" s="1"/>
  <c r="B10" i="23"/>
  <c r="E10" i="23"/>
  <c r="D10" i="23"/>
  <c r="D12" i="23" s="1"/>
  <c r="B12" i="23" l="1"/>
  <c r="BQ153" i="4" l="1"/>
  <c r="BP136" i="4"/>
  <c r="AR180" i="4" l="1"/>
  <c r="E37" i="22" l="1"/>
  <c r="E36" i="22"/>
  <c r="E35" i="22"/>
  <c r="E34" i="22"/>
  <c r="E33" i="22"/>
  <c r="E32" i="22"/>
  <c r="E31" i="22"/>
  <c r="E30" i="22"/>
  <c r="E29" i="22"/>
  <c r="E27" i="22"/>
  <c r="E26" i="22"/>
  <c r="E25" i="22"/>
  <c r="E24" i="22"/>
  <c r="E23" i="22"/>
  <c r="E22" i="22"/>
  <c r="E21" i="22"/>
  <c r="E19" i="22"/>
  <c r="E16" i="22"/>
  <c r="E15" i="22"/>
  <c r="E14" i="22"/>
  <c r="E12" i="22"/>
  <c r="E17" i="22"/>
  <c r="BN34" i="4"/>
  <c r="BF34" i="4"/>
  <c r="BC34" i="4"/>
  <c r="AR34" i="4"/>
  <c r="AQ34" i="4"/>
  <c r="AP34" i="4"/>
  <c r="AO34" i="4"/>
  <c r="AN34" i="4"/>
  <c r="AM34" i="4"/>
  <c r="C4" i="22"/>
  <c r="G4" i="22"/>
  <c r="B5" i="22"/>
  <c r="C5" i="22"/>
  <c r="D5" i="22"/>
  <c r="E5" i="22"/>
  <c r="F5" i="22"/>
  <c r="G5" i="22"/>
  <c r="H5" i="22"/>
  <c r="I5" i="22"/>
  <c r="B6" i="22"/>
  <c r="C6" i="22"/>
  <c r="D6" i="22"/>
  <c r="E6" i="22"/>
  <c r="F6" i="22"/>
  <c r="G6" i="22"/>
  <c r="H6" i="22"/>
  <c r="I6" i="22"/>
  <c r="C7" i="22"/>
  <c r="D7" i="22"/>
  <c r="E7" i="22"/>
  <c r="F7" i="22"/>
  <c r="G7" i="22"/>
  <c r="H7" i="22"/>
  <c r="I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E11" i="22"/>
  <c r="E10" i="22"/>
  <c r="E9" i="22"/>
  <c r="H11" i="19"/>
  <c r="E13" i="22"/>
  <c r="E20" i="22"/>
  <c r="C38" i="22"/>
  <c r="N8" i="22" s="1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S10" i="22" l="1"/>
  <c r="S8" i="22"/>
  <c r="S8" i="19"/>
  <c r="H12" i="19"/>
  <c r="E28" i="22"/>
  <c r="S6" i="22" s="1"/>
  <c r="S9" i="19"/>
  <c r="S7" i="19"/>
  <c r="E18" i="22"/>
  <c r="S5" i="22" s="1"/>
  <c r="E8" i="22"/>
  <c r="S4" i="22" s="1"/>
  <c r="H8" i="22"/>
  <c r="D17" i="19"/>
  <c r="D13" i="19"/>
  <c r="D12" i="19"/>
  <c r="D16" i="19"/>
  <c r="D11" i="19"/>
  <c r="D14" i="19"/>
  <c r="D15" i="19"/>
  <c r="E42" i="19"/>
  <c r="EJ185" i="4"/>
  <c r="EI185" i="4"/>
  <c r="EH185" i="4"/>
  <c r="EG185" i="4"/>
  <c r="EJ184" i="4"/>
  <c r="EI184" i="4"/>
  <c r="EH184" i="4"/>
  <c r="EG184" i="4"/>
  <c r="EJ165" i="4"/>
  <c r="EI165" i="4"/>
  <c r="EH165" i="4"/>
  <c r="EG165" i="4"/>
  <c r="EJ140" i="4"/>
  <c r="EI140" i="4"/>
  <c r="EH140" i="4"/>
  <c r="EG140" i="4"/>
  <c r="EJ139" i="4"/>
  <c r="EI139" i="4"/>
  <c r="EH139" i="4"/>
  <c r="EG139" i="4"/>
  <c r="EJ68" i="4"/>
  <c r="EI68" i="4"/>
  <c r="EH68" i="4"/>
  <c r="EG68" i="4"/>
  <c r="EJ47" i="4"/>
  <c r="EI47" i="4"/>
  <c r="EH47" i="4"/>
  <c r="EG47" i="4"/>
  <c r="EJ35" i="4"/>
  <c r="EI35" i="4"/>
  <c r="EH35" i="4"/>
  <c r="EG35" i="4"/>
  <c r="EJ33" i="4"/>
  <c r="EI33" i="4"/>
  <c r="EH33" i="4"/>
  <c r="EG33" i="4"/>
  <c r="EJ24" i="4"/>
  <c r="EI24" i="4"/>
  <c r="EH24" i="4"/>
  <c r="EG24" i="4"/>
  <c r="EJ21" i="4"/>
  <c r="EI21" i="4"/>
  <c r="EH21" i="4"/>
  <c r="EG21" i="4"/>
  <c r="EJ9" i="4"/>
  <c r="EI9" i="4"/>
  <c r="EH9" i="4"/>
  <c r="EG9" i="4"/>
  <c r="EJ194" i="4"/>
  <c r="EI194" i="4"/>
  <c r="EH194" i="4"/>
  <c r="EG194" i="4"/>
  <c r="EJ193" i="4"/>
  <c r="EI193" i="4"/>
  <c r="EH193" i="4"/>
  <c r="EG193" i="4"/>
  <c r="EJ192" i="4"/>
  <c r="EI192" i="4"/>
  <c r="EH192" i="4"/>
  <c r="EG192" i="4"/>
  <c r="EJ183" i="4"/>
  <c r="EI183" i="4"/>
  <c r="EH183" i="4"/>
  <c r="EG183" i="4"/>
  <c r="EJ176" i="4"/>
  <c r="EI176" i="4"/>
  <c r="EH176" i="4"/>
  <c r="EG176" i="4"/>
  <c r="EJ173" i="4"/>
  <c r="EI173" i="4"/>
  <c r="EH173" i="4"/>
  <c r="EG173" i="4"/>
  <c r="EJ170" i="4"/>
  <c r="EI170" i="4"/>
  <c r="EH170" i="4"/>
  <c r="EG170" i="4"/>
  <c r="EJ166" i="4"/>
  <c r="EI166" i="4"/>
  <c r="EH166" i="4"/>
  <c r="EG166" i="4"/>
  <c r="EJ162" i="4"/>
  <c r="EI162" i="4"/>
  <c r="EH162" i="4"/>
  <c r="EG162" i="4"/>
  <c r="EJ161" i="4"/>
  <c r="EI161" i="4"/>
  <c r="EH161" i="4"/>
  <c r="EG161" i="4"/>
  <c r="EJ155" i="4"/>
  <c r="EI155" i="4"/>
  <c r="EH155" i="4"/>
  <c r="EG155" i="4"/>
  <c r="EJ154" i="4"/>
  <c r="EI154" i="4"/>
  <c r="EH154" i="4"/>
  <c r="EG154" i="4"/>
  <c r="EJ152" i="4"/>
  <c r="EI152" i="4"/>
  <c r="EH152" i="4"/>
  <c r="EG152" i="4"/>
  <c r="EJ150" i="4"/>
  <c r="EI150" i="4"/>
  <c r="EH150" i="4"/>
  <c r="EG150" i="4"/>
  <c r="EJ147" i="4"/>
  <c r="EI147" i="4"/>
  <c r="EH147" i="4"/>
  <c r="EG147" i="4"/>
  <c r="EJ134" i="4"/>
  <c r="EI134" i="4"/>
  <c r="EH134" i="4"/>
  <c r="EG134" i="4"/>
  <c r="EJ126" i="4"/>
  <c r="EI126" i="4"/>
  <c r="EH126" i="4"/>
  <c r="EG126" i="4"/>
  <c r="EJ125" i="4"/>
  <c r="EI125" i="4"/>
  <c r="EH125" i="4"/>
  <c r="EG125" i="4"/>
  <c r="EJ120" i="4"/>
  <c r="EI120" i="4"/>
  <c r="EH120" i="4"/>
  <c r="EG120" i="4"/>
  <c r="EJ118" i="4"/>
  <c r="EI118" i="4"/>
  <c r="EH118" i="4"/>
  <c r="EG118" i="4"/>
  <c r="EJ111" i="4"/>
  <c r="EI111" i="4"/>
  <c r="EH111" i="4"/>
  <c r="EG111" i="4"/>
  <c r="EJ107" i="4"/>
  <c r="EI107" i="4"/>
  <c r="EH107" i="4"/>
  <c r="EG107" i="4"/>
  <c r="EJ104" i="4"/>
  <c r="EI104" i="4"/>
  <c r="EH104" i="4"/>
  <c r="EG104" i="4"/>
  <c r="EJ103" i="4"/>
  <c r="EI103" i="4"/>
  <c r="EH103" i="4"/>
  <c r="EG103" i="4"/>
  <c r="EJ98" i="4"/>
  <c r="EI98" i="4"/>
  <c r="EH98" i="4"/>
  <c r="EG98" i="4"/>
  <c r="EJ95" i="4"/>
  <c r="EI95" i="4"/>
  <c r="EH95" i="4"/>
  <c r="EG95" i="4"/>
  <c r="EJ89" i="4"/>
  <c r="EI89" i="4"/>
  <c r="EH89" i="4"/>
  <c r="EG89" i="4"/>
  <c r="EJ87" i="4"/>
  <c r="EI87" i="4"/>
  <c r="EH87" i="4"/>
  <c r="EG87" i="4"/>
  <c r="EJ86" i="4"/>
  <c r="EI86" i="4"/>
  <c r="EH86" i="4"/>
  <c r="EG86" i="4"/>
  <c r="EJ81" i="4"/>
  <c r="EI81" i="4"/>
  <c r="EH81" i="4"/>
  <c r="EG81" i="4"/>
  <c r="EJ67" i="4"/>
  <c r="EI67" i="4"/>
  <c r="EH67" i="4"/>
  <c r="EG67" i="4"/>
  <c r="EJ66" i="4"/>
  <c r="EI66" i="4"/>
  <c r="EH66" i="4"/>
  <c r="EG66" i="4"/>
  <c r="EJ61" i="4"/>
  <c r="EI61" i="4"/>
  <c r="EH61" i="4"/>
  <c r="EG61" i="4"/>
  <c r="EJ59" i="4"/>
  <c r="EI59" i="4"/>
  <c r="EH59" i="4"/>
  <c r="EG59" i="4"/>
  <c r="EJ58" i="4"/>
  <c r="EI58" i="4"/>
  <c r="EH58" i="4"/>
  <c r="EG58" i="4"/>
  <c r="EJ53" i="4"/>
  <c r="EI53" i="4"/>
  <c r="EH53" i="4"/>
  <c r="EG53" i="4"/>
  <c r="EJ51" i="4"/>
  <c r="EI51" i="4"/>
  <c r="EH51" i="4"/>
  <c r="EG51" i="4"/>
  <c r="EJ50" i="4"/>
  <c r="EI50" i="4"/>
  <c r="EH50" i="4"/>
  <c r="EG50" i="4"/>
  <c r="EJ43" i="4"/>
  <c r="EI43" i="4"/>
  <c r="EH43" i="4"/>
  <c r="EG43" i="4"/>
  <c r="EJ38" i="4"/>
  <c r="EI38" i="4"/>
  <c r="EH38" i="4"/>
  <c r="EG38" i="4"/>
  <c r="EJ37" i="4"/>
  <c r="EI37" i="4"/>
  <c r="EH37" i="4"/>
  <c r="EG37" i="4"/>
  <c r="EJ36" i="4"/>
  <c r="EI36" i="4"/>
  <c r="EH36" i="4"/>
  <c r="EG36" i="4"/>
  <c r="EJ32" i="4"/>
  <c r="EI32" i="4"/>
  <c r="EH32" i="4"/>
  <c r="EG32" i="4"/>
  <c r="EJ29" i="4"/>
  <c r="EI29" i="4"/>
  <c r="EH29" i="4"/>
  <c r="EG29" i="4"/>
  <c r="EJ28" i="4"/>
  <c r="EI28" i="4"/>
  <c r="EH28" i="4"/>
  <c r="EG28" i="4"/>
  <c r="EJ27" i="4"/>
  <c r="EI27" i="4"/>
  <c r="EH27" i="4"/>
  <c r="EG27" i="4"/>
  <c r="EJ23" i="4"/>
  <c r="EI23" i="4"/>
  <c r="EH23" i="4"/>
  <c r="EG23" i="4"/>
  <c r="EJ19" i="4"/>
  <c r="EI19" i="4"/>
  <c r="EH19" i="4"/>
  <c r="EG19" i="4"/>
  <c r="EJ7" i="4"/>
  <c r="EI7" i="4"/>
  <c r="EH7" i="4"/>
  <c r="EG7" i="4"/>
  <c r="EJ197" i="4"/>
  <c r="EI197" i="4"/>
  <c r="EH197" i="4"/>
  <c r="EG197" i="4"/>
  <c r="EJ196" i="4"/>
  <c r="EI196" i="4"/>
  <c r="EH196" i="4"/>
  <c r="EG196" i="4"/>
  <c r="EJ187" i="4"/>
  <c r="EI187" i="4"/>
  <c r="EH187" i="4"/>
  <c r="EG187" i="4"/>
  <c r="EJ163" i="4"/>
  <c r="EI163" i="4"/>
  <c r="EH163" i="4"/>
  <c r="EG163" i="4"/>
  <c r="EJ149" i="4"/>
  <c r="EI149" i="4"/>
  <c r="EH149" i="4"/>
  <c r="EG149" i="4"/>
  <c r="EJ142" i="4"/>
  <c r="EI142" i="4"/>
  <c r="EH142" i="4"/>
  <c r="EG142" i="4"/>
  <c r="EJ133" i="4"/>
  <c r="EI133" i="4"/>
  <c r="EH133" i="4"/>
  <c r="EG133" i="4"/>
  <c r="EJ129" i="4"/>
  <c r="EI129" i="4"/>
  <c r="EH129" i="4"/>
  <c r="EG129" i="4"/>
  <c r="EJ121" i="4"/>
  <c r="EI121" i="4"/>
  <c r="EH121" i="4"/>
  <c r="EG121" i="4"/>
  <c r="EJ115" i="4"/>
  <c r="EI115" i="4"/>
  <c r="EH115" i="4"/>
  <c r="EG115" i="4"/>
  <c r="EJ108" i="4"/>
  <c r="EI108" i="4"/>
  <c r="EH108" i="4"/>
  <c r="EG108" i="4"/>
  <c r="EJ102" i="4"/>
  <c r="EI102" i="4"/>
  <c r="EH102" i="4"/>
  <c r="EG102" i="4"/>
  <c r="EJ100" i="4"/>
  <c r="EI100" i="4"/>
  <c r="EH100" i="4"/>
  <c r="EG100" i="4"/>
  <c r="EJ80" i="4"/>
  <c r="EI80" i="4"/>
  <c r="EH80" i="4"/>
  <c r="EG80" i="4"/>
  <c r="EJ74" i="4"/>
  <c r="EI74" i="4"/>
  <c r="EH74" i="4"/>
  <c r="EG74" i="4"/>
  <c r="EJ73" i="4"/>
  <c r="EI73" i="4"/>
  <c r="EH73" i="4"/>
  <c r="EG73" i="4"/>
  <c r="EJ64" i="4"/>
  <c r="EI64" i="4"/>
  <c r="EH64" i="4"/>
  <c r="EG64" i="4"/>
  <c r="EJ57" i="4"/>
  <c r="EI57" i="4"/>
  <c r="EH57" i="4"/>
  <c r="EG57" i="4"/>
  <c r="EJ56" i="4"/>
  <c r="EI56" i="4"/>
  <c r="EH56" i="4"/>
  <c r="EG56" i="4"/>
  <c r="EJ46" i="4"/>
  <c r="EI46" i="4"/>
  <c r="EH46" i="4"/>
  <c r="EG46" i="4"/>
  <c r="EJ42" i="4"/>
  <c r="EI42" i="4"/>
  <c r="EH42" i="4"/>
  <c r="EG42" i="4"/>
  <c r="EJ41" i="4"/>
  <c r="EI41" i="4"/>
  <c r="EH41" i="4"/>
  <c r="EG41" i="4"/>
  <c r="EJ6" i="4"/>
  <c r="EI6" i="4"/>
  <c r="EH6" i="4"/>
  <c r="EG6" i="4"/>
  <c r="EH189" i="4"/>
  <c r="EG189" i="4"/>
  <c r="EJ178" i="4"/>
  <c r="EI178" i="4"/>
  <c r="EH178" i="4"/>
  <c r="EG178" i="4"/>
  <c r="EJ177" i="4"/>
  <c r="EI177" i="4"/>
  <c r="EH177" i="4"/>
  <c r="EG177" i="4"/>
  <c r="EJ160" i="4"/>
  <c r="EI160" i="4"/>
  <c r="EH160" i="4"/>
  <c r="EG160" i="4"/>
  <c r="EJ159" i="4"/>
  <c r="EI159" i="4"/>
  <c r="EH159" i="4"/>
  <c r="EG159" i="4"/>
  <c r="EJ153" i="4"/>
  <c r="EI153" i="4"/>
  <c r="EH153" i="4"/>
  <c r="EG153" i="4"/>
  <c r="EJ146" i="4"/>
  <c r="EI146" i="4"/>
  <c r="EH146" i="4"/>
  <c r="EG146" i="4"/>
  <c r="EJ145" i="4"/>
  <c r="EI145" i="4"/>
  <c r="EH145" i="4"/>
  <c r="EG145" i="4"/>
  <c r="EJ141" i="4"/>
  <c r="EI141" i="4"/>
  <c r="EH141" i="4"/>
  <c r="EG141" i="4"/>
  <c r="EJ130" i="4"/>
  <c r="EI130" i="4"/>
  <c r="EH130" i="4"/>
  <c r="EG130" i="4"/>
  <c r="EJ128" i="4"/>
  <c r="EI128" i="4"/>
  <c r="EH128" i="4"/>
  <c r="EG128" i="4"/>
  <c r="EJ117" i="4"/>
  <c r="EI117" i="4"/>
  <c r="EH117" i="4"/>
  <c r="EG117" i="4"/>
  <c r="EJ114" i="4"/>
  <c r="EI114" i="4"/>
  <c r="EH114" i="4"/>
  <c r="EG114" i="4"/>
  <c r="EJ101" i="4"/>
  <c r="EI101" i="4"/>
  <c r="EH101" i="4"/>
  <c r="EG101" i="4"/>
  <c r="EJ96" i="4"/>
  <c r="EI96" i="4"/>
  <c r="EH96" i="4"/>
  <c r="EG96" i="4"/>
  <c r="EJ93" i="4"/>
  <c r="EI93" i="4"/>
  <c r="EH93" i="4"/>
  <c r="EG93" i="4"/>
  <c r="EJ92" i="4"/>
  <c r="EI92" i="4"/>
  <c r="EH92" i="4"/>
  <c r="EG92" i="4"/>
  <c r="EJ71" i="4"/>
  <c r="EI71" i="4"/>
  <c r="EH71" i="4"/>
  <c r="EG71" i="4"/>
  <c r="EJ52" i="4"/>
  <c r="EI52" i="4"/>
  <c r="EH52" i="4"/>
  <c r="EG52" i="4"/>
  <c r="EJ26" i="4"/>
  <c r="EI26" i="4"/>
  <c r="EH26" i="4"/>
  <c r="EG26" i="4"/>
  <c r="EJ22" i="4"/>
  <c r="EI22" i="4"/>
  <c r="EH22" i="4"/>
  <c r="EG22" i="4"/>
  <c r="EJ17" i="4"/>
  <c r="EI17" i="4"/>
  <c r="EH17" i="4"/>
  <c r="EG17" i="4"/>
  <c r="EJ4" i="4"/>
  <c r="EI4" i="4"/>
  <c r="EH4" i="4"/>
  <c r="EG4" i="4"/>
  <c r="EJ191" i="4"/>
  <c r="EI191" i="4"/>
  <c r="EH191" i="4"/>
  <c r="EG191" i="4"/>
  <c r="EJ182" i="4"/>
  <c r="EI182" i="4"/>
  <c r="EH182" i="4"/>
  <c r="EG182" i="4"/>
  <c r="EJ174" i="4"/>
  <c r="EI174" i="4"/>
  <c r="EH174" i="4"/>
  <c r="EG174" i="4"/>
  <c r="EJ148" i="4"/>
  <c r="EI148" i="4"/>
  <c r="EH148" i="4"/>
  <c r="EG148" i="4"/>
  <c r="EJ138" i="4"/>
  <c r="EI138" i="4"/>
  <c r="EH138" i="4"/>
  <c r="EG138" i="4"/>
  <c r="EJ124" i="4"/>
  <c r="EI124" i="4"/>
  <c r="EH124" i="4"/>
  <c r="EG124" i="4"/>
  <c r="EJ113" i="4"/>
  <c r="EI113" i="4"/>
  <c r="EH113" i="4"/>
  <c r="EG113" i="4"/>
  <c r="EJ62" i="4"/>
  <c r="EI62" i="4"/>
  <c r="EH62" i="4"/>
  <c r="EG62" i="4"/>
  <c r="EJ54" i="4"/>
  <c r="EI54" i="4"/>
  <c r="EH54" i="4"/>
  <c r="EG54" i="4"/>
  <c r="EJ11" i="4"/>
  <c r="EI11" i="4"/>
  <c r="EH11" i="4"/>
  <c r="EG11" i="4"/>
  <c r="EJ179" i="4"/>
  <c r="EI179" i="4"/>
  <c r="EH179" i="4"/>
  <c r="EG179" i="4"/>
  <c r="EJ110" i="4"/>
  <c r="EI110" i="4"/>
  <c r="EH110" i="4"/>
  <c r="EG110" i="4"/>
  <c r="EJ109" i="4"/>
  <c r="EI109" i="4"/>
  <c r="EH109" i="4"/>
  <c r="EG109" i="4"/>
  <c r="EJ99" i="4"/>
  <c r="EI99" i="4"/>
  <c r="EH99" i="4"/>
  <c r="EG99" i="4"/>
  <c r="EJ48" i="4"/>
  <c r="EI48" i="4"/>
  <c r="EH48" i="4"/>
  <c r="EG48" i="4"/>
  <c r="EJ5" i="4"/>
  <c r="EI5" i="4"/>
  <c r="EH5" i="4"/>
  <c r="EG5" i="4"/>
  <c r="EJ190" i="4"/>
  <c r="EI190" i="4"/>
  <c r="EH190" i="4"/>
  <c r="EG190" i="4"/>
  <c r="EJ31" i="4"/>
  <c r="EI31" i="4"/>
  <c r="EH31" i="4"/>
  <c r="EG31" i="4"/>
  <c r="EJ175" i="4"/>
  <c r="EI175" i="4"/>
  <c r="EH175" i="4"/>
  <c r="EG175" i="4"/>
  <c r="EJ158" i="4"/>
  <c r="EI158" i="4"/>
  <c r="EH158" i="4"/>
  <c r="EG158" i="4"/>
  <c r="EJ157" i="4"/>
  <c r="EI157" i="4"/>
  <c r="EH157" i="4"/>
  <c r="EG157" i="4"/>
  <c r="EJ144" i="4"/>
  <c r="EI144" i="4"/>
  <c r="EH144" i="4"/>
  <c r="EG144" i="4"/>
  <c r="EJ137" i="4"/>
  <c r="EI137" i="4"/>
  <c r="EH137" i="4"/>
  <c r="EG137" i="4"/>
  <c r="EJ123" i="4"/>
  <c r="EI123" i="4"/>
  <c r="EH123" i="4"/>
  <c r="EG123" i="4"/>
  <c r="EJ112" i="4"/>
  <c r="EI112" i="4"/>
  <c r="EH112" i="4"/>
  <c r="EG112" i="4"/>
  <c r="EJ82" i="4"/>
  <c r="EI82" i="4"/>
  <c r="EH82" i="4"/>
  <c r="EG82" i="4"/>
  <c r="EJ70" i="4"/>
  <c r="EI70" i="4"/>
  <c r="EH70" i="4"/>
  <c r="EG70" i="4"/>
  <c r="EJ69" i="4"/>
  <c r="EI69" i="4"/>
  <c r="EH69" i="4"/>
  <c r="EG69" i="4"/>
  <c r="EJ65" i="4"/>
  <c r="EI65" i="4"/>
  <c r="EH65" i="4"/>
  <c r="EG65" i="4"/>
  <c r="EJ63" i="4"/>
  <c r="EI63" i="4"/>
  <c r="EH63" i="4"/>
  <c r="EG63" i="4"/>
  <c r="EJ49" i="4"/>
  <c r="EI49" i="4"/>
  <c r="EH49" i="4"/>
  <c r="EG49" i="4"/>
  <c r="EJ45" i="4"/>
  <c r="EI45" i="4"/>
  <c r="EH45" i="4"/>
  <c r="EG45" i="4"/>
  <c r="EJ44" i="4"/>
  <c r="EI44" i="4"/>
  <c r="EH44" i="4"/>
  <c r="EG44" i="4"/>
  <c r="EJ40" i="4"/>
  <c r="EI40" i="4"/>
  <c r="EH40" i="4"/>
  <c r="EG40" i="4"/>
  <c r="EJ39" i="4"/>
  <c r="EI39" i="4"/>
  <c r="EH39" i="4"/>
  <c r="EG39" i="4"/>
  <c r="EJ18" i="4"/>
  <c r="EI18" i="4"/>
  <c r="EH18" i="4"/>
  <c r="EG18" i="4"/>
  <c r="EJ16" i="4"/>
  <c r="EI16" i="4"/>
  <c r="EH16" i="4"/>
  <c r="EG16" i="4"/>
  <c r="EJ13" i="4"/>
  <c r="EI13" i="4"/>
  <c r="EH13" i="4"/>
  <c r="EG13" i="4"/>
  <c r="EJ8" i="4"/>
  <c r="EI8" i="4"/>
  <c r="EH8" i="4"/>
  <c r="EG8" i="4"/>
  <c r="EJ180" i="4"/>
  <c r="EI180" i="4"/>
  <c r="EH180" i="4"/>
  <c r="EG180" i="4"/>
  <c r="EJ195" i="4"/>
  <c r="EI195" i="4"/>
  <c r="EH195" i="4"/>
  <c r="EG195" i="4"/>
  <c r="EJ188" i="4"/>
  <c r="EI188" i="4"/>
  <c r="EH188" i="4"/>
  <c r="EG188" i="4"/>
  <c r="EJ186" i="4"/>
  <c r="EI186" i="4"/>
  <c r="EH186" i="4"/>
  <c r="EG186" i="4"/>
  <c r="EJ181" i="4"/>
  <c r="EI181" i="4"/>
  <c r="EH181" i="4"/>
  <c r="EG181" i="4"/>
  <c r="EJ172" i="4"/>
  <c r="EI172" i="4"/>
  <c r="EH172" i="4"/>
  <c r="EG172" i="4"/>
  <c r="EJ171" i="4"/>
  <c r="EI171" i="4"/>
  <c r="EH171" i="4"/>
  <c r="EG171" i="4"/>
  <c r="EJ169" i="4"/>
  <c r="EI169" i="4"/>
  <c r="EH169" i="4"/>
  <c r="EG169" i="4"/>
  <c r="EJ168" i="4"/>
  <c r="EI168" i="4"/>
  <c r="EH168" i="4"/>
  <c r="EG168" i="4"/>
  <c r="EJ167" i="4"/>
  <c r="EI167" i="4"/>
  <c r="EH167" i="4"/>
  <c r="EG167" i="4"/>
  <c r="EJ164" i="4"/>
  <c r="EI164" i="4"/>
  <c r="EH164" i="4"/>
  <c r="EG164" i="4"/>
  <c r="EJ156" i="4"/>
  <c r="EI156" i="4"/>
  <c r="EH156" i="4"/>
  <c r="EG156" i="4"/>
  <c r="EJ151" i="4"/>
  <c r="EI151" i="4"/>
  <c r="EH151" i="4"/>
  <c r="EG151" i="4"/>
  <c r="EJ143" i="4"/>
  <c r="EI143" i="4"/>
  <c r="EH143" i="4"/>
  <c r="EG143" i="4"/>
  <c r="EJ136" i="4"/>
  <c r="EI136" i="4"/>
  <c r="EH136" i="4"/>
  <c r="EG136" i="4"/>
  <c r="EJ135" i="4"/>
  <c r="EI135" i="4"/>
  <c r="EH135" i="4"/>
  <c r="EG135" i="4"/>
  <c r="EJ132" i="4"/>
  <c r="EI132" i="4"/>
  <c r="EH132" i="4"/>
  <c r="EG132" i="4"/>
  <c r="EJ131" i="4"/>
  <c r="EI131" i="4"/>
  <c r="EH131" i="4"/>
  <c r="EG131" i="4"/>
  <c r="EJ127" i="4"/>
  <c r="EI127" i="4"/>
  <c r="EH127" i="4"/>
  <c r="EG127" i="4"/>
  <c r="EJ122" i="4"/>
  <c r="EI122" i="4"/>
  <c r="EH122" i="4"/>
  <c r="EG122" i="4"/>
  <c r="EJ119" i="4"/>
  <c r="EI119" i="4"/>
  <c r="EH119" i="4"/>
  <c r="EG119" i="4"/>
  <c r="EJ116" i="4"/>
  <c r="EI116" i="4"/>
  <c r="EH116" i="4"/>
  <c r="EG116" i="4"/>
  <c r="EJ106" i="4"/>
  <c r="EI106" i="4"/>
  <c r="EH106" i="4"/>
  <c r="EG106" i="4"/>
  <c r="EJ105" i="4"/>
  <c r="EI105" i="4"/>
  <c r="EH105" i="4"/>
  <c r="EG105" i="4"/>
  <c r="EJ97" i="4"/>
  <c r="EI97" i="4"/>
  <c r="EH97" i="4"/>
  <c r="EG97" i="4"/>
  <c r="EJ94" i="4"/>
  <c r="EI94" i="4"/>
  <c r="EH94" i="4"/>
  <c r="EG94" i="4"/>
  <c r="EJ91" i="4"/>
  <c r="EI91" i="4"/>
  <c r="EH91" i="4"/>
  <c r="EG91" i="4"/>
  <c r="EJ90" i="4"/>
  <c r="EI90" i="4"/>
  <c r="EH90" i="4"/>
  <c r="EG90" i="4"/>
  <c r="EJ88" i="4"/>
  <c r="EI88" i="4"/>
  <c r="EH88" i="4"/>
  <c r="EG88" i="4"/>
  <c r="EJ85" i="4"/>
  <c r="EI85" i="4"/>
  <c r="EH85" i="4"/>
  <c r="EG85" i="4"/>
  <c r="EJ84" i="4"/>
  <c r="EI84" i="4"/>
  <c r="EH84" i="4"/>
  <c r="EG84" i="4"/>
  <c r="EJ83" i="4"/>
  <c r="EI83" i="4"/>
  <c r="EH83" i="4"/>
  <c r="EG83" i="4"/>
  <c r="EJ79" i="4"/>
  <c r="EI79" i="4"/>
  <c r="EH79" i="4"/>
  <c r="EG79" i="4"/>
  <c r="EJ78" i="4"/>
  <c r="EI78" i="4"/>
  <c r="EH78" i="4"/>
  <c r="EG78" i="4"/>
  <c r="EJ77" i="4"/>
  <c r="EI77" i="4"/>
  <c r="EH77" i="4"/>
  <c r="EG77" i="4"/>
  <c r="EJ76" i="4"/>
  <c r="EI76" i="4"/>
  <c r="EH76" i="4"/>
  <c r="EG76" i="4"/>
  <c r="EJ75" i="4"/>
  <c r="EI75" i="4"/>
  <c r="EH75" i="4"/>
  <c r="EG75" i="4"/>
  <c r="EJ72" i="4"/>
  <c r="EI72" i="4"/>
  <c r="EH72" i="4"/>
  <c r="EG72" i="4"/>
  <c r="EJ60" i="4"/>
  <c r="EI60" i="4"/>
  <c r="EH60" i="4"/>
  <c r="EG60" i="4"/>
  <c r="EJ55" i="4"/>
  <c r="EI55" i="4"/>
  <c r="EH55" i="4"/>
  <c r="EG55" i="4"/>
  <c r="EJ34" i="4"/>
  <c r="EI34" i="4"/>
  <c r="EH34" i="4"/>
  <c r="EG34" i="4"/>
  <c r="EJ30" i="4"/>
  <c r="EI30" i="4"/>
  <c r="EH30" i="4"/>
  <c r="EG30" i="4"/>
  <c r="EJ25" i="4"/>
  <c r="EI25" i="4"/>
  <c r="EH25" i="4"/>
  <c r="EG25" i="4"/>
  <c r="EJ20" i="4"/>
  <c r="EI20" i="4"/>
  <c r="EH20" i="4"/>
  <c r="EG20" i="4"/>
  <c r="EJ15" i="4"/>
  <c r="EI15" i="4"/>
  <c r="EH15" i="4"/>
  <c r="EG15" i="4"/>
  <c r="EJ14" i="4"/>
  <c r="EI14" i="4"/>
  <c r="EH14" i="4"/>
  <c r="EG14" i="4"/>
  <c r="EJ12" i="4"/>
  <c r="EI12" i="4"/>
  <c r="EH12" i="4"/>
  <c r="EG12" i="4"/>
  <c r="EJ10" i="4"/>
  <c r="EI10" i="4"/>
  <c r="EH10" i="4"/>
  <c r="EG10" i="4"/>
  <c r="EJ3" i="4"/>
  <c r="EI3" i="4"/>
  <c r="EH3" i="4"/>
  <c r="EG3" i="4"/>
  <c r="S10" i="19" l="1"/>
  <c r="H9" i="22"/>
  <c r="E39" i="22"/>
  <c r="D14" i="22"/>
  <c r="S7" i="22"/>
  <c r="H13" i="19"/>
  <c r="F13" i="19"/>
  <c r="D10" i="22"/>
  <c r="G11" i="19"/>
  <c r="D8" i="22"/>
  <c r="F17" i="19"/>
  <c r="F16" i="19"/>
  <c r="D13" i="22"/>
  <c r="F14" i="19"/>
  <c r="D11" i="22"/>
  <c r="F15" i="19"/>
  <c r="D12" i="22"/>
  <c r="F12" i="19"/>
  <c r="D9" i="22"/>
  <c r="F11" i="19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BU27" i="4"/>
  <c r="BV27" i="4"/>
  <c r="BW27" i="4"/>
  <c r="BX27" i="4"/>
  <c r="BY27" i="4"/>
  <c r="BZ27" i="4"/>
  <c r="CA27" i="4"/>
  <c r="CB27" i="4"/>
  <c r="CC27" i="4"/>
  <c r="CM27" i="4"/>
  <c r="CN27" i="4"/>
  <c r="CO27" i="4"/>
  <c r="CP27" i="4"/>
  <c r="CQ27" i="4"/>
  <c r="CR27" i="4"/>
  <c r="CS27" i="4"/>
  <c r="CT27" i="4"/>
  <c r="CU27" i="4"/>
  <c r="CV27" i="4"/>
  <c r="CW27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BZ34" i="4"/>
  <c r="CA34" i="4"/>
  <c r="CB34" i="4"/>
  <c r="CC34" i="4"/>
  <c r="CD34" i="4"/>
  <c r="CE34" i="4"/>
  <c r="CF34" i="4"/>
  <c r="CG34" i="4"/>
  <c r="CH34" i="4"/>
  <c r="CK34" i="4"/>
  <c r="CN34" i="4"/>
  <c r="CO34" i="4"/>
  <c r="CP34" i="4"/>
  <c r="CQ34" i="4"/>
  <c r="CR34" i="4"/>
  <c r="CS34" i="4"/>
  <c r="CV34" i="4"/>
  <c r="CW34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BU100" i="4"/>
  <c r="BV100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BU102" i="4"/>
  <c r="BV102" i="4"/>
  <c r="BW102" i="4"/>
  <c r="BX102" i="4"/>
  <c r="BY102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BU106" i="4"/>
  <c r="BV106" i="4"/>
  <c r="BW106" i="4"/>
  <c r="BX106" i="4"/>
  <c r="BY106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BU109" i="4"/>
  <c r="BV109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BU111" i="4"/>
  <c r="BV111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BU114" i="4"/>
  <c r="BV114" i="4"/>
  <c r="BW114" i="4"/>
  <c r="BX114" i="4"/>
  <c r="BY114" i="4"/>
  <c r="BZ114" i="4"/>
  <c r="CA114" i="4"/>
  <c r="CB114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U114" i="4"/>
  <c r="CV114" i="4"/>
  <c r="CW114" i="4"/>
  <c r="BU115" i="4"/>
  <c r="BV115" i="4"/>
  <c r="BW115" i="4"/>
  <c r="BX115" i="4"/>
  <c r="BY115" i="4"/>
  <c r="BZ115" i="4"/>
  <c r="CA115" i="4"/>
  <c r="CB115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U115" i="4"/>
  <c r="CV115" i="4"/>
  <c r="CW115" i="4"/>
  <c r="BU116" i="4"/>
  <c r="BV116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BU117" i="4"/>
  <c r="BV117" i="4"/>
  <c r="BW117" i="4"/>
  <c r="BX117" i="4"/>
  <c r="BY117" i="4"/>
  <c r="BZ117" i="4"/>
  <c r="CA117" i="4"/>
  <c r="CB117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U117" i="4"/>
  <c r="CV117" i="4"/>
  <c r="CW117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BU120" i="4"/>
  <c r="BV120" i="4"/>
  <c r="BW120" i="4"/>
  <c r="BX120" i="4"/>
  <c r="BY120" i="4"/>
  <c r="BZ120" i="4"/>
  <c r="CA120" i="4"/>
  <c r="CB120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U120" i="4"/>
  <c r="CV120" i="4"/>
  <c r="CW120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U121" i="4"/>
  <c r="CV121" i="4"/>
  <c r="CW121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BU123" i="4"/>
  <c r="BV123" i="4"/>
  <c r="BW123" i="4"/>
  <c r="BX123" i="4"/>
  <c r="BY123" i="4"/>
  <c r="BZ123" i="4"/>
  <c r="CA123" i="4"/>
  <c r="CB123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U123" i="4"/>
  <c r="CV123" i="4"/>
  <c r="CW123" i="4"/>
  <c r="BU124" i="4"/>
  <c r="BV124" i="4"/>
  <c r="BW124" i="4"/>
  <c r="BX124" i="4"/>
  <c r="BY124" i="4"/>
  <c r="BZ124" i="4"/>
  <c r="CA124" i="4"/>
  <c r="CB124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U124" i="4"/>
  <c r="CV124" i="4"/>
  <c r="CW124" i="4"/>
  <c r="BU125" i="4"/>
  <c r="BV125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BU126" i="4"/>
  <c r="BV126" i="4"/>
  <c r="BW126" i="4"/>
  <c r="BX126" i="4"/>
  <c r="BY126" i="4"/>
  <c r="BZ126" i="4"/>
  <c r="CA126" i="4"/>
  <c r="CB126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U126" i="4"/>
  <c r="CV126" i="4"/>
  <c r="CW126" i="4"/>
  <c r="BU127" i="4"/>
  <c r="BV127" i="4"/>
  <c r="BW127" i="4"/>
  <c r="BX127" i="4"/>
  <c r="BY127" i="4"/>
  <c r="BZ127" i="4"/>
  <c r="CA127" i="4"/>
  <c r="CB127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U127" i="4"/>
  <c r="CV127" i="4"/>
  <c r="CW127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BU129" i="4"/>
  <c r="BV129" i="4"/>
  <c r="BW129" i="4"/>
  <c r="BX129" i="4"/>
  <c r="BY129" i="4"/>
  <c r="BZ129" i="4"/>
  <c r="CA129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W129" i="4"/>
  <c r="BU130" i="4"/>
  <c r="BV130" i="4"/>
  <c r="BW130" i="4"/>
  <c r="BX130" i="4"/>
  <c r="BY130" i="4"/>
  <c r="BZ130" i="4"/>
  <c r="CA130" i="4"/>
  <c r="CB130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U130" i="4"/>
  <c r="CV130" i="4"/>
  <c r="CW130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BU132" i="4"/>
  <c r="BV132" i="4"/>
  <c r="BW132" i="4"/>
  <c r="BX132" i="4"/>
  <c r="BY132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CV132" i="4"/>
  <c r="CW132" i="4"/>
  <c r="BU133" i="4"/>
  <c r="BV133" i="4"/>
  <c r="BW133" i="4"/>
  <c r="BX133" i="4"/>
  <c r="BY133" i="4"/>
  <c r="BZ133" i="4"/>
  <c r="CA133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CV133" i="4"/>
  <c r="CW133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BU135" i="4"/>
  <c r="BV135" i="4"/>
  <c r="BW135" i="4"/>
  <c r="BX135" i="4"/>
  <c r="BY135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CV135" i="4"/>
  <c r="CW135" i="4"/>
  <c r="BU136" i="4"/>
  <c r="BV136" i="4"/>
  <c r="BW136" i="4"/>
  <c r="BX136" i="4"/>
  <c r="BY136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U136" i="4"/>
  <c r="CV136" i="4"/>
  <c r="CW136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BU138" i="4"/>
  <c r="BV138" i="4"/>
  <c r="BW138" i="4"/>
  <c r="BX138" i="4"/>
  <c r="BY138" i="4"/>
  <c r="BZ138" i="4"/>
  <c r="CA138" i="4"/>
  <c r="CB138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U138" i="4"/>
  <c r="CV138" i="4"/>
  <c r="CW138" i="4"/>
  <c r="BU139" i="4"/>
  <c r="BV139" i="4"/>
  <c r="BW139" i="4"/>
  <c r="BX139" i="4"/>
  <c r="BY139" i="4"/>
  <c r="BZ139" i="4"/>
  <c r="CA139" i="4"/>
  <c r="CB139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U139" i="4"/>
  <c r="CV139" i="4"/>
  <c r="CW139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BU141" i="4"/>
  <c r="BV141" i="4"/>
  <c r="BW141" i="4"/>
  <c r="BX141" i="4"/>
  <c r="BY141" i="4"/>
  <c r="BZ141" i="4"/>
  <c r="CA141" i="4"/>
  <c r="CB141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U141" i="4"/>
  <c r="CV141" i="4"/>
  <c r="CW141" i="4"/>
  <c r="BU142" i="4"/>
  <c r="BV142" i="4"/>
  <c r="BW142" i="4"/>
  <c r="BX142" i="4"/>
  <c r="BY142" i="4"/>
  <c r="BZ142" i="4"/>
  <c r="CA142" i="4"/>
  <c r="CB142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U142" i="4"/>
  <c r="CV142" i="4"/>
  <c r="CW142" i="4"/>
  <c r="BU143" i="4"/>
  <c r="BV143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BU144" i="4"/>
  <c r="BV144" i="4"/>
  <c r="BW144" i="4"/>
  <c r="BX144" i="4"/>
  <c r="BY144" i="4"/>
  <c r="BZ144" i="4"/>
  <c r="CA144" i="4"/>
  <c r="CB144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U144" i="4"/>
  <c r="CV144" i="4"/>
  <c r="CW144" i="4"/>
  <c r="BU145" i="4"/>
  <c r="BV145" i="4"/>
  <c r="BW145" i="4"/>
  <c r="BX145" i="4"/>
  <c r="BY145" i="4"/>
  <c r="BZ145" i="4"/>
  <c r="CA145" i="4"/>
  <c r="CB145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U145" i="4"/>
  <c r="CV145" i="4"/>
  <c r="CW145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S146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BU153" i="4"/>
  <c r="BV153" i="4"/>
  <c r="BW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S153" i="4"/>
  <c r="BU154" i="4"/>
  <c r="BV154" i="4"/>
  <c r="BW154" i="4"/>
  <c r="BX154" i="4"/>
  <c r="BY154" i="4"/>
  <c r="BZ154" i="4"/>
  <c r="CA154" i="4"/>
  <c r="CB154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U154" i="4"/>
  <c r="CV154" i="4"/>
  <c r="CW154" i="4"/>
  <c r="BU155" i="4"/>
  <c r="BV155" i="4"/>
  <c r="BW155" i="4"/>
  <c r="BX155" i="4"/>
  <c r="BY155" i="4"/>
  <c r="BZ155" i="4"/>
  <c r="CA155" i="4"/>
  <c r="CB155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U155" i="4"/>
  <c r="CV155" i="4"/>
  <c r="CW155" i="4"/>
  <c r="BU156" i="4"/>
  <c r="BV156" i="4"/>
  <c r="BW156" i="4"/>
  <c r="BX156" i="4"/>
  <c r="BY156" i="4"/>
  <c r="BZ156" i="4"/>
  <c r="CA156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W156" i="4"/>
  <c r="BU157" i="4"/>
  <c r="BV157" i="4"/>
  <c r="BW157" i="4"/>
  <c r="BX157" i="4"/>
  <c r="BY157" i="4"/>
  <c r="BZ157" i="4"/>
  <c r="CA157" i="4"/>
  <c r="CB157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U157" i="4"/>
  <c r="CV157" i="4"/>
  <c r="CW157" i="4"/>
  <c r="BU158" i="4"/>
  <c r="BV158" i="4"/>
  <c r="BW158" i="4"/>
  <c r="BX158" i="4"/>
  <c r="BY158" i="4"/>
  <c r="BZ158" i="4"/>
  <c r="CA158" i="4"/>
  <c r="CB158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U158" i="4"/>
  <c r="CV158" i="4"/>
  <c r="CW158" i="4"/>
  <c r="BU159" i="4"/>
  <c r="BV159" i="4"/>
  <c r="BW159" i="4"/>
  <c r="BX159" i="4"/>
  <c r="BY159" i="4"/>
  <c r="BZ159" i="4"/>
  <c r="CA159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BU160" i="4"/>
  <c r="BV160" i="4"/>
  <c r="BW160" i="4"/>
  <c r="BX160" i="4"/>
  <c r="BY160" i="4"/>
  <c r="BZ160" i="4"/>
  <c r="CA160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W160" i="4"/>
  <c r="BU161" i="4"/>
  <c r="BV161" i="4"/>
  <c r="BW161" i="4"/>
  <c r="BX161" i="4"/>
  <c r="BY161" i="4"/>
  <c r="BZ161" i="4"/>
  <c r="CA161" i="4"/>
  <c r="CB161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U161" i="4"/>
  <c r="CV161" i="4"/>
  <c r="CW161" i="4"/>
  <c r="BU162" i="4"/>
  <c r="BV162" i="4"/>
  <c r="BW162" i="4"/>
  <c r="BX162" i="4"/>
  <c r="BY162" i="4"/>
  <c r="BZ162" i="4"/>
  <c r="CA162" i="4"/>
  <c r="CB162" i="4"/>
  <c r="CC162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R162" i="4"/>
  <c r="CS162" i="4"/>
  <c r="CT162" i="4"/>
  <c r="CU162" i="4"/>
  <c r="CV162" i="4"/>
  <c r="CW162" i="4"/>
  <c r="BU163" i="4"/>
  <c r="BV163" i="4"/>
  <c r="BW163" i="4"/>
  <c r="BX163" i="4"/>
  <c r="BY163" i="4"/>
  <c r="BZ163" i="4"/>
  <c r="CA163" i="4"/>
  <c r="CB163" i="4"/>
  <c r="CC163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R163" i="4"/>
  <c r="CS163" i="4"/>
  <c r="CT163" i="4"/>
  <c r="CU163" i="4"/>
  <c r="CV163" i="4"/>
  <c r="CW163" i="4"/>
  <c r="BU164" i="4"/>
  <c r="BV164" i="4"/>
  <c r="BW164" i="4"/>
  <c r="BX164" i="4"/>
  <c r="BY164" i="4"/>
  <c r="BZ164" i="4"/>
  <c r="CA164" i="4"/>
  <c r="CB164" i="4"/>
  <c r="CC164" i="4"/>
  <c r="CD164" i="4"/>
  <c r="CE164" i="4"/>
  <c r="CF164" i="4"/>
  <c r="CG164" i="4"/>
  <c r="CH164" i="4"/>
  <c r="CI164" i="4"/>
  <c r="CJ164" i="4"/>
  <c r="CK164" i="4"/>
  <c r="CL164" i="4"/>
  <c r="CM164" i="4"/>
  <c r="CN164" i="4"/>
  <c r="CO164" i="4"/>
  <c r="CP164" i="4"/>
  <c r="CQ164" i="4"/>
  <c r="CR164" i="4"/>
  <c r="CS164" i="4"/>
  <c r="CT164" i="4"/>
  <c r="CU164" i="4"/>
  <c r="CV164" i="4"/>
  <c r="CW164" i="4"/>
  <c r="BU165" i="4"/>
  <c r="BV165" i="4"/>
  <c r="BW165" i="4"/>
  <c r="BX165" i="4"/>
  <c r="BY165" i="4"/>
  <c r="BZ165" i="4"/>
  <c r="CA165" i="4"/>
  <c r="CB165" i="4"/>
  <c r="CC165" i="4"/>
  <c r="CD165" i="4"/>
  <c r="CE165" i="4"/>
  <c r="CF165" i="4"/>
  <c r="CG165" i="4"/>
  <c r="CH165" i="4"/>
  <c r="CI165" i="4"/>
  <c r="CJ165" i="4"/>
  <c r="CK165" i="4"/>
  <c r="CL165" i="4"/>
  <c r="CM165" i="4"/>
  <c r="CN165" i="4"/>
  <c r="CO165" i="4"/>
  <c r="CP165" i="4"/>
  <c r="CQ165" i="4"/>
  <c r="CR165" i="4"/>
  <c r="CS165" i="4"/>
  <c r="CT165" i="4"/>
  <c r="CU165" i="4"/>
  <c r="CV165" i="4"/>
  <c r="CW165" i="4"/>
  <c r="BU166" i="4"/>
  <c r="BV166" i="4"/>
  <c r="BW166" i="4"/>
  <c r="BX166" i="4"/>
  <c r="BY166" i="4"/>
  <c r="BZ166" i="4"/>
  <c r="CA166" i="4"/>
  <c r="CB166" i="4"/>
  <c r="CC166" i="4"/>
  <c r="CD166" i="4"/>
  <c r="CE166" i="4"/>
  <c r="CF166" i="4"/>
  <c r="CG166" i="4"/>
  <c r="CH166" i="4"/>
  <c r="CI166" i="4"/>
  <c r="CJ166" i="4"/>
  <c r="CK166" i="4"/>
  <c r="CL166" i="4"/>
  <c r="CM166" i="4"/>
  <c r="CN166" i="4"/>
  <c r="CO166" i="4"/>
  <c r="CP166" i="4"/>
  <c r="CQ166" i="4"/>
  <c r="CR166" i="4"/>
  <c r="CS166" i="4"/>
  <c r="CT166" i="4"/>
  <c r="CU166" i="4"/>
  <c r="CV166" i="4"/>
  <c r="CW166" i="4"/>
  <c r="BU167" i="4"/>
  <c r="BV167" i="4"/>
  <c r="BW167" i="4"/>
  <c r="BX167" i="4"/>
  <c r="BY167" i="4"/>
  <c r="BZ167" i="4"/>
  <c r="CA167" i="4"/>
  <c r="CB167" i="4"/>
  <c r="CC167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R167" i="4"/>
  <c r="CS167" i="4"/>
  <c r="CT167" i="4"/>
  <c r="CU167" i="4"/>
  <c r="CV167" i="4"/>
  <c r="CW167" i="4"/>
  <c r="BU168" i="4"/>
  <c r="BV168" i="4"/>
  <c r="BW168" i="4"/>
  <c r="BX168" i="4"/>
  <c r="BY168" i="4"/>
  <c r="BZ168" i="4"/>
  <c r="CA168" i="4"/>
  <c r="CB168" i="4"/>
  <c r="CC168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R168" i="4"/>
  <c r="CS168" i="4"/>
  <c r="CT168" i="4"/>
  <c r="CU168" i="4"/>
  <c r="CV168" i="4"/>
  <c r="CW168" i="4"/>
  <c r="BU169" i="4"/>
  <c r="BV169" i="4"/>
  <c r="BW169" i="4"/>
  <c r="BX169" i="4"/>
  <c r="BY169" i="4"/>
  <c r="BZ169" i="4"/>
  <c r="CA169" i="4"/>
  <c r="CB169" i="4"/>
  <c r="CC169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R169" i="4"/>
  <c r="CS169" i="4"/>
  <c r="CT169" i="4"/>
  <c r="CU169" i="4"/>
  <c r="CV169" i="4"/>
  <c r="CW169" i="4"/>
  <c r="BU170" i="4"/>
  <c r="BV170" i="4"/>
  <c r="BW170" i="4"/>
  <c r="BX170" i="4"/>
  <c r="BY170" i="4"/>
  <c r="BZ170" i="4"/>
  <c r="CA170" i="4"/>
  <c r="CB170" i="4"/>
  <c r="CC170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R170" i="4"/>
  <c r="CS170" i="4"/>
  <c r="CT170" i="4"/>
  <c r="CU170" i="4"/>
  <c r="CV170" i="4"/>
  <c r="CW170" i="4"/>
  <c r="BU171" i="4"/>
  <c r="BV171" i="4"/>
  <c r="BW171" i="4"/>
  <c r="BX171" i="4"/>
  <c r="BY171" i="4"/>
  <c r="BZ171" i="4"/>
  <c r="CA171" i="4"/>
  <c r="CB171" i="4"/>
  <c r="CC171" i="4"/>
  <c r="CD171" i="4"/>
  <c r="CE171" i="4"/>
  <c r="CF171" i="4"/>
  <c r="CG171" i="4"/>
  <c r="CH171" i="4"/>
  <c r="CI171" i="4"/>
  <c r="CJ171" i="4"/>
  <c r="CK171" i="4"/>
  <c r="CL171" i="4"/>
  <c r="CM171" i="4"/>
  <c r="CN171" i="4"/>
  <c r="CO171" i="4"/>
  <c r="CP171" i="4"/>
  <c r="CQ171" i="4"/>
  <c r="CR171" i="4"/>
  <c r="CS171" i="4"/>
  <c r="CT171" i="4"/>
  <c r="CU171" i="4"/>
  <c r="CV171" i="4"/>
  <c r="CW171" i="4"/>
  <c r="BU172" i="4"/>
  <c r="BV172" i="4"/>
  <c r="BW172" i="4"/>
  <c r="BX172" i="4"/>
  <c r="BY172" i="4"/>
  <c r="BZ172" i="4"/>
  <c r="CA172" i="4"/>
  <c r="CB172" i="4"/>
  <c r="CC172" i="4"/>
  <c r="CD172" i="4"/>
  <c r="CE172" i="4"/>
  <c r="CF172" i="4"/>
  <c r="CG172" i="4"/>
  <c r="CH172" i="4"/>
  <c r="CI172" i="4"/>
  <c r="CJ172" i="4"/>
  <c r="CK172" i="4"/>
  <c r="CL172" i="4"/>
  <c r="CM172" i="4"/>
  <c r="CN172" i="4"/>
  <c r="CO172" i="4"/>
  <c r="CP172" i="4"/>
  <c r="CQ172" i="4"/>
  <c r="CR172" i="4"/>
  <c r="CS172" i="4"/>
  <c r="CT172" i="4"/>
  <c r="CU172" i="4"/>
  <c r="CV172" i="4"/>
  <c r="CW172" i="4"/>
  <c r="BU173" i="4"/>
  <c r="BV173" i="4"/>
  <c r="BW173" i="4"/>
  <c r="BX173" i="4"/>
  <c r="BY173" i="4"/>
  <c r="BZ173" i="4"/>
  <c r="CA173" i="4"/>
  <c r="CB173" i="4"/>
  <c r="CC173" i="4"/>
  <c r="CD173" i="4"/>
  <c r="CE173" i="4"/>
  <c r="CF173" i="4"/>
  <c r="CG173" i="4"/>
  <c r="CH173" i="4"/>
  <c r="CI173" i="4"/>
  <c r="CJ173" i="4"/>
  <c r="CK173" i="4"/>
  <c r="CL173" i="4"/>
  <c r="CM173" i="4"/>
  <c r="CN173" i="4"/>
  <c r="CO173" i="4"/>
  <c r="CP173" i="4"/>
  <c r="CQ173" i="4"/>
  <c r="CR173" i="4"/>
  <c r="CS173" i="4"/>
  <c r="CT173" i="4"/>
  <c r="CU173" i="4"/>
  <c r="CV173" i="4"/>
  <c r="CW173" i="4"/>
  <c r="BU174" i="4"/>
  <c r="BV174" i="4"/>
  <c r="BW174" i="4"/>
  <c r="BX174" i="4"/>
  <c r="BY174" i="4"/>
  <c r="BZ174" i="4"/>
  <c r="CA174" i="4"/>
  <c r="CB174" i="4"/>
  <c r="CC174" i="4"/>
  <c r="CD174" i="4"/>
  <c r="CE174" i="4"/>
  <c r="CF174" i="4"/>
  <c r="CG174" i="4"/>
  <c r="CH174" i="4"/>
  <c r="CI174" i="4"/>
  <c r="CJ174" i="4"/>
  <c r="CK174" i="4"/>
  <c r="CL174" i="4"/>
  <c r="CM174" i="4"/>
  <c r="CN174" i="4"/>
  <c r="CO174" i="4"/>
  <c r="CP174" i="4"/>
  <c r="CQ174" i="4"/>
  <c r="CR174" i="4"/>
  <c r="CS174" i="4"/>
  <c r="CT174" i="4"/>
  <c r="CU174" i="4"/>
  <c r="CV174" i="4"/>
  <c r="CW174" i="4"/>
  <c r="BU175" i="4"/>
  <c r="BV175" i="4"/>
  <c r="BW175" i="4"/>
  <c r="BX175" i="4"/>
  <c r="BY175" i="4"/>
  <c r="BZ175" i="4"/>
  <c r="CA175" i="4"/>
  <c r="CB175" i="4"/>
  <c r="CC175" i="4"/>
  <c r="CD175" i="4"/>
  <c r="CE175" i="4"/>
  <c r="CF175" i="4"/>
  <c r="CG175" i="4"/>
  <c r="CH175" i="4"/>
  <c r="CI175" i="4"/>
  <c r="CJ175" i="4"/>
  <c r="CK175" i="4"/>
  <c r="CL175" i="4"/>
  <c r="CM175" i="4"/>
  <c r="CN175" i="4"/>
  <c r="CO175" i="4"/>
  <c r="CP175" i="4"/>
  <c r="CQ175" i="4"/>
  <c r="CR175" i="4"/>
  <c r="CS175" i="4"/>
  <c r="CT175" i="4"/>
  <c r="CU175" i="4"/>
  <c r="CV175" i="4"/>
  <c r="CW175" i="4"/>
  <c r="BU176" i="4"/>
  <c r="BV176" i="4"/>
  <c r="BW176" i="4"/>
  <c r="BX176" i="4"/>
  <c r="BY176" i="4"/>
  <c r="BZ176" i="4"/>
  <c r="CA176" i="4"/>
  <c r="CB176" i="4"/>
  <c r="CC176" i="4"/>
  <c r="CD176" i="4"/>
  <c r="CE176" i="4"/>
  <c r="CF176" i="4"/>
  <c r="CG176" i="4"/>
  <c r="CH176" i="4"/>
  <c r="CI176" i="4"/>
  <c r="CJ176" i="4"/>
  <c r="CK176" i="4"/>
  <c r="CL176" i="4"/>
  <c r="CM176" i="4"/>
  <c r="CN176" i="4"/>
  <c r="CO176" i="4"/>
  <c r="CP176" i="4"/>
  <c r="CQ176" i="4"/>
  <c r="CR176" i="4"/>
  <c r="CS176" i="4"/>
  <c r="CT176" i="4"/>
  <c r="CU176" i="4"/>
  <c r="CV176" i="4"/>
  <c r="CW176" i="4"/>
  <c r="BU177" i="4"/>
  <c r="BV177" i="4"/>
  <c r="BW177" i="4"/>
  <c r="BX177" i="4"/>
  <c r="BY177" i="4"/>
  <c r="BZ177" i="4"/>
  <c r="CA177" i="4"/>
  <c r="CB177" i="4"/>
  <c r="CC177" i="4"/>
  <c r="CD177" i="4"/>
  <c r="CE177" i="4"/>
  <c r="CF177" i="4"/>
  <c r="CG177" i="4"/>
  <c r="CH177" i="4"/>
  <c r="CI177" i="4"/>
  <c r="CJ177" i="4"/>
  <c r="CK177" i="4"/>
  <c r="CL177" i="4"/>
  <c r="CM177" i="4"/>
  <c r="CN177" i="4"/>
  <c r="CO177" i="4"/>
  <c r="CP177" i="4"/>
  <c r="CQ177" i="4"/>
  <c r="CR177" i="4"/>
  <c r="CS177" i="4"/>
  <c r="CT177" i="4"/>
  <c r="CU177" i="4"/>
  <c r="CV177" i="4"/>
  <c r="BU178" i="4"/>
  <c r="BV178" i="4"/>
  <c r="BW178" i="4"/>
  <c r="BX178" i="4"/>
  <c r="BY178" i="4"/>
  <c r="BZ178" i="4"/>
  <c r="CA178" i="4"/>
  <c r="CB178" i="4"/>
  <c r="CC178" i="4"/>
  <c r="CD178" i="4"/>
  <c r="CE178" i="4"/>
  <c r="CF178" i="4"/>
  <c r="CG178" i="4"/>
  <c r="CH178" i="4"/>
  <c r="CI178" i="4"/>
  <c r="CJ178" i="4"/>
  <c r="CK178" i="4"/>
  <c r="CL178" i="4"/>
  <c r="CM178" i="4"/>
  <c r="CN178" i="4"/>
  <c r="CO178" i="4"/>
  <c r="CP178" i="4"/>
  <c r="CQ178" i="4"/>
  <c r="CR178" i="4"/>
  <c r="CS178" i="4"/>
  <c r="CT178" i="4"/>
  <c r="CU178" i="4"/>
  <c r="CV178" i="4"/>
  <c r="CW178" i="4"/>
  <c r="BU179" i="4"/>
  <c r="BV179" i="4"/>
  <c r="BW179" i="4"/>
  <c r="BX179" i="4"/>
  <c r="BY179" i="4"/>
  <c r="BZ179" i="4"/>
  <c r="CA179" i="4"/>
  <c r="CB179" i="4"/>
  <c r="CC179" i="4"/>
  <c r="CD179" i="4"/>
  <c r="CE179" i="4"/>
  <c r="CF179" i="4"/>
  <c r="CG179" i="4"/>
  <c r="CH179" i="4"/>
  <c r="CI179" i="4"/>
  <c r="CJ179" i="4"/>
  <c r="CK179" i="4"/>
  <c r="CL179" i="4"/>
  <c r="CM179" i="4"/>
  <c r="CN179" i="4"/>
  <c r="CO179" i="4"/>
  <c r="CP179" i="4"/>
  <c r="CQ179" i="4"/>
  <c r="CR179" i="4"/>
  <c r="CS179" i="4"/>
  <c r="CT179" i="4"/>
  <c r="CU179" i="4"/>
  <c r="CV179" i="4"/>
  <c r="CW179" i="4"/>
  <c r="BU180" i="4"/>
  <c r="BV180" i="4"/>
  <c r="BW180" i="4"/>
  <c r="BX180" i="4"/>
  <c r="BY180" i="4"/>
  <c r="BZ180" i="4"/>
  <c r="CA180" i="4"/>
  <c r="CB180" i="4"/>
  <c r="CC180" i="4"/>
  <c r="CD180" i="4"/>
  <c r="CE180" i="4"/>
  <c r="CF180" i="4"/>
  <c r="CG180" i="4"/>
  <c r="CH180" i="4"/>
  <c r="CI180" i="4"/>
  <c r="CJ180" i="4"/>
  <c r="CK180" i="4"/>
  <c r="CL180" i="4"/>
  <c r="CM180" i="4"/>
  <c r="CN180" i="4"/>
  <c r="CO180" i="4"/>
  <c r="CP180" i="4"/>
  <c r="CQ180" i="4"/>
  <c r="CR180" i="4"/>
  <c r="CS180" i="4"/>
  <c r="CT180" i="4"/>
  <c r="CU180" i="4"/>
  <c r="CV180" i="4"/>
  <c r="CW180" i="4"/>
  <c r="BU181" i="4"/>
  <c r="BV181" i="4"/>
  <c r="BW181" i="4"/>
  <c r="BX181" i="4"/>
  <c r="BY181" i="4"/>
  <c r="BZ181" i="4"/>
  <c r="CA181" i="4"/>
  <c r="CB181" i="4"/>
  <c r="CC181" i="4"/>
  <c r="CD181" i="4"/>
  <c r="CE181" i="4"/>
  <c r="CF181" i="4"/>
  <c r="CG181" i="4"/>
  <c r="CH181" i="4"/>
  <c r="CI181" i="4"/>
  <c r="CJ181" i="4"/>
  <c r="CK181" i="4"/>
  <c r="CL181" i="4"/>
  <c r="CM181" i="4"/>
  <c r="CN181" i="4"/>
  <c r="CO181" i="4"/>
  <c r="CP181" i="4"/>
  <c r="CQ181" i="4"/>
  <c r="CR181" i="4"/>
  <c r="CS181" i="4"/>
  <c r="CT181" i="4"/>
  <c r="CU181" i="4"/>
  <c r="CV181" i="4"/>
  <c r="CW181" i="4"/>
  <c r="BU182" i="4"/>
  <c r="BV182" i="4"/>
  <c r="BW182" i="4"/>
  <c r="BX182" i="4"/>
  <c r="BY182" i="4"/>
  <c r="BZ182" i="4"/>
  <c r="CA182" i="4"/>
  <c r="CB182" i="4"/>
  <c r="CC182" i="4"/>
  <c r="CD182" i="4"/>
  <c r="CE182" i="4"/>
  <c r="CF182" i="4"/>
  <c r="CG182" i="4"/>
  <c r="CH182" i="4"/>
  <c r="CI182" i="4"/>
  <c r="CJ182" i="4"/>
  <c r="CK182" i="4"/>
  <c r="CL182" i="4"/>
  <c r="CM182" i="4"/>
  <c r="CN182" i="4"/>
  <c r="CO182" i="4"/>
  <c r="CP182" i="4"/>
  <c r="CQ182" i="4"/>
  <c r="CR182" i="4"/>
  <c r="CS182" i="4"/>
  <c r="CT182" i="4"/>
  <c r="CU182" i="4"/>
  <c r="CV182" i="4"/>
  <c r="CW182" i="4"/>
  <c r="BU183" i="4"/>
  <c r="BV183" i="4"/>
  <c r="BW183" i="4"/>
  <c r="BX183" i="4"/>
  <c r="BY183" i="4"/>
  <c r="BZ183" i="4"/>
  <c r="CA183" i="4"/>
  <c r="CB183" i="4"/>
  <c r="CC183" i="4"/>
  <c r="CD183" i="4"/>
  <c r="CE183" i="4"/>
  <c r="CF183" i="4"/>
  <c r="CG183" i="4"/>
  <c r="CH183" i="4"/>
  <c r="CI183" i="4"/>
  <c r="CJ183" i="4"/>
  <c r="CK183" i="4"/>
  <c r="CL183" i="4"/>
  <c r="CM183" i="4"/>
  <c r="CN183" i="4"/>
  <c r="CO183" i="4"/>
  <c r="CP183" i="4"/>
  <c r="CQ183" i="4"/>
  <c r="CR183" i="4"/>
  <c r="CS183" i="4"/>
  <c r="CT183" i="4"/>
  <c r="CU183" i="4"/>
  <c r="CV183" i="4"/>
  <c r="CW183" i="4"/>
  <c r="BU184" i="4"/>
  <c r="BV184" i="4"/>
  <c r="BW184" i="4"/>
  <c r="BX184" i="4"/>
  <c r="BY184" i="4"/>
  <c r="BZ184" i="4"/>
  <c r="CA184" i="4"/>
  <c r="CB184" i="4"/>
  <c r="CC184" i="4"/>
  <c r="CD184" i="4"/>
  <c r="CE184" i="4"/>
  <c r="CF184" i="4"/>
  <c r="CG184" i="4"/>
  <c r="CH184" i="4"/>
  <c r="CI184" i="4"/>
  <c r="CJ184" i="4"/>
  <c r="CK184" i="4"/>
  <c r="CL184" i="4"/>
  <c r="CM184" i="4"/>
  <c r="CN184" i="4"/>
  <c r="CO184" i="4"/>
  <c r="CP184" i="4"/>
  <c r="CQ184" i="4"/>
  <c r="CR184" i="4"/>
  <c r="CS184" i="4"/>
  <c r="CT184" i="4"/>
  <c r="CU184" i="4"/>
  <c r="CV184" i="4"/>
  <c r="CW184" i="4"/>
  <c r="BU185" i="4"/>
  <c r="BV185" i="4"/>
  <c r="BW185" i="4"/>
  <c r="BX185" i="4"/>
  <c r="BY185" i="4"/>
  <c r="BZ185" i="4"/>
  <c r="CA185" i="4"/>
  <c r="CB185" i="4"/>
  <c r="CC185" i="4"/>
  <c r="CD185" i="4"/>
  <c r="CE185" i="4"/>
  <c r="CF185" i="4"/>
  <c r="CG185" i="4"/>
  <c r="CH185" i="4"/>
  <c r="CI185" i="4"/>
  <c r="CJ185" i="4"/>
  <c r="CK185" i="4"/>
  <c r="CL185" i="4"/>
  <c r="CM185" i="4"/>
  <c r="CN185" i="4"/>
  <c r="CO185" i="4"/>
  <c r="CP185" i="4"/>
  <c r="CQ185" i="4"/>
  <c r="CR185" i="4"/>
  <c r="CS185" i="4"/>
  <c r="CT185" i="4"/>
  <c r="CU185" i="4"/>
  <c r="CV185" i="4"/>
  <c r="CW185" i="4"/>
  <c r="BU186" i="4"/>
  <c r="BV186" i="4"/>
  <c r="BW186" i="4"/>
  <c r="BX186" i="4"/>
  <c r="BY186" i="4"/>
  <c r="BZ186" i="4"/>
  <c r="CA186" i="4"/>
  <c r="CB186" i="4"/>
  <c r="CC186" i="4"/>
  <c r="CD186" i="4"/>
  <c r="CE186" i="4"/>
  <c r="CF186" i="4"/>
  <c r="CG186" i="4"/>
  <c r="CH186" i="4"/>
  <c r="CI186" i="4"/>
  <c r="CJ186" i="4"/>
  <c r="CK186" i="4"/>
  <c r="CL186" i="4"/>
  <c r="CM186" i="4"/>
  <c r="CN186" i="4"/>
  <c r="CO186" i="4"/>
  <c r="CP186" i="4"/>
  <c r="CQ186" i="4"/>
  <c r="CR186" i="4"/>
  <c r="CS186" i="4"/>
  <c r="CT186" i="4"/>
  <c r="CU186" i="4"/>
  <c r="CV186" i="4"/>
  <c r="CW186" i="4"/>
  <c r="BU187" i="4"/>
  <c r="BV187" i="4"/>
  <c r="BW187" i="4"/>
  <c r="BX187" i="4"/>
  <c r="BY187" i="4"/>
  <c r="BZ187" i="4"/>
  <c r="CA187" i="4"/>
  <c r="CB187" i="4"/>
  <c r="CC187" i="4"/>
  <c r="CD187" i="4"/>
  <c r="CE187" i="4"/>
  <c r="CF187" i="4"/>
  <c r="CG187" i="4"/>
  <c r="CH187" i="4"/>
  <c r="CI187" i="4"/>
  <c r="CJ187" i="4"/>
  <c r="CK187" i="4"/>
  <c r="CL187" i="4"/>
  <c r="CM187" i="4"/>
  <c r="CN187" i="4"/>
  <c r="CO187" i="4"/>
  <c r="CP187" i="4"/>
  <c r="CQ187" i="4"/>
  <c r="CR187" i="4"/>
  <c r="CS187" i="4"/>
  <c r="CT187" i="4"/>
  <c r="CU187" i="4"/>
  <c r="CV187" i="4"/>
  <c r="CW187" i="4"/>
  <c r="BU188" i="4"/>
  <c r="BV188" i="4"/>
  <c r="BW188" i="4"/>
  <c r="BX188" i="4"/>
  <c r="BY188" i="4"/>
  <c r="BZ188" i="4"/>
  <c r="CA188" i="4"/>
  <c r="CB188" i="4"/>
  <c r="CC188" i="4"/>
  <c r="CD188" i="4"/>
  <c r="CE188" i="4"/>
  <c r="CF188" i="4"/>
  <c r="CG188" i="4"/>
  <c r="CH188" i="4"/>
  <c r="CI188" i="4"/>
  <c r="CJ188" i="4"/>
  <c r="CK188" i="4"/>
  <c r="CL188" i="4"/>
  <c r="CM188" i="4"/>
  <c r="CN188" i="4"/>
  <c r="CO188" i="4"/>
  <c r="CP188" i="4"/>
  <c r="CQ188" i="4"/>
  <c r="CR188" i="4"/>
  <c r="CS188" i="4"/>
  <c r="CT188" i="4"/>
  <c r="CU188" i="4"/>
  <c r="CV188" i="4"/>
  <c r="CW188" i="4"/>
  <c r="BU189" i="4"/>
  <c r="BV189" i="4"/>
  <c r="BW189" i="4"/>
  <c r="BX189" i="4"/>
  <c r="BY189" i="4"/>
  <c r="BZ189" i="4"/>
  <c r="CC189" i="4"/>
  <c r="CO189" i="4"/>
  <c r="CP189" i="4"/>
  <c r="CQ189" i="4"/>
  <c r="CR189" i="4"/>
  <c r="CS189" i="4"/>
  <c r="CT189" i="4"/>
  <c r="CU189" i="4"/>
  <c r="CV189" i="4"/>
  <c r="CW189" i="4"/>
  <c r="BU190" i="4"/>
  <c r="BV190" i="4"/>
  <c r="BW190" i="4"/>
  <c r="BX190" i="4"/>
  <c r="BY190" i="4"/>
  <c r="BZ190" i="4"/>
  <c r="CA190" i="4"/>
  <c r="CB190" i="4"/>
  <c r="CC190" i="4"/>
  <c r="CD190" i="4"/>
  <c r="CE190" i="4"/>
  <c r="CF190" i="4"/>
  <c r="CG190" i="4"/>
  <c r="CH190" i="4"/>
  <c r="CI190" i="4"/>
  <c r="CJ190" i="4"/>
  <c r="CK190" i="4"/>
  <c r="CL190" i="4"/>
  <c r="CM190" i="4"/>
  <c r="CN190" i="4"/>
  <c r="CO190" i="4"/>
  <c r="CP190" i="4"/>
  <c r="CQ190" i="4"/>
  <c r="CR190" i="4"/>
  <c r="CS190" i="4"/>
  <c r="CT190" i="4"/>
  <c r="CU190" i="4"/>
  <c r="CV190" i="4"/>
  <c r="CW190" i="4"/>
  <c r="BU191" i="4"/>
  <c r="BV191" i="4"/>
  <c r="BW191" i="4"/>
  <c r="BX191" i="4"/>
  <c r="BY191" i="4"/>
  <c r="BZ191" i="4"/>
  <c r="CA191" i="4"/>
  <c r="CB191" i="4"/>
  <c r="CC191" i="4"/>
  <c r="CD191" i="4"/>
  <c r="CE191" i="4"/>
  <c r="CF191" i="4"/>
  <c r="CG191" i="4"/>
  <c r="CH191" i="4"/>
  <c r="CI191" i="4"/>
  <c r="CJ191" i="4"/>
  <c r="CK191" i="4"/>
  <c r="CL191" i="4"/>
  <c r="CM191" i="4"/>
  <c r="CN191" i="4"/>
  <c r="CO191" i="4"/>
  <c r="CP191" i="4"/>
  <c r="CQ191" i="4"/>
  <c r="CR191" i="4"/>
  <c r="CS191" i="4"/>
  <c r="CT191" i="4"/>
  <c r="CU191" i="4"/>
  <c r="CV191" i="4"/>
  <c r="CW191" i="4"/>
  <c r="BU192" i="4"/>
  <c r="BV192" i="4"/>
  <c r="BW192" i="4"/>
  <c r="BX192" i="4"/>
  <c r="BY192" i="4"/>
  <c r="BZ192" i="4"/>
  <c r="CA192" i="4"/>
  <c r="CB192" i="4"/>
  <c r="CC192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R192" i="4"/>
  <c r="CS192" i="4"/>
  <c r="CT192" i="4"/>
  <c r="CU192" i="4"/>
  <c r="CV192" i="4"/>
  <c r="CW192" i="4"/>
  <c r="BU193" i="4"/>
  <c r="BV193" i="4"/>
  <c r="BW193" i="4"/>
  <c r="BX193" i="4"/>
  <c r="BY193" i="4"/>
  <c r="BZ193" i="4"/>
  <c r="CA193" i="4"/>
  <c r="CB193" i="4"/>
  <c r="CC193" i="4"/>
  <c r="CD193" i="4"/>
  <c r="CE193" i="4"/>
  <c r="CF193" i="4"/>
  <c r="CG193" i="4"/>
  <c r="CH193" i="4"/>
  <c r="CI193" i="4"/>
  <c r="CJ193" i="4"/>
  <c r="CK193" i="4"/>
  <c r="CL193" i="4"/>
  <c r="CM193" i="4"/>
  <c r="CN193" i="4"/>
  <c r="CO193" i="4"/>
  <c r="CP193" i="4"/>
  <c r="CQ193" i="4"/>
  <c r="CR193" i="4"/>
  <c r="CS193" i="4"/>
  <c r="CT193" i="4"/>
  <c r="CU193" i="4"/>
  <c r="CV193" i="4"/>
  <c r="CW193" i="4"/>
  <c r="BU194" i="4"/>
  <c r="BV194" i="4"/>
  <c r="BW194" i="4"/>
  <c r="BX194" i="4"/>
  <c r="BY194" i="4"/>
  <c r="BZ194" i="4"/>
  <c r="CA194" i="4"/>
  <c r="CB194" i="4"/>
  <c r="CC194" i="4"/>
  <c r="CD194" i="4"/>
  <c r="CE194" i="4"/>
  <c r="CF194" i="4"/>
  <c r="CG194" i="4"/>
  <c r="CH194" i="4"/>
  <c r="CI194" i="4"/>
  <c r="CJ194" i="4"/>
  <c r="CK194" i="4"/>
  <c r="CL194" i="4"/>
  <c r="CM194" i="4"/>
  <c r="CN194" i="4"/>
  <c r="CO194" i="4"/>
  <c r="CP194" i="4"/>
  <c r="CQ194" i="4"/>
  <c r="CR194" i="4"/>
  <c r="CS194" i="4"/>
  <c r="CT194" i="4"/>
  <c r="CU194" i="4"/>
  <c r="CV194" i="4"/>
  <c r="CW194" i="4"/>
  <c r="BU195" i="4"/>
  <c r="BV195" i="4"/>
  <c r="BW195" i="4"/>
  <c r="BX195" i="4"/>
  <c r="BY195" i="4"/>
  <c r="BZ195" i="4"/>
  <c r="CA195" i="4"/>
  <c r="CB195" i="4"/>
  <c r="CC195" i="4"/>
  <c r="CD195" i="4"/>
  <c r="CE195" i="4"/>
  <c r="CF195" i="4"/>
  <c r="CG195" i="4"/>
  <c r="CH195" i="4"/>
  <c r="CI195" i="4"/>
  <c r="CJ195" i="4"/>
  <c r="CK195" i="4"/>
  <c r="CL195" i="4"/>
  <c r="CM195" i="4"/>
  <c r="CN195" i="4"/>
  <c r="CO195" i="4"/>
  <c r="CP195" i="4"/>
  <c r="CQ195" i="4"/>
  <c r="CR195" i="4"/>
  <c r="CS195" i="4"/>
  <c r="CT195" i="4"/>
  <c r="CU195" i="4"/>
  <c r="CV195" i="4"/>
  <c r="CW195" i="4"/>
  <c r="BU196" i="4"/>
  <c r="BV196" i="4"/>
  <c r="BW196" i="4"/>
  <c r="BX196" i="4"/>
  <c r="BY196" i="4"/>
  <c r="BZ196" i="4"/>
  <c r="CA196" i="4"/>
  <c r="CB196" i="4"/>
  <c r="CC196" i="4"/>
  <c r="CD196" i="4"/>
  <c r="CE196" i="4"/>
  <c r="CF196" i="4"/>
  <c r="CG196" i="4"/>
  <c r="CH196" i="4"/>
  <c r="CI196" i="4"/>
  <c r="CJ196" i="4"/>
  <c r="CK196" i="4"/>
  <c r="CL196" i="4"/>
  <c r="CM196" i="4"/>
  <c r="CN196" i="4"/>
  <c r="CO196" i="4"/>
  <c r="CP196" i="4"/>
  <c r="CQ196" i="4"/>
  <c r="CR196" i="4"/>
  <c r="CS196" i="4"/>
  <c r="CT196" i="4"/>
  <c r="CU196" i="4"/>
  <c r="CV196" i="4"/>
  <c r="CW196" i="4"/>
  <c r="BU197" i="4"/>
  <c r="BV197" i="4"/>
  <c r="BW197" i="4"/>
  <c r="BX197" i="4"/>
  <c r="BY197" i="4"/>
  <c r="BZ197" i="4"/>
  <c r="CA197" i="4"/>
  <c r="CB197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U197" i="4"/>
  <c r="CV197" i="4"/>
  <c r="CW197" i="4"/>
  <c r="AR153" i="4"/>
  <c r="G8" i="22" l="1"/>
  <c r="F12" i="22"/>
  <c r="F13" i="22"/>
  <c r="H10" i="22"/>
  <c r="F14" i="22"/>
  <c r="F10" i="22"/>
  <c r="F9" i="22"/>
  <c r="F11" i="22"/>
  <c r="AS153" i="4"/>
  <c r="H14" i="19"/>
  <c r="I11" i="19"/>
  <c r="F8" i="22"/>
  <c r="G12" i="19"/>
  <c r="CY159" i="4"/>
  <c r="CY155" i="4"/>
  <c r="CY144" i="4"/>
  <c r="CZ138" i="4"/>
  <c r="CY132" i="4"/>
  <c r="CZ130" i="4"/>
  <c r="CZ150" i="4"/>
  <c r="CY128" i="4"/>
  <c r="CZ126" i="4"/>
  <c r="CY124" i="4"/>
  <c r="CY116" i="4"/>
  <c r="CZ110" i="4"/>
  <c r="CY104" i="4"/>
  <c r="CY100" i="4"/>
  <c r="CY88" i="4"/>
  <c r="CZ78" i="4"/>
  <c r="CZ74" i="4"/>
  <c r="CZ70" i="4"/>
  <c r="CY68" i="4"/>
  <c r="CY64" i="4"/>
  <c r="CY52" i="4"/>
  <c r="CZ46" i="4"/>
  <c r="CY44" i="4"/>
  <c r="CZ42" i="4"/>
  <c r="CY40" i="4"/>
  <c r="CZ38" i="4"/>
  <c r="CY36" i="4"/>
  <c r="CZ26" i="4"/>
  <c r="CZ22" i="4"/>
  <c r="CZ18" i="4"/>
  <c r="CY16" i="4"/>
  <c r="CZ14" i="4"/>
  <c r="CY4" i="4"/>
  <c r="CZ134" i="4"/>
  <c r="CZ165" i="4"/>
  <c r="CY163" i="4"/>
  <c r="CZ161" i="4"/>
  <c r="CY28" i="4"/>
  <c r="CY175" i="4"/>
  <c r="CY187" i="4"/>
  <c r="CZ185" i="4"/>
  <c r="CZ181" i="4"/>
  <c r="CY179" i="4"/>
  <c r="CZ197" i="4"/>
  <c r="CZ193" i="4"/>
  <c r="CY191" i="4"/>
  <c r="CY171" i="4"/>
  <c r="CZ169" i="4"/>
  <c r="CY152" i="4"/>
  <c r="CZ142" i="4"/>
  <c r="CY136" i="4"/>
  <c r="CZ122" i="4"/>
  <c r="CZ118" i="4"/>
  <c r="CY112" i="4"/>
  <c r="CZ98" i="4"/>
  <c r="CZ94" i="4"/>
  <c r="CZ86" i="4"/>
  <c r="CZ82" i="4"/>
  <c r="CY76" i="4"/>
  <c r="CY72" i="4"/>
  <c r="CZ62" i="4"/>
  <c r="CY60" i="4"/>
  <c r="CZ58" i="4"/>
  <c r="CZ50" i="4"/>
  <c r="CY48" i="4"/>
  <c r="CZ196" i="4"/>
  <c r="CY194" i="4"/>
  <c r="CZ192" i="4"/>
  <c r="CY190" i="4"/>
  <c r="CZ188" i="4"/>
  <c r="CY186" i="4"/>
  <c r="CZ184" i="4"/>
  <c r="CY182" i="4"/>
  <c r="CZ180" i="4"/>
  <c r="CY178" i="4"/>
  <c r="CZ176" i="4"/>
  <c r="CY174" i="4"/>
  <c r="CZ172" i="4"/>
  <c r="CY170" i="4"/>
  <c r="CZ168" i="4"/>
  <c r="CY166" i="4"/>
  <c r="CZ164" i="4"/>
  <c r="CY162" i="4"/>
  <c r="CZ160" i="4"/>
  <c r="CY158" i="4"/>
  <c r="CZ156" i="4"/>
  <c r="CY154" i="4"/>
  <c r="CY151" i="4"/>
  <c r="CZ149" i="4"/>
  <c r="CY147" i="4"/>
  <c r="CZ145" i="4"/>
  <c r="CY143" i="4"/>
  <c r="CZ141" i="4"/>
  <c r="CY139" i="4"/>
  <c r="CZ137" i="4"/>
  <c r="CY135" i="4"/>
  <c r="CZ133" i="4"/>
  <c r="CY131" i="4"/>
  <c r="CZ129" i="4"/>
  <c r="CY127" i="4"/>
  <c r="CZ125" i="4"/>
  <c r="CY123" i="4"/>
  <c r="CZ121" i="4"/>
  <c r="CY119" i="4"/>
  <c r="CZ117" i="4"/>
  <c r="CY115" i="4"/>
  <c r="CZ113" i="4"/>
  <c r="CY111" i="4"/>
  <c r="CZ109" i="4"/>
  <c r="CY107" i="4"/>
  <c r="CZ105" i="4"/>
  <c r="CY103" i="4"/>
  <c r="CZ101" i="4"/>
  <c r="CY99" i="4"/>
  <c r="CZ97" i="4"/>
  <c r="CY95" i="4"/>
  <c r="CZ93" i="4"/>
  <c r="CY91" i="4"/>
  <c r="CZ89" i="4"/>
  <c r="CY87" i="4"/>
  <c r="CZ85" i="4"/>
  <c r="CY83" i="4"/>
  <c r="CZ81" i="4"/>
  <c r="CY79" i="4"/>
  <c r="CZ77" i="4"/>
  <c r="CY75" i="4"/>
  <c r="CZ73" i="4"/>
  <c r="CY71" i="4"/>
  <c r="CZ69" i="4"/>
  <c r="CY67" i="4"/>
  <c r="CZ65" i="4"/>
  <c r="CY63" i="4"/>
  <c r="CZ61" i="4"/>
  <c r="CY59" i="4"/>
  <c r="CZ57" i="4"/>
  <c r="CY55" i="4"/>
  <c r="CZ53" i="4"/>
  <c r="CY51" i="4"/>
  <c r="CZ49" i="4"/>
  <c r="CY47" i="4"/>
  <c r="CZ45" i="4"/>
  <c r="CY43" i="4"/>
  <c r="CZ41" i="4"/>
  <c r="CY39" i="4"/>
  <c r="CZ37" i="4"/>
  <c r="CY35" i="4"/>
  <c r="CZ33" i="4"/>
  <c r="CY31" i="4"/>
  <c r="CZ29" i="4"/>
  <c r="CZ25" i="4"/>
  <c r="CY23" i="4"/>
  <c r="CZ21" i="4"/>
  <c r="CY19" i="4"/>
  <c r="CZ17" i="4"/>
  <c r="CY15" i="4"/>
  <c r="CZ13" i="4"/>
  <c r="CY11" i="4"/>
  <c r="CZ9" i="4"/>
  <c r="CY7" i="4"/>
  <c r="CZ5" i="4"/>
  <c r="CY3" i="4"/>
  <c r="CZ30" i="4"/>
  <c r="CY20" i="4"/>
  <c r="CY12" i="4"/>
  <c r="CY8" i="4"/>
  <c r="CZ195" i="4"/>
  <c r="CY193" i="4"/>
  <c r="CZ191" i="4"/>
  <c r="CZ187" i="4"/>
  <c r="CY185" i="4"/>
  <c r="CZ183" i="4"/>
  <c r="CY181" i="4"/>
  <c r="CZ179" i="4"/>
  <c r="CY177" i="4"/>
  <c r="CZ175" i="4"/>
  <c r="CY173" i="4"/>
  <c r="CZ171" i="4"/>
  <c r="CY169" i="4"/>
  <c r="CZ167" i="4"/>
  <c r="CY165" i="4"/>
  <c r="CZ163" i="4"/>
  <c r="CY161" i="4"/>
  <c r="CY157" i="4"/>
  <c r="CZ155" i="4"/>
  <c r="CY153" i="4"/>
  <c r="CZ152" i="4"/>
  <c r="CY150" i="4"/>
  <c r="CZ148" i="4"/>
  <c r="CY146" i="4"/>
  <c r="CZ144" i="4"/>
  <c r="CY142" i="4"/>
  <c r="CZ140" i="4"/>
  <c r="CY138" i="4"/>
  <c r="CZ136" i="4"/>
  <c r="CY134" i="4"/>
  <c r="CZ132" i="4"/>
  <c r="CY130" i="4"/>
  <c r="CZ128" i="4"/>
  <c r="CY126" i="4"/>
  <c r="CZ124" i="4"/>
  <c r="CY122" i="4"/>
  <c r="CZ120" i="4"/>
  <c r="CY118" i="4"/>
  <c r="CZ116" i="4"/>
  <c r="CY114" i="4"/>
  <c r="CZ112" i="4"/>
  <c r="CY110" i="4"/>
  <c r="CZ108" i="4"/>
  <c r="CY106" i="4"/>
  <c r="CZ104" i="4"/>
  <c r="CY102" i="4"/>
  <c r="CZ100" i="4"/>
  <c r="CY98" i="4"/>
  <c r="CZ96" i="4"/>
  <c r="CY94" i="4"/>
  <c r="CZ92" i="4"/>
  <c r="CY90" i="4"/>
  <c r="CZ88" i="4"/>
  <c r="CY86" i="4"/>
  <c r="CZ84" i="4"/>
  <c r="CY82" i="4"/>
  <c r="CZ80" i="4"/>
  <c r="CY78" i="4"/>
  <c r="CZ76" i="4"/>
  <c r="CY74" i="4"/>
  <c r="CZ72" i="4"/>
  <c r="CY70" i="4"/>
  <c r="CZ68" i="4"/>
  <c r="CY66" i="4"/>
  <c r="CZ64" i="4"/>
  <c r="CY62" i="4"/>
  <c r="CZ60" i="4"/>
  <c r="CY58" i="4"/>
  <c r="CZ56" i="4"/>
  <c r="CY54" i="4"/>
  <c r="CZ52" i="4"/>
  <c r="CY50" i="4"/>
  <c r="CZ48" i="4"/>
  <c r="CY46" i="4"/>
  <c r="CZ44" i="4"/>
  <c r="CY42" i="4"/>
  <c r="CZ40" i="4"/>
  <c r="CY38" i="4"/>
  <c r="CZ36" i="4"/>
  <c r="CZ32" i="4"/>
  <c r="CY30" i="4"/>
  <c r="CZ28" i="4"/>
  <c r="CY26" i="4"/>
  <c r="CZ24" i="4"/>
  <c r="CY22" i="4"/>
  <c r="CZ20" i="4"/>
  <c r="CY18" i="4"/>
  <c r="CZ16" i="4"/>
  <c r="CY14" i="4"/>
  <c r="CZ12" i="4"/>
  <c r="CY10" i="4"/>
  <c r="CZ8" i="4"/>
  <c r="CY6" i="4"/>
  <c r="CZ4" i="4"/>
  <c r="CY195" i="4"/>
  <c r="CY183" i="4"/>
  <c r="CZ173" i="4"/>
  <c r="CY167" i="4"/>
  <c r="CZ157" i="4"/>
  <c r="CY148" i="4"/>
  <c r="CY140" i="4"/>
  <c r="CY120" i="4"/>
  <c r="CZ114" i="4"/>
  <c r="CY108" i="4"/>
  <c r="CZ106" i="4"/>
  <c r="CZ102" i="4"/>
  <c r="CY96" i="4"/>
  <c r="CY92" i="4"/>
  <c r="CZ90" i="4"/>
  <c r="CY84" i="4"/>
  <c r="CY80" i="4"/>
  <c r="CZ66" i="4"/>
  <c r="CY56" i="4"/>
  <c r="CZ54" i="4"/>
  <c r="CY32" i="4"/>
  <c r="CY24" i="4"/>
  <c r="CZ10" i="4"/>
  <c r="CZ6" i="4"/>
  <c r="CY197" i="4"/>
  <c r="CY196" i="4"/>
  <c r="CZ194" i="4"/>
  <c r="CY192" i="4"/>
  <c r="CZ190" i="4"/>
  <c r="CY188" i="4"/>
  <c r="CZ186" i="4"/>
  <c r="CY184" i="4"/>
  <c r="CZ182" i="4"/>
  <c r="CY180" i="4"/>
  <c r="CZ178" i="4"/>
  <c r="CY176" i="4"/>
  <c r="CZ174" i="4"/>
  <c r="CY172" i="4"/>
  <c r="CZ170" i="4"/>
  <c r="CY168" i="4"/>
  <c r="CZ166" i="4"/>
  <c r="CY164" i="4"/>
  <c r="CZ162" i="4"/>
  <c r="CY160" i="4"/>
  <c r="CZ158" i="4"/>
  <c r="CY156" i="4"/>
  <c r="CZ154" i="4"/>
  <c r="CZ151" i="4"/>
  <c r="CY149" i="4"/>
  <c r="CZ147" i="4"/>
  <c r="CY145" i="4"/>
  <c r="CZ143" i="4"/>
  <c r="CY141" i="4"/>
  <c r="CZ139" i="4"/>
  <c r="CY137" i="4"/>
  <c r="CZ135" i="4"/>
  <c r="CY133" i="4"/>
  <c r="CZ131" i="4"/>
  <c r="CY129" i="4"/>
  <c r="CZ127" i="4"/>
  <c r="CY125" i="4"/>
  <c r="CZ123" i="4"/>
  <c r="CY121" i="4"/>
  <c r="CZ119" i="4"/>
  <c r="CY117" i="4"/>
  <c r="CZ115" i="4"/>
  <c r="CY113" i="4"/>
  <c r="CZ111" i="4"/>
  <c r="CY109" i="4"/>
  <c r="CZ107" i="4"/>
  <c r="CY105" i="4"/>
  <c r="CZ103" i="4"/>
  <c r="CY101" i="4"/>
  <c r="CZ99" i="4"/>
  <c r="CY97" i="4"/>
  <c r="CZ95" i="4"/>
  <c r="CY93" i="4"/>
  <c r="CZ91" i="4"/>
  <c r="CY89" i="4"/>
  <c r="CZ87" i="4"/>
  <c r="CY85" i="4"/>
  <c r="CZ83" i="4"/>
  <c r="CY81" i="4"/>
  <c r="CZ79" i="4"/>
  <c r="CS199" i="4"/>
  <c r="CC199" i="4"/>
  <c r="CY77" i="4"/>
  <c r="CZ75" i="4"/>
  <c r="CY73" i="4"/>
  <c r="CZ71" i="4"/>
  <c r="CY69" i="4"/>
  <c r="CZ67" i="4"/>
  <c r="CY65" i="4"/>
  <c r="CZ63" i="4"/>
  <c r="CY61" i="4"/>
  <c r="CZ59" i="4"/>
  <c r="CY57" i="4"/>
  <c r="CZ55" i="4"/>
  <c r="CY53" i="4"/>
  <c r="CZ51" i="4"/>
  <c r="CY49" i="4"/>
  <c r="CZ47" i="4"/>
  <c r="CY45" i="4"/>
  <c r="CZ43" i="4"/>
  <c r="CY41" i="4"/>
  <c r="CZ39" i="4"/>
  <c r="CY37" i="4"/>
  <c r="CZ35" i="4"/>
  <c r="CY33" i="4"/>
  <c r="CZ31" i="4"/>
  <c r="CY29" i="4"/>
  <c r="CZ27" i="4"/>
  <c r="CY25" i="4"/>
  <c r="CZ23" i="4"/>
  <c r="CY21" i="4"/>
  <c r="CZ19" i="4"/>
  <c r="CY17" i="4"/>
  <c r="CZ15" i="4"/>
  <c r="CY13" i="4"/>
  <c r="CZ11" i="4"/>
  <c r="CY9" i="4"/>
  <c r="CZ7" i="4"/>
  <c r="CY5" i="4"/>
  <c r="CZ3" i="4"/>
  <c r="BZ153" i="4"/>
  <c r="BZ199" i="4" s="1"/>
  <c r="BX153" i="4"/>
  <c r="AR199" i="4"/>
  <c r="AO199" i="4"/>
  <c r="AP199" i="4"/>
  <c r="AN199" i="4"/>
  <c r="H15" i="19" l="1"/>
  <c r="H16" i="19" s="1"/>
  <c r="AS199" i="4"/>
  <c r="BY153" i="4"/>
  <c r="H11" i="22"/>
  <c r="I12" i="19"/>
  <c r="I8" i="22"/>
  <c r="G13" i="19"/>
  <c r="G9" i="22"/>
  <c r="BV34" i="4"/>
  <c r="AQ199" i="4"/>
  <c r="BW34" i="4"/>
  <c r="BY34" i="4"/>
  <c r="BX34" i="4"/>
  <c r="BU34" i="4"/>
  <c r="DD199" i="4"/>
  <c r="DE199" i="4"/>
  <c r="DF199" i="4"/>
  <c r="DG199" i="4"/>
  <c r="DH199" i="4"/>
  <c r="DI199" i="4"/>
  <c r="EF189" i="4"/>
  <c r="DJ199" i="4"/>
  <c r="BT4" i="4"/>
  <c r="EM4" i="4"/>
  <c r="FU4" i="4" s="1"/>
  <c r="EN4" i="4"/>
  <c r="FV4" i="4" s="1"/>
  <c r="BT6" i="4"/>
  <c r="EM6" i="4"/>
  <c r="FU6" i="4" s="1"/>
  <c r="EN6" i="4"/>
  <c r="FV6" i="4" s="1"/>
  <c r="BT46" i="4"/>
  <c r="EN46" i="4"/>
  <c r="BT133" i="4"/>
  <c r="EM133" i="4"/>
  <c r="EN133" i="4"/>
  <c r="BT26" i="4"/>
  <c r="EM26" i="4"/>
  <c r="EN26" i="4"/>
  <c r="BT41" i="4"/>
  <c r="EM41" i="4"/>
  <c r="EN41" i="4"/>
  <c r="BT42" i="4"/>
  <c r="EM42" i="4"/>
  <c r="EN42" i="4"/>
  <c r="BT163" i="4"/>
  <c r="EM163" i="4"/>
  <c r="EN163" i="4"/>
  <c r="BT56" i="4"/>
  <c r="EM56" i="4"/>
  <c r="EN56" i="4"/>
  <c r="BT57" i="4"/>
  <c r="EM57" i="4"/>
  <c r="EN57" i="4"/>
  <c r="BT187" i="4"/>
  <c r="EM187" i="4"/>
  <c r="EN187" i="4"/>
  <c r="BT102" i="4"/>
  <c r="EM102" i="4"/>
  <c r="EN102" i="4"/>
  <c r="BT64" i="4"/>
  <c r="EM64" i="4"/>
  <c r="EN64" i="4"/>
  <c r="BT71" i="4"/>
  <c r="EM71" i="4"/>
  <c r="EN71" i="4"/>
  <c r="BT73" i="4"/>
  <c r="EM73" i="4"/>
  <c r="EN73" i="4"/>
  <c r="BT74" i="4"/>
  <c r="EM74" i="4"/>
  <c r="EN74" i="4"/>
  <c r="BT100" i="4"/>
  <c r="EM100" i="4"/>
  <c r="EN100" i="4"/>
  <c r="BT108" i="4"/>
  <c r="EM108" i="4"/>
  <c r="EN108" i="4"/>
  <c r="BT115" i="4"/>
  <c r="EM115" i="4"/>
  <c r="EN115" i="4"/>
  <c r="BT129" i="4"/>
  <c r="EM129" i="4"/>
  <c r="EN129" i="4"/>
  <c r="BT142" i="4"/>
  <c r="EM142" i="4"/>
  <c r="EN142" i="4"/>
  <c r="BT145" i="4"/>
  <c r="EM145" i="4"/>
  <c r="EN145" i="4"/>
  <c r="BT149" i="4"/>
  <c r="EM149" i="4"/>
  <c r="EN149" i="4"/>
  <c r="BT196" i="4"/>
  <c r="EM196" i="4"/>
  <c r="EN196" i="4"/>
  <c r="BT197" i="4"/>
  <c r="EM197" i="4"/>
  <c r="EN197" i="4"/>
  <c r="BT80" i="4"/>
  <c r="EM80" i="4"/>
  <c r="EN80" i="4"/>
  <c r="BT121" i="4"/>
  <c r="EM121" i="4"/>
  <c r="EN121" i="4"/>
  <c r="BT153" i="4"/>
  <c r="EM153" i="4"/>
  <c r="EN153" i="4"/>
  <c r="BT96" i="4"/>
  <c r="EM96" i="4"/>
  <c r="EN96" i="4"/>
  <c r="BT52" i="4"/>
  <c r="EM52" i="4"/>
  <c r="EN52" i="4"/>
  <c r="BT101" i="4"/>
  <c r="EM101" i="4"/>
  <c r="EN101" i="4"/>
  <c r="BT141" i="4"/>
  <c r="EM141" i="4"/>
  <c r="EN141" i="4"/>
  <c r="BT177" i="4"/>
  <c r="EM177" i="4"/>
  <c r="EN177" i="4"/>
  <c r="BT159" i="4"/>
  <c r="EM159" i="4"/>
  <c r="EN159" i="4"/>
  <c r="BT17" i="4"/>
  <c r="EM17" i="4"/>
  <c r="EN17" i="4"/>
  <c r="BT130" i="4"/>
  <c r="EM130" i="4"/>
  <c r="EN130" i="4"/>
  <c r="BT114" i="4"/>
  <c r="EM114" i="4"/>
  <c r="EN114" i="4"/>
  <c r="BT146" i="4"/>
  <c r="EM146" i="4"/>
  <c r="EN146" i="4"/>
  <c r="BT93" i="4"/>
  <c r="EM93" i="4"/>
  <c r="EN93" i="4"/>
  <c r="BT160" i="4"/>
  <c r="EM160" i="4"/>
  <c r="EN160" i="4"/>
  <c r="BT128" i="4"/>
  <c r="EM128" i="4"/>
  <c r="EN128" i="4"/>
  <c r="BT22" i="4"/>
  <c r="EM22" i="4"/>
  <c r="EN22" i="4"/>
  <c r="BT117" i="4"/>
  <c r="EM117" i="4"/>
  <c r="EN117" i="4"/>
  <c r="BT92" i="4"/>
  <c r="EM92" i="4"/>
  <c r="EN92" i="4"/>
  <c r="BT178" i="4"/>
  <c r="EM178" i="4"/>
  <c r="EN178" i="4"/>
  <c r="BT164" i="4"/>
  <c r="EM164" i="4"/>
  <c r="EN164" i="4"/>
  <c r="BT169" i="4"/>
  <c r="EM169" i="4"/>
  <c r="EN169" i="4"/>
  <c r="BT156" i="4"/>
  <c r="EM156" i="4"/>
  <c r="EN156" i="4"/>
  <c r="BT195" i="4"/>
  <c r="EM195" i="4"/>
  <c r="EN195" i="4"/>
  <c r="BT75" i="4"/>
  <c r="EM75" i="4"/>
  <c r="EN75" i="4"/>
  <c r="BT76" i="4"/>
  <c r="EM76" i="4"/>
  <c r="EN76" i="4"/>
  <c r="BT83" i="4"/>
  <c r="EM83" i="4"/>
  <c r="EN83" i="4"/>
  <c r="BT94" i="4"/>
  <c r="EM94" i="4"/>
  <c r="EN94" i="4"/>
  <c r="BT30" i="4"/>
  <c r="EM30" i="4"/>
  <c r="EN30" i="4"/>
  <c r="BT106" i="4"/>
  <c r="EM106" i="4"/>
  <c r="EN106" i="4"/>
  <c r="BT122" i="4"/>
  <c r="EM122" i="4"/>
  <c r="EN122" i="4"/>
  <c r="BT55" i="4"/>
  <c r="EM55" i="4"/>
  <c r="EN55" i="4"/>
  <c r="BT34" i="4"/>
  <c r="BT127" i="4"/>
  <c r="EM127" i="4"/>
  <c r="EN127" i="4"/>
  <c r="BT188" i="4"/>
  <c r="EM188" i="4"/>
  <c r="EN188" i="4"/>
  <c r="BT116" i="4"/>
  <c r="EM116" i="4"/>
  <c r="EN116" i="4"/>
  <c r="BT105" i="4"/>
  <c r="EM105" i="4"/>
  <c r="EN105" i="4"/>
  <c r="BT20" i="4"/>
  <c r="EM20" i="4"/>
  <c r="EN20" i="4"/>
  <c r="BT25" i="4"/>
  <c r="EM25" i="4"/>
  <c r="EN25" i="4"/>
  <c r="BT88" i="4"/>
  <c r="EM88" i="4"/>
  <c r="EN88" i="4"/>
  <c r="BT90" i="4"/>
  <c r="EM90" i="4"/>
  <c r="EN90" i="4"/>
  <c r="BT131" i="4"/>
  <c r="EM131" i="4"/>
  <c r="EN131" i="4"/>
  <c r="BT168" i="4"/>
  <c r="EM168" i="4"/>
  <c r="EN168" i="4"/>
  <c r="BT181" i="4"/>
  <c r="EM181" i="4"/>
  <c r="EN181" i="4"/>
  <c r="BT72" i="4"/>
  <c r="EM72" i="4"/>
  <c r="EN72" i="4"/>
  <c r="BT171" i="4"/>
  <c r="EM171" i="4"/>
  <c r="EN171" i="4"/>
  <c r="BT119" i="4"/>
  <c r="EM119" i="4"/>
  <c r="EN119" i="4"/>
  <c r="BT15" i="4"/>
  <c r="EM15" i="4"/>
  <c r="EN15" i="4"/>
  <c r="BT10" i="4"/>
  <c r="EM10" i="4"/>
  <c r="EN10" i="4"/>
  <c r="BT12" i="4"/>
  <c r="EM12" i="4"/>
  <c r="EN12" i="4"/>
  <c r="BT3" i="4"/>
  <c r="EM3" i="4"/>
  <c r="FU3" i="4" s="1"/>
  <c r="EN3" i="4"/>
  <c r="FV3" i="4" s="1"/>
  <c r="BT151" i="4"/>
  <c r="EM151" i="4"/>
  <c r="EN151" i="4"/>
  <c r="BT60" i="4"/>
  <c r="EM60" i="4"/>
  <c r="EN60" i="4"/>
  <c r="BT77" i="4"/>
  <c r="EM77" i="4"/>
  <c r="EN77" i="4"/>
  <c r="BT78" i="4"/>
  <c r="EM78" i="4"/>
  <c r="EN78" i="4"/>
  <c r="BT79" i="4"/>
  <c r="EM79" i="4"/>
  <c r="EN79" i="4"/>
  <c r="BT85" i="4"/>
  <c r="EM85" i="4"/>
  <c r="EN85" i="4"/>
  <c r="BT97" i="4"/>
  <c r="EM97" i="4"/>
  <c r="EN97" i="4"/>
  <c r="BT135" i="4"/>
  <c r="EM135" i="4"/>
  <c r="EN135" i="4"/>
  <c r="BT186" i="4"/>
  <c r="EM186" i="4"/>
  <c r="EN186" i="4"/>
  <c r="BT167" i="4"/>
  <c r="EM167" i="4"/>
  <c r="EN167" i="4"/>
  <c r="BT180" i="4"/>
  <c r="EM180" i="4"/>
  <c r="FU180" i="4" s="1"/>
  <c r="EN180" i="4"/>
  <c r="FV180" i="4" s="1"/>
  <c r="BT91" i="4"/>
  <c r="EM91" i="4"/>
  <c r="EN91" i="4"/>
  <c r="BT132" i="4"/>
  <c r="EM132" i="4"/>
  <c r="EN132" i="4"/>
  <c r="BT143" i="4"/>
  <c r="EM143" i="4"/>
  <c r="EN143" i="4"/>
  <c r="BT14" i="4"/>
  <c r="EM14" i="4"/>
  <c r="EN14" i="4"/>
  <c r="BT84" i="4"/>
  <c r="EM84" i="4"/>
  <c r="EN84" i="4"/>
  <c r="BT172" i="4"/>
  <c r="EM172" i="4"/>
  <c r="EN172" i="4"/>
  <c r="BT136" i="4"/>
  <c r="EM136" i="4"/>
  <c r="EN136" i="4"/>
  <c r="BT95" i="4"/>
  <c r="EM95" i="4"/>
  <c r="EN95" i="4"/>
  <c r="BT23" i="4"/>
  <c r="EM23" i="4"/>
  <c r="EN23" i="4"/>
  <c r="BT28" i="4"/>
  <c r="EM28" i="4"/>
  <c r="EN28" i="4"/>
  <c r="BT87" i="4"/>
  <c r="EM87" i="4"/>
  <c r="EN87" i="4"/>
  <c r="BT32" i="4"/>
  <c r="EM32" i="4"/>
  <c r="EN32" i="4"/>
  <c r="BT37" i="4"/>
  <c r="EM37" i="4"/>
  <c r="EN37" i="4"/>
  <c r="BT38" i="4"/>
  <c r="EM38" i="4"/>
  <c r="EN38" i="4"/>
  <c r="BT27" i="4"/>
  <c r="EM27" i="4"/>
  <c r="EN27" i="4"/>
  <c r="BT81" i="4"/>
  <c r="EM81" i="4"/>
  <c r="EN81" i="4"/>
  <c r="BT19" i="4"/>
  <c r="EM19" i="4"/>
  <c r="EN19" i="4"/>
  <c r="BT53" i="4"/>
  <c r="EM53" i="4"/>
  <c r="EN53" i="4"/>
  <c r="BT58" i="4"/>
  <c r="EM58" i="4"/>
  <c r="EN58" i="4"/>
  <c r="BT59" i="4"/>
  <c r="EM59" i="4"/>
  <c r="EN59" i="4"/>
  <c r="BT61" i="4"/>
  <c r="EM61" i="4"/>
  <c r="EN61" i="4"/>
  <c r="BT66" i="4"/>
  <c r="EM66" i="4"/>
  <c r="EN66" i="4"/>
  <c r="BT134" i="4"/>
  <c r="EM134" i="4"/>
  <c r="EN134" i="4"/>
  <c r="BT111" i="4"/>
  <c r="EM111" i="4"/>
  <c r="EN111" i="4"/>
  <c r="BT98" i="4"/>
  <c r="EM98" i="4"/>
  <c r="EN98" i="4"/>
  <c r="BT107" i="4"/>
  <c r="EM107" i="4"/>
  <c r="EN107" i="4"/>
  <c r="BT152" i="4"/>
  <c r="EM152" i="4"/>
  <c r="EN152" i="4"/>
  <c r="BT125" i="4"/>
  <c r="EM125" i="4"/>
  <c r="EN125" i="4"/>
  <c r="BT126" i="4"/>
  <c r="EM126" i="4"/>
  <c r="EN126" i="4"/>
  <c r="BT183" i="4"/>
  <c r="EM183" i="4"/>
  <c r="EN183" i="4"/>
  <c r="BT103" i="4"/>
  <c r="EM103" i="4"/>
  <c r="EN103" i="4"/>
  <c r="BT194" i="4"/>
  <c r="EM194" i="4"/>
  <c r="EN194" i="4"/>
  <c r="BT147" i="4"/>
  <c r="EM147" i="4"/>
  <c r="EN147" i="4"/>
  <c r="BT155" i="4"/>
  <c r="EM155" i="4"/>
  <c r="EN155" i="4"/>
  <c r="BT162" i="4"/>
  <c r="EM162" i="4"/>
  <c r="EN162" i="4"/>
  <c r="BT166" i="4"/>
  <c r="EM166" i="4"/>
  <c r="EN166" i="4"/>
  <c r="BT170" i="4"/>
  <c r="EM170" i="4"/>
  <c r="EN170" i="4"/>
  <c r="BT176" i="4"/>
  <c r="EM176" i="4"/>
  <c r="EN176" i="4"/>
  <c r="BT173" i="4"/>
  <c r="EM173" i="4"/>
  <c r="EN173" i="4"/>
  <c r="BT192" i="4"/>
  <c r="EM192" i="4"/>
  <c r="EN192" i="4"/>
  <c r="BT89" i="4"/>
  <c r="EM89" i="4"/>
  <c r="EN89" i="4"/>
  <c r="BT50" i="4"/>
  <c r="EM50" i="4"/>
  <c r="EN50" i="4"/>
  <c r="BT67" i="4"/>
  <c r="EM67" i="4"/>
  <c r="EN67" i="4"/>
  <c r="BT86" i="4"/>
  <c r="EM86" i="4"/>
  <c r="EN86" i="4"/>
  <c r="BT118" i="4"/>
  <c r="EM118" i="4"/>
  <c r="EN118" i="4"/>
  <c r="BT7" i="4"/>
  <c r="EM7" i="4"/>
  <c r="FU7" i="4" s="1"/>
  <c r="EN7" i="4"/>
  <c r="FV7" i="4" s="1"/>
  <c r="BT154" i="4"/>
  <c r="EM154" i="4"/>
  <c r="EN154" i="4"/>
  <c r="BT36" i="4"/>
  <c r="EM36" i="4"/>
  <c r="EN36" i="4"/>
  <c r="BT193" i="4"/>
  <c r="EM193" i="4"/>
  <c r="EN193" i="4"/>
  <c r="BT43" i="4"/>
  <c r="EM43" i="4"/>
  <c r="EN43" i="4"/>
  <c r="BT150" i="4"/>
  <c r="EM150" i="4"/>
  <c r="EN150" i="4"/>
  <c r="BT51" i="4"/>
  <c r="EM51" i="4"/>
  <c r="EN51" i="4"/>
  <c r="BT5" i="4"/>
  <c r="EM5" i="4"/>
  <c r="FU5" i="4" s="1"/>
  <c r="EN5" i="4"/>
  <c r="FV5" i="4" s="1"/>
  <c r="BT48" i="4"/>
  <c r="EM48" i="4"/>
  <c r="EN48" i="4"/>
  <c r="BT99" i="4"/>
  <c r="EM99" i="4"/>
  <c r="EN99" i="4"/>
  <c r="BT109" i="4"/>
  <c r="EM109" i="4"/>
  <c r="EN109" i="4"/>
  <c r="BT110" i="4"/>
  <c r="EM110" i="4"/>
  <c r="EN110" i="4"/>
  <c r="BT161" i="4"/>
  <c r="EM161" i="4"/>
  <c r="EN161" i="4"/>
  <c r="BT179" i="4"/>
  <c r="EM179" i="4"/>
  <c r="EN179" i="4"/>
  <c r="BT104" i="4"/>
  <c r="EM104" i="4"/>
  <c r="EN104" i="4"/>
  <c r="BT29" i="4"/>
  <c r="EM29" i="4"/>
  <c r="EN29" i="4"/>
  <c r="BT120" i="4"/>
  <c r="EM120" i="4"/>
  <c r="EN120" i="4"/>
  <c r="BT31" i="4"/>
  <c r="EM31" i="4"/>
  <c r="FU31" i="4" s="1"/>
  <c r="EN31" i="4"/>
  <c r="FV31" i="4" s="1"/>
  <c r="BT190" i="4"/>
  <c r="EM190" i="4"/>
  <c r="EN190" i="4"/>
  <c r="BT39" i="4"/>
  <c r="EM39" i="4"/>
  <c r="EN39" i="4"/>
  <c r="BT40" i="4"/>
  <c r="EM40" i="4"/>
  <c r="EN40" i="4"/>
  <c r="BT65" i="4"/>
  <c r="EM65" i="4"/>
  <c r="EN65" i="4"/>
  <c r="BT70" i="4"/>
  <c r="EM70" i="4"/>
  <c r="EN70" i="4"/>
  <c r="BT82" i="4"/>
  <c r="EM82" i="4"/>
  <c r="EN82" i="4"/>
  <c r="BT112" i="4"/>
  <c r="EM112" i="4"/>
  <c r="EN112" i="4"/>
  <c r="BT123" i="4"/>
  <c r="EM123" i="4"/>
  <c r="EN123" i="4"/>
  <c r="BT137" i="4"/>
  <c r="EM137" i="4"/>
  <c r="EN137" i="4"/>
  <c r="BT69" i="4"/>
  <c r="EM69" i="4"/>
  <c r="EN69" i="4"/>
  <c r="BT45" i="4"/>
  <c r="EM45" i="4"/>
  <c r="EN45" i="4"/>
  <c r="BT49" i="4"/>
  <c r="EM49" i="4"/>
  <c r="EN49" i="4"/>
  <c r="BT175" i="4"/>
  <c r="EM175" i="4"/>
  <c r="EN175" i="4"/>
  <c r="BT16" i="4"/>
  <c r="EM16" i="4"/>
  <c r="EN16" i="4"/>
  <c r="BT8" i="4"/>
  <c r="EM8" i="4"/>
  <c r="FU8" i="4" s="1"/>
  <c r="EN8" i="4"/>
  <c r="FV8" i="4" s="1"/>
  <c r="BT13" i="4"/>
  <c r="EM13" i="4"/>
  <c r="EN13" i="4"/>
  <c r="BT63" i="4"/>
  <c r="EM63" i="4"/>
  <c r="EN63" i="4"/>
  <c r="BT44" i="4"/>
  <c r="EM44" i="4"/>
  <c r="EN44" i="4"/>
  <c r="BT144" i="4"/>
  <c r="EM144" i="4"/>
  <c r="EN144" i="4"/>
  <c r="BT158" i="4"/>
  <c r="EM158" i="4"/>
  <c r="EN158" i="4"/>
  <c r="BT18" i="4"/>
  <c r="EM18" i="4"/>
  <c r="EN18" i="4"/>
  <c r="BT157" i="4"/>
  <c r="EM157" i="4"/>
  <c r="EN157" i="4"/>
  <c r="BT9" i="4"/>
  <c r="EM9" i="4"/>
  <c r="FU9" i="4" s="1"/>
  <c r="EN9" i="4"/>
  <c r="FV9" i="4" s="1"/>
  <c r="BT21" i="4"/>
  <c r="EM21" i="4"/>
  <c r="EN21" i="4"/>
  <c r="BT24" i="4"/>
  <c r="EM24" i="4"/>
  <c r="EN24" i="4"/>
  <c r="BT33" i="4"/>
  <c r="EM33" i="4"/>
  <c r="EN33" i="4"/>
  <c r="BT35" i="4"/>
  <c r="EM35" i="4"/>
  <c r="EN35" i="4"/>
  <c r="BT47" i="4"/>
  <c r="EM47" i="4"/>
  <c r="EN47" i="4"/>
  <c r="BT139" i="4"/>
  <c r="EM139" i="4"/>
  <c r="EN139" i="4"/>
  <c r="BT140" i="4"/>
  <c r="EM140" i="4"/>
  <c r="EN140" i="4"/>
  <c r="BT184" i="4"/>
  <c r="EM184" i="4"/>
  <c r="EN184" i="4"/>
  <c r="BT185" i="4"/>
  <c r="EM185" i="4"/>
  <c r="EN185" i="4"/>
  <c r="BT68" i="4"/>
  <c r="EM68" i="4"/>
  <c r="EN68" i="4"/>
  <c r="BT165" i="4"/>
  <c r="EM165" i="4"/>
  <c r="EN165" i="4"/>
  <c r="BT113" i="4"/>
  <c r="EM113" i="4"/>
  <c r="EN113" i="4"/>
  <c r="BT11" i="4"/>
  <c r="EM11" i="4"/>
  <c r="FU11" i="4" s="1"/>
  <c r="EN11" i="4"/>
  <c r="FV11" i="4" s="1"/>
  <c r="BT124" i="4"/>
  <c r="EM124" i="4"/>
  <c r="EN124" i="4"/>
  <c r="BT191" i="4"/>
  <c r="EM191" i="4"/>
  <c r="EN191" i="4"/>
  <c r="BT174" i="4"/>
  <c r="EM174" i="4"/>
  <c r="EN174" i="4"/>
  <c r="BT54" i="4"/>
  <c r="EM54" i="4"/>
  <c r="EN54" i="4"/>
  <c r="BT138" i="4"/>
  <c r="EM138" i="4"/>
  <c r="EN138" i="4"/>
  <c r="BT182" i="4"/>
  <c r="EM182" i="4"/>
  <c r="EN182" i="4"/>
  <c r="BT62" i="4"/>
  <c r="EM62" i="4"/>
  <c r="EN62" i="4"/>
  <c r="BT148" i="4"/>
  <c r="EM148" i="4"/>
  <c r="EN148" i="4"/>
  <c r="BT189" i="4"/>
  <c r="EM189" i="4"/>
  <c r="FU189" i="4" s="1"/>
  <c r="EN189" i="4"/>
  <c r="FV189" i="4" s="1"/>
  <c r="EO4" i="4"/>
  <c r="FW4" i="4" s="1"/>
  <c r="EP4" i="4"/>
  <c r="FX4" i="4" s="1"/>
  <c r="EQ4" i="4"/>
  <c r="FY4" i="4" s="1"/>
  <c r="ER4" i="4"/>
  <c r="FZ4" i="4" s="1"/>
  <c r="ES4" i="4"/>
  <c r="GA4" i="4" s="1"/>
  <c r="EO6" i="4"/>
  <c r="FW6" i="4" s="1"/>
  <c r="EP6" i="4"/>
  <c r="FX6" i="4" s="1"/>
  <c r="EQ6" i="4"/>
  <c r="FY6" i="4" s="1"/>
  <c r="ER6" i="4"/>
  <c r="FZ6" i="4" s="1"/>
  <c r="EO46" i="4"/>
  <c r="EP46" i="4"/>
  <c r="EQ46" i="4"/>
  <c r="ER46" i="4"/>
  <c r="ES46" i="4"/>
  <c r="EO133" i="4"/>
  <c r="EP133" i="4"/>
  <c r="EQ133" i="4"/>
  <c r="ER133" i="4"/>
  <c r="ES133" i="4"/>
  <c r="EO26" i="4"/>
  <c r="EP26" i="4"/>
  <c r="EQ26" i="4"/>
  <c r="ER26" i="4"/>
  <c r="ES26" i="4"/>
  <c r="EO41" i="4"/>
  <c r="EP41" i="4"/>
  <c r="EQ41" i="4"/>
  <c r="ER41" i="4"/>
  <c r="ES41" i="4"/>
  <c r="EO42" i="4"/>
  <c r="EP42" i="4"/>
  <c r="EQ42" i="4"/>
  <c r="ER42" i="4"/>
  <c r="ES42" i="4"/>
  <c r="EO163" i="4"/>
  <c r="EP163" i="4"/>
  <c r="EQ163" i="4"/>
  <c r="ER163" i="4"/>
  <c r="ES163" i="4"/>
  <c r="EO56" i="4"/>
  <c r="EP56" i="4"/>
  <c r="EQ56" i="4"/>
  <c r="ER56" i="4"/>
  <c r="ES56" i="4"/>
  <c r="EO57" i="4"/>
  <c r="EP57" i="4"/>
  <c r="EQ57" i="4"/>
  <c r="ER57" i="4"/>
  <c r="ES57" i="4"/>
  <c r="EO187" i="4"/>
  <c r="EP187" i="4"/>
  <c r="EQ187" i="4"/>
  <c r="ER187" i="4"/>
  <c r="ES187" i="4"/>
  <c r="EO102" i="4"/>
  <c r="EP102" i="4"/>
  <c r="EQ102" i="4"/>
  <c r="ER102" i="4"/>
  <c r="ES102" i="4"/>
  <c r="EO64" i="4"/>
  <c r="EP64" i="4"/>
  <c r="EQ64" i="4"/>
  <c r="ER64" i="4"/>
  <c r="ES64" i="4"/>
  <c r="EO71" i="4"/>
  <c r="EP71" i="4"/>
  <c r="EQ71" i="4"/>
  <c r="ER71" i="4"/>
  <c r="ES71" i="4"/>
  <c r="EO73" i="4"/>
  <c r="EP73" i="4"/>
  <c r="EQ73" i="4"/>
  <c r="ER73" i="4"/>
  <c r="ES73" i="4"/>
  <c r="EO74" i="4"/>
  <c r="EP74" i="4"/>
  <c r="EQ74" i="4"/>
  <c r="ER74" i="4"/>
  <c r="ES74" i="4"/>
  <c r="EO100" i="4"/>
  <c r="EP100" i="4"/>
  <c r="EQ100" i="4"/>
  <c r="ER100" i="4"/>
  <c r="ES100" i="4"/>
  <c r="EO108" i="4"/>
  <c r="EP108" i="4"/>
  <c r="EQ108" i="4"/>
  <c r="ER108" i="4"/>
  <c r="ES108" i="4"/>
  <c r="EO115" i="4"/>
  <c r="EP115" i="4"/>
  <c r="EQ115" i="4"/>
  <c r="ER115" i="4"/>
  <c r="ES115" i="4"/>
  <c r="EO129" i="4"/>
  <c r="EP129" i="4"/>
  <c r="EQ129" i="4"/>
  <c r="ER129" i="4"/>
  <c r="ES129" i="4"/>
  <c r="EO142" i="4"/>
  <c r="EP142" i="4"/>
  <c r="EQ142" i="4"/>
  <c r="ER142" i="4"/>
  <c r="ES142" i="4"/>
  <c r="EO145" i="4"/>
  <c r="EP145" i="4"/>
  <c r="EQ145" i="4"/>
  <c r="ER145" i="4"/>
  <c r="ES145" i="4"/>
  <c r="EO149" i="4"/>
  <c r="EP149" i="4"/>
  <c r="EQ149" i="4"/>
  <c r="ER149" i="4"/>
  <c r="ES149" i="4"/>
  <c r="EO196" i="4"/>
  <c r="EP196" i="4"/>
  <c r="EQ196" i="4"/>
  <c r="ER196" i="4"/>
  <c r="ES196" i="4"/>
  <c r="EO197" i="4"/>
  <c r="EP197" i="4"/>
  <c r="EQ197" i="4"/>
  <c r="ER197" i="4"/>
  <c r="ES197" i="4"/>
  <c r="EO80" i="4"/>
  <c r="EP80" i="4"/>
  <c r="EQ80" i="4"/>
  <c r="ER80" i="4"/>
  <c r="ES80" i="4"/>
  <c r="EO121" i="4"/>
  <c r="EP121" i="4"/>
  <c r="EQ121" i="4"/>
  <c r="ER121" i="4"/>
  <c r="ES121" i="4"/>
  <c r="EO153" i="4"/>
  <c r="EP153" i="4"/>
  <c r="EQ153" i="4"/>
  <c r="ER153" i="4"/>
  <c r="ES153" i="4"/>
  <c r="EO96" i="4"/>
  <c r="EP96" i="4"/>
  <c r="EQ96" i="4"/>
  <c r="ER96" i="4"/>
  <c r="ES96" i="4"/>
  <c r="EO52" i="4"/>
  <c r="EP52" i="4"/>
  <c r="EQ52" i="4"/>
  <c r="ER52" i="4"/>
  <c r="ES52" i="4"/>
  <c r="EO101" i="4"/>
  <c r="EP101" i="4"/>
  <c r="EQ101" i="4"/>
  <c r="ER101" i="4"/>
  <c r="ES101" i="4"/>
  <c r="EO141" i="4"/>
  <c r="EP141" i="4"/>
  <c r="EQ141" i="4"/>
  <c r="ER141" i="4"/>
  <c r="ES141" i="4"/>
  <c r="EO177" i="4"/>
  <c r="EP177" i="4"/>
  <c r="EQ177" i="4"/>
  <c r="ER177" i="4"/>
  <c r="ES177" i="4"/>
  <c r="EO159" i="4"/>
  <c r="EP159" i="4"/>
  <c r="EQ159" i="4"/>
  <c r="ER159" i="4"/>
  <c r="ES159" i="4"/>
  <c r="EO17" i="4"/>
  <c r="EP17" i="4"/>
  <c r="EQ17" i="4"/>
  <c r="ER17" i="4"/>
  <c r="ES17" i="4"/>
  <c r="EO130" i="4"/>
  <c r="EP130" i="4"/>
  <c r="EQ130" i="4"/>
  <c r="ER130" i="4"/>
  <c r="ES130" i="4"/>
  <c r="EO114" i="4"/>
  <c r="EP114" i="4"/>
  <c r="EQ114" i="4"/>
  <c r="ER114" i="4"/>
  <c r="ES114" i="4"/>
  <c r="EO146" i="4"/>
  <c r="EP146" i="4"/>
  <c r="EQ146" i="4"/>
  <c r="ER146" i="4"/>
  <c r="ES146" i="4"/>
  <c r="EO93" i="4"/>
  <c r="EP93" i="4"/>
  <c r="EQ93" i="4"/>
  <c r="ER93" i="4"/>
  <c r="ES93" i="4"/>
  <c r="EO160" i="4"/>
  <c r="EP160" i="4"/>
  <c r="EQ160" i="4"/>
  <c r="ER160" i="4"/>
  <c r="ES160" i="4"/>
  <c r="EO128" i="4"/>
  <c r="EP128" i="4"/>
  <c r="EQ128" i="4"/>
  <c r="ER128" i="4"/>
  <c r="ES128" i="4"/>
  <c r="EO22" i="4"/>
  <c r="EP22" i="4"/>
  <c r="EQ22" i="4"/>
  <c r="ER22" i="4"/>
  <c r="ES22" i="4"/>
  <c r="EO117" i="4"/>
  <c r="EP117" i="4"/>
  <c r="EQ117" i="4"/>
  <c r="ER117" i="4"/>
  <c r="ES117" i="4"/>
  <c r="EO92" i="4"/>
  <c r="EP92" i="4"/>
  <c r="EQ92" i="4"/>
  <c r="ER92" i="4"/>
  <c r="ES92" i="4"/>
  <c r="EO178" i="4"/>
  <c r="EP178" i="4"/>
  <c r="EQ178" i="4"/>
  <c r="ER178" i="4"/>
  <c r="ES178" i="4"/>
  <c r="EO164" i="4"/>
  <c r="EP164" i="4"/>
  <c r="EQ164" i="4"/>
  <c r="ER164" i="4"/>
  <c r="ES164" i="4"/>
  <c r="EO169" i="4"/>
  <c r="EP169" i="4"/>
  <c r="EQ169" i="4"/>
  <c r="ER169" i="4"/>
  <c r="ES169" i="4"/>
  <c r="EO156" i="4"/>
  <c r="EP156" i="4"/>
  <c r="EQ156" i="4"/>
  <c r="ER156" i="4"/>
  <c r="ES156" i="4"/>
  <c r="EO195" i="4"/>
  <c r="EP195" i="4"/>
  <c r="EQ195" i="4"/>
  <c r="ER195" i="4"/>
  <c r="ES195" i="4"/>
  <c r="EO75" i="4"/>
  <c r="EP75" i="4"/>
  <c r="EQ75" i="4"/>
  <c r="ER75" i="4"/>
  <c r="ES75" i="4"/>
  <c r="EO76" i="4"/>
  <c r="EP76" i="4"/>
  <c r="EQ76" i="4"/>
  <c r="ER76" i="4"/>
  <c r="ES76" i="4"/>
  <c r="EO83" i="4"/>
  <c r="EP83" i="4"/>
  <c r="EQ83" i="4"/>
  <c r="ER83" i="4"/>
  <c r="ES83" i="4"/>
  <c r="EO94" i="4"/>
  <c r="EP94" i="4"/>
  <c r="EQ94" i="4"/>
  <c r="ER94" i="4"/>
  <c r="ES94" i="4"/>
  <c r="EO30" i="4"/>
  <c r="EP30" i="4"/>
  <c r="EQ30" i="4"/>
  <c r="ER30" i="4"/>
  <c r="ES30" i="4"/>
  <c r="EO106" i="4"/>
  <c r="EP106" i="4"/>
  <c r="EQ106" i="4"/>
  <c r="ER106" i="4"/>
  <c r="ES106" i="4"/>
  <c r="EO122" i="4"/>
  <c r="EP122" i="4"/>
  <c r="EQ122" i="4"/>
  <c r="ER122" i="4"/>
  <c r="ES122" i="4"/>
  <c r="EO55" i="4"/>
  <c r="EP55" i="4"/>
  <c r="EQ55" i="4"/>
  <c r="ER55" i="4"/>
  <c r="ES55" i="4"/>
  <c r="ER34" i="4"/>
  <c r="ES34" i="4"/>
  <c r="EO127" i="4"/>
  <c r="EP127" i="4"/>
  <c r="EQ127" i="4"/>
  <c r="ER127" i="4"/>
  <c r="ES127" i="4"/>
  <c r="EO188" i="4"/>
  <c r="EP188" i="4"/>
  <c r="EQ188" i="4"/>
  <c r="ER188" i="4"/>
  <c r="ES188" i="4"/>
  <c r="EO116" i="4"/>
  <c r="EP116" i="4"/>
  <c r="EQ116" i="4"/>
  <c r="ER116" i="4"/>
  <c r="ES116" i="4"/>
  <c r="EO105" i="4"/>
  <c r="EP105" i="4"/>
  <c r="EQ105" i="4"/>
  <c r="ER105" i="4"/>
  <c r="ES105" i="4"/>
  <c r="EO20" i="4"/>
  <c r="EP20" i="4"/>
  <c r="EQ20" i="4"/>
  <c r="ER20" i="4"/>
  <c r="ES20" i="4"/>
  <c r="EO25" i="4"/>
  <c r="EP25" i="4"/>
  <c r="EQ25" i="4"/>
  <c r="ER25" i="4"/>
  <c r="ES25" i="4"/>
  <c r="EO88" i="4"/>
  <c r="EP88" i="4"/>
  <c r="EQ88" i="4"/>
  <c r="ER88" i="4"/>
  <c r="ES88" i="4"/>
  <c r="EO90" i="4"/>
  <c r="EP90" i="4"/>
  <c r="EQ90" i="4"/>
  <c r="ER90" i="4"/>
  <c r="ES90" i="4"/>
  <c r="EO131" i="4"/>
  <c r="EP131" i="4"/>
  <c r="EQ131" i="4"/>
  <c r="ER131" i="4"/>
  <c r="ES131" i="4"/>
  <c r="EO168" i="4"/>
  <c r="EP168" i="4"/>
  <c r="EQ168" i="4"/>
  <c r="ER168" i="4"/>
  <c r="ES168" i="4"/>
  <c r="EO181" i="4"/>
  <c r="EP181" i="4"/>
  <c r="EQ181" i="4"/>
  <c r="ER181" i="4"/>
  <c r="ES181" i="4"/>
  <c r="EO72" i="4"/>
  <c r="EP72" i="4"/>
  <c r="EQ72" i="4"/>
  <c r="ER72" i="4"/>
  <c r="ES72" i="4"/>
  <c r="EO171" i="4"/>
  <c r="EP171" i="4"/>
  <c r="EQ171" i="4"/>
  <c r="ER171" i="4"/>
  <c r="ES171" i="4"/>
  <c r="EO119" i="4"/>
  <c r="EP119" i="4"/>
  <c r="EQ119" i="4"/>
  <c r="ER119" i="4"/>
  <c r="ES119" i="4"/>
  <c r="EO15" i="4"/>
  <c r="EP15" i="4"/>
  <c r="EQ15" i="4"/>
  <c r="ER15" i="4"/>
  <c r="ES15" i="4"/>
  <c r="EO10" i="4"/>
  <c r="EP10" i="4"/>
  <c r="EQ10" i="4"/>
  <c r="ER10" i="4"/>
  <c r="ES10" i="4"/>
  <c r="EO12" i="4"/>
  <c r="EP12" i="4"/>
  <c r="EQ12" i="4"/>
  <c r="ER12" i="4"/>
  <c r="ES12" i="4"/>
  <c r="EO3" i="4"/>
  <c r="FW3" i="4" s="1"/>
  <c r="EP3" i="4"/>
  <c r="FX3" i="4" s="1"/>
  <c r="EQ3" i="4"/>
  <c r="FY3" i="4" s="1"/>
  <c r="ER3" i="4"/>
  <c r="FZ3" i="4" s="1"/>
  <c r="ES3" i="4"/>
  <c r="GA3" i="4" s="1"/>
  <c r="EO151" i="4"/>
  <c r="EP151" i="4"/>
  <c r="EQ151" i="4"/>
  <c r="ER151" i="4"/>
  <c r="ES151" i="4"/>
  <c r="EO60" i="4"/>
  <c r="EP60" i="4"/>
  <c r="EQ60" i="4"/>
  <c r="ER60" i="4"/>
  <c r="ES60" i="4"/>
  <c r="EO77" i="4"/>
  <c r="EP77" i="4"/>
  <c r="EQ77" i="4"/>
  <c r="ER77" i="4"/>
  <c r="ES77" i="4"/>
  <c r="EO78" i="4"/>
  <c r="EP78" i="4"/>
  <c r="EQ78" i="4"/>
  <c r="ER78" i="4"/>
  <c r="ES78" i="4"/>
  <c r="EO79" i="4"/>
  <c r="EP79" i="4"/>
  <c r="EQ79" i="4"/>
  <c r="ER79" i="4"/>
  <c r="ES79" i="4"/>
  <c r="EO85" i="4"/>
  <c r="EP85" i="4"/>
  <c r="EQ85" i="4"/>
  <c r="ER85" i="4"/>
  <c r="ES85" i="4"/>
  <c r="EO97" i="4"/>
  <c r="EP97" i="4"/>
  <c r="EQ97" i="4"/>
  <c r="ER97" i="4"/>
  <c r="ES97" i="4"/>
  <c r="EO135" i="4"/>
  <c r="EP135" i="4"/>
  <c r="EQ135" i="4"/>
  <c r="ER135" i="4"/>
  <c r="ES135" i="4"/>
  <c r="EO186" i="4"/>
  <c r="EP186" i="4"/>
  <c r="EQ186" i="4"/>
  <c r="ER186" i="4"/>
  <c r="ES186" i="4"/>
  <c r="EO167" i="4"/>
  <c r="EP167" i="4"/>
  <c r="EQ167" i="4"/>
  <c r="ER167" i="4"/>
  <c r="ES167" i="4"/>
  <c r="EO180" i="4"/>
  <c r="FW180" i="4" s="1"/>
  <c r="EP180" i="4"/>
  <c r="FX180" i="4" s="1"/>
  <c r="EQ180" i="4"/>
  <c r="FY180" i="4" s="1"/>
  <c r="ER180" i="4"/>
  <c r="FZ180" i="4" s="1"/>
  <c r="ES180" i="4"/>
  <c r="GA180" i="4" s="1"/>
  <c r="EO91" i="4"/>
  <c r="EP91" i="4"/>
  <c r="EQ91" i="4"/>
  <c r="ER91" i="4"/>
  <c r="ES91" i="4"/>
  <c r="EO132" i="4"/>
  <c r="EP132" i="4"/>
  <c r="EQ132" i="4"/>
  <c r="ER132" i="4"/>
  <c r="ES132" i="4"/>
  <c r="EO143" i="4"/>
  <c r="EP143" i="4"/>
  <c r="EQ143" i="4"/>
  <c r="ER143" i="4"/>
  <c r="ES143" i="4"/>
  <c r="EO14" i="4"/>
  <c r="EP14" i="4"/>
  <c r="EQ14" i="4"/>
  <c r="ER14" i="4"/>
  <c r="ES14" i="4"/>
  <c r="EO84" i="4"/>
  <c r="EP84" i="4"/>
  <c r="EQ84" i="4"/>
  <c r="ER84" i="4"/>
  <c r="ES84" i="4"/>
  <c r="EO172" i="4"/>
  <c r="EP172" i="4"/>
  <c r="EQ172" i="4"/>
  <c r="ER172" i="4"/>
  <c r="ES172" i="4"/>
  <c r="EO136" i="4"/>
  <c r="EP136" i="4"/>
  <c r="EQ136" i="4"/>
  <c r="ER136" i="4"/>
  <c r="ES136" i="4"/>
  <c r="EO95" i="4"/>
  <c r="EP95" i="4"/>
  <c r="EQ95" i="4"/>
  <c r="ER95" i="4"/>
  <c r="ES95" i="4"/>
  <c r="EO23" i="4"/>
  <c r="EP23" i="4"/>
  <c r="EQ23" i="4"/>
  <c r="ER23" i="4"/>
  <c r="ES23" i="4"/>
  <c r="EO28" i="4"/>
  <c r="EP28" i="4"/>
  <c r="EQ28" i="4"/>
  <c r="ER28" i="4"/>
  <c r="ES28" i="4"/>
  <c r="EO87" i="4"/>
  <c r="EP87" i="4"/>
  <c r="EQ87" i="4"/>
  <c r="ER87" i="4"/>
  <c r="ES87" i="4"/>
  <c r="EO32" i="4"/>
  <c r="EP32" i="4"/>
  <c r="EQ32" i="4"/>
  <c r="ER32" i="4"/>
  <c r="ES32" i="4"/>
  <c r="EO37" i="4"/>
  <c r="EP37" i="4"/>
  <c r="EQ37" i="4"/>
  <c r="ER37" i="4"/>
  <c r="ES37" i="4"/>
  <c r="EO38" i="4"/>
  <c r="EP38" i="4"/>
  <c r="EQ38" i="4"/>
  <c r="ER38" i="4"/>
  <c r="ES38" i="4"/>
  <c r="EO27" i="4"/>
  <c r="EP27" i="4"/>
  <c r="EQ27" i="4"/>
  <c r="ER27" i="4"/>
  <c r="ES27" i="4"/>
  <c r="EO81" i="4"/>
  <c r="EP81" i="4"/>
  <c r="EQ81" i="4"/>
  <c r="ER81" i="4"/>
  <c r="ES81" i="4"/>
  <c r="EO19" i="4"/>
  <c r="EP19" i="4"/>
  <c r="EQ19" i="4"/>
  <c r="ER19" i="4"/>
  <c r="ES19" i="4"/>
  <c r="EO53" i="4"/>
  <c r="EP53" i="4"/>
  <c r="EQ53" i="4"/>
  <c r="ER53" i="4"/>
  <c r="ES53" i="4"/>
  <c r="EO58" i="4"/>
  <c r="EP58" i="4"/>
  <c r="EQ58" i="4"/>
  <c r="ER58" i="4"/>
  <c r="ES58" i="4"/>
  <c r="EO59" i="4"/>
  <c r="EP59" i="4"/>
  <c r="EQ59" i="4"/>
  <c r="ER59" i="4"/>
  <c r="ES59" i="4"/>
  <c r="EO61" i="4"/>
  <c r="EP61" i="4"/>
  <c r="EQ61" i="4"/>
  <c r="ER61" i="4"/>
  <c r="ES61" i="4"/>
  <c r="EO66" i="4"/>
  <c r="EP66" i="4"/>
  <c r="EQ66" i="4"/>
  <c r="ER66" i="4"/>
  <c r="ES66" i="4"/>
  <c r="EO134" i="4"/>
  <c r="EP134" i="4"/>
  <c r="EQ134" i="4"/>
  <c r="ER134" i="4"/>
  <c r="ES134" i="4"/>
  <c r="EO111" i="4"/>
  <c r="EP111" i="4"/>
  <c r="EQ111" i="4"/>
  <c r="ER111" i="4"/>
  <c r="ES111" i="4"/>
  <c r="EO98" i="4"/>
  <c r="EP98" i="4"/>
  <c r="EQ98" i="4"/>
  <c r="ER98" i="4"/>
  <c r="ES98" i="4"/>
  <c r="EO107" i="4"/>
  <c r="EP107" i="4"/>
  <c r="EQ107" i="4"/>
  <c r="ER107" i="4"/>
  <c r="ES107" i="4"/>
  <c r="EO152" i="4"/>
  <c r="EP152" i="4"/>
  <c r="EQ152" i="4"/>
  <c r="ER152" i="4"/>
  <c r="ES152" i="4"/>
  <c r="EO125" i="4"/>
  <c r="EP125" i="4"/>
  <c r="EQ125" i="4"/>
  <c r="ER125" i="4"/>
  <c r="ES125" i="4"/>
  <c r="EO126" i="4"/>
  <c r="EP126" i="4"/>
  <c r="EQ126" i="4"/>
  <c r="ER126" i="4"/>
  <c r="ES126" i="4"/>
  <c r="EO183" i="4"/>
  <c r="EP183" i="4"/>
  <c r="EQ183" i="4"/>
  <c r="ER183" i="4"/>
  <c r="ES183" i="4"/>
  <c r="EO103" i="4"/>
  <c r="EP103" i="4"/>
  <c r="EQ103" i="4"/>
  <c r="ER103" i="4"/>
  <c r="ES103" i="4"/>
  <c r="EO194" i="4"/>
  <c r="EP194" i="4"/>
  <c r="EQ194" i="4"/>
  <c r="ER194" i="4"/>
  <c r="ES194" i="4"/>
  <c r="EO147" i="4"/>
  <c r="EP147" i="4"/>
  <c r="EQ147" i="4"/>
  <c r="ER147" i="4"/>
  <c r="ES147" i="4"/>
  <c r="EO155" i="4"/>
  <c r="EP155" i="4"/>
  <c r="EQ155" i="4"/>
  <c r="ER155" i="4"/>
  <c r="ES155" i="4"/>
  <c r="EO162" i="4"/>
  <c r="EP162" i="4"/>
  <c r="EQ162" i="4"/>
  <c r="ER162" i="4"/>
  <c r="ES162" i="4"/>
  <c r="EO166" i="4"/>
  <c r="EP166" i="4"/>
  <c r="EQ166" i="4"/>
  <c r="ER166" i="4"/>
  <c r="ES166" i="4"/>
  <c r="EO170" i="4"/>
  <c r="EP170" i="4"/>
  <c r="EQ170" i="4"/>
  <c r="ER170" i="4"/>
  <c r="ES170" i="4"/>
  <c r="EO176" i="4"/>
  <c r="EP176" i="4"/>
  <c r="EQ176" i="4"/>
  <c r="ER176" i="4"/>
  <c r="ES176" i="4"/>
  <c r="EO173" i="4"/>
  <c r="EP173" i="4"/>
  <c r="EQ173" i="4"/>
  <c r="ER173" i="4"/>
  <c r="ES173" i="4"/>
  <c r="EO192" i="4"/>
  <c r="EP192" i="4"/>
  <c r="EQ192" i="4"/>
  <c r="ER192" i="4"/>
  <c r="ES192" i="4"/>
  <c r="EO89" i="4"/>
  <c r="EP89" i="4"/>
  <c r="EQ89" i="4"/>
  <c r="ER89" i="4"/>
  <c r="ES89" i="4"/>
  <c r="EO50" i="4"/>
  <c r="EP50" i="4"/>
  <c r="EQ50" i="4"/>
  <c r="ER50" i="4"/>
  <c r="ES50" i="4"/>
  <c r="EO67" i="4"/>
  <c r="EP67" i="4"/>
  <c r="EQ67" i="4"/>
  <c r="ER67" i="4"/>
  <c r="ES67" i="4"/>
  <c r="EO86" i="4"/>
  <c r="EP86" i="4"/>
  <c r="EQ86" i="4"/>
  <c r="ER86" i="4"/>
  <c r="ES86" i="4"/>
  <c r="EO118" i="4"/>
  <c r="EP118" i="4"/>
  <c r="EQ118" i="4"/>
  <c r="ER118" i="4"/>
  <c r="ES118" i="4"/>
  <c r="EO7" i="4"/>
  <c r="FW7" i="4" s="1"/>
  <c r="EP7" i="4"/>
  <c r="FX7" i="4" s="1"/>
  <c r="EQ7" i="4"/>
  <c r="FY7" i="4" s="1"/>
  <c r="ER7" i="4"/>
  <c r="FZ7" i="4" s="1"/>
  <c r="ES7" i="4"/>
  <c r="GA7" i="4" s="1"/>
  <c r="EO154" i="4"/>
  <c r="EP154" i="4"/>
  <c r="EQ154" i="4"/>
  <c r="ER154" i="4"/>
  <c r="ES154" i="4"/>
  <c r="EO36" i="4"/>
  <c r="EP36" i="4"/>
  <c r="EQ36" i="4"/>
  <c r="ER36" i="4"/>
  <c r="ES36" i="4"/>
  <c r="EO193" i="4"/>
  <c r="EP193" i="4"/>
  <c r="EQ193" i="4"/>
  <c r="ER193" i="4"/>
  <c r="ES193" i="4"/>
  <c r="EO43" i="4"/>
  <c r="EP43" i="4"/>
  <c r="EQ43" i="4"/>
  <c r="ER43" i="4"/>
  <c r="ES43" i="4"/>
  <c r="EO150" i="4"/>
  <c r="EP150" i="4"/>
  <c r="EQ150" i="4"/>
  <c r="ER150" i="4"/>
  <c r="ES150" i="4"/>
  <c r="EO51" i="4"/>
  <c r="EP51" i="4"/>
  <c r="EQ51" i="4"/>
  <c r="ER51" i="4"/>
  <c r="ES51" i="4"/>
  <c r="EO5" i="4"/>
  <c r="FW5" i="4" s="1"/>
  <c r="EP5" i="4"/>
  <c r="FX5" i="4" s="1"/>
  <c r="EQ5" i="4"/>
  <c r="FY5" i="4" s="1"/>
  <c r="ER5" i="4"/>
  <c r="FZ5" i="4" s="1"/>
  <c r="ES5" i="4"/>
  <c r="GA5" i="4" s="1"/>
  <c r="EO48" i="4"/>
  <c r="EP48" i="4"/>
  <c r="EQ48" i="4"/>
  <c r="ER48" i="4"/>
  <c r="ES48" i="4"/>
  <c r="EO99" i="4"/>
  <c r="EP99" i="4"/>
  <c r="EQ99" i="4"/>
  <c r="ER99" i="4"/>
  <c r="ES99" i="4"/>
  <c r="EO109" i="4"/>
  <c r="EP109" i="4"/>
  <c r="EQ109" i="4"/>
  <c r="ER109" i="4"/>
  <c r="ES109" i="4"/>
  <c r="EO110" i="4"/>
  <c r="EP110" i="4"/>
  <c r="EQ110" i="4"/>
  <c r="ER110" i="4"/>
  <c r="ES110" i="4"/>
  <c r="EO161" i="4"/>
  <c r="EP161" i="4"/>
  <c r="EQ161" i="4"/>
  <c r="ER161" i="4"/>
  <c r="ES161" i="4"/>
  <c r="EO179" i="4"/>
  <c r="EP179" i="4"/>
  <c r="EQ179" i="4"/>
  <c r="ER179" i="4"/>
  <c r="ES179" i="4"/>
  <c r="EO104" i="4"/>
  <c r="EP104" i="4"/>
  <c r="EQ104" i="4"/>
  <c r="ER104" i="4"/>
  <c r="ES104" i="4"/>
  <c r="EO29" i="4"/>
  <c r="EP29" i="4"/>
  <c r="EQ29" i="4"/>
  <c r="ER29" i="4"/>
  <c r="ES29" i="4"/>
  <c r="EO120" i="4"/>
  <c r="EP120" i="4"/>
  <c r="EQ120" i="4"/>
  <c r="ER120" i="4"/>
  <c r="ES120" i="4"/>
  <c r="EO31" i="4"/>
  <c r="FW31" i="4" s="1"/>
  <c r="EP31" i="4"/>
  <c r="FX31" i="4" s="1"/>
  <c r="EQ31" i="4"/>
  <c r="FY31" i="4" s="1"/>
  <c r="ER31" i="4"/>
  <c r="FZ31" i="4" s="1"/>
  <c r="ES31" i="4"/>
  <c r="GA31" i="4" s="1"/>
  <c r="EO190" i="4"/>
  <c r="EP190" i="4"/>
  <c r="EQ190" i="4"/>
  <c r="ER190" i="4"/>
  <c r="ES190" i="4"/>
  <c r="EO39" i="4"/>
  <c r="EP39" i="4"/>
  <c r="EQ39" i="4"/>
  <c r="ER39" i="4"/>
  <c r="ES39" i="4"/>
  <c r="EO40" i="4"/>
  <c r="EP40" i="4"/>
  <c r="EQ40" i="4"/>
  <c r="ER40" i="4"/>
  <c r="ES40" i="4"/>
  <c r="EO65" i="4"/>
  <c r="EP65" i="4"/>
  <c r="EQ65" i="4"/>
  <c r="ER65" i="4"/>
  <c r="ES65" i="4"/>
  <c r="EO70" i="4"/>
  <c r="EP70" i="4"/>
  <c r="EQ70" i="4"/>
  <c r="ER70" i="4"/>
  <c r="ES70" i="4"/>
  <c r="EO82" i="4"/>
  <c r="EP82" i="4"/>
  <c r="EQ82" i="4"/>
  <c r="ER82" i="4"/>
  <c r="ES82" i="4"/>
  <c r="EO112" i="4"/>
  <c r="EP112" i="4"/>
  <c r="EQ112" i="4"/>
  <c r="ER112" i="4"/>
  <c r="ES112" i="4"/>
  <c r="EO123" i="4"/>
  <c r="EP123" i="4"/>
  <c r="EQ123" i="4"/>
  <c r="ER123" i="4"/>
  <c r="ES123" i="4"/>
  <c r="EO137" i="4"/>
  <c r="EP137" i="4"/>
  <c r="EQ137" i="4"/>
  <c r="ER137" i="4"/>
  <c r="ES137" i="4"/>
  <c r="EO69" i="4"/>
  <c r="EP69" i="4"/>
  <c r="EQ69" i="4"/>
  <c r="ER69" i="4"/>
  <c r="ES69" i="4"/>
  <c r="EO45" i="4"/>
  <c r="EP45" i="4"/>
  <c r="EQ45" i="4"/>
  <c r="ER45" i="4"/>
  <c r="ES45" i="4"/>
  <c r="EO49" i="4"/>
  <c r="EP49" i="4"/>
  <c r="EQ49" i="4"/>
  <c r="ER49" i="4"/>
  <c r="ES49" i="4"/>
  <c r="EO175" i="4"/>
  <c r="EP175" i="4"/>
  <c r="EQ175" i="4"/>
  <c r="ER175" i="4"/>
  <c r="ES175" i="4"/>
  <c r="EO16" i="4"/>
  <c r="EP16" i="4"/>
  <c r="EQ16" i="4"/>
  <c r="ER16" i="4"/>
  <c r="ES16" i="4"/>
  <c r="EO8" i="4"/>
  <c r="FW8" i="4" s="1"/>
  <c r="EP8" i="4"/>
  <c r="FX8" i="4" s="1"/>
  <c r="EQ8" i="4"/>
  <c r="FY8" i="4" s="1"/>
  <c r="ER8" i="4"/>
  <c r="FZ8" i="4" s="1"/>
  <c r="ES8" i="4"/>
  <c r="GA8" i="4" s="1"/>
  <c r="EO13" i="4"/>
  <c r="EP13" i="4"/>
  <c r="EQ13" i="4"/>
  <c r="ER13" i="4"/>
  <c r="ES13" i="4"/>
  <c r="EO63" i="4"/>
  <c r="EP63" i="4"/>
  <c r="EQ63" i="4"/>
  <c r="ER63" i="4"/>
  <c r="ES63" i="4"/>
  <c r="EO44" i="4"/>
  <c r="EP44" i="4"/>
  <c r="EQ44" i="4"/>
  <c r="ER44" i="4"/>
  <c r="ES44" i="4"/>
  <c r="EO144" i="4"/>
  <c r="EP144" i="4"/>
  <c r="EQ144" i="4"/>
  <c r="ER144" i="4"/>
  <c r="ES144" i="4"/>
  <c r="EO158" i="4"/>
  <c r="EP158" i="4"/>
  <c r="EQ158" i="4"/>
  <c r="ER158" i="4"/>
  <c r="ES158" i="4"/>
  <c r="EO18" i="4"/>
  <c r="EP18" i="4"/>
  <c r="EQ18" i="4"/>
  <c r="ER18" i="4"/>
  <c r="ES18" i="4"/>
  <c r="EO157" i="4"/>
  <c r="EP157" i="4"/>
  <c r="EQ157" i="4"/>
  <c r="ER157" i="4"/>
  <c r="ES157" i="4"/>
  <c r="EO9" i="4"/>
  <c r="FW9" i="4" s="1"/>
  <c r="EP9" i="4"/>
  <c r="FX9" i="4" s="1"/>
  <c r="EQ9" i="4"/>
  <c r="FY9" i="4" s="1"/>
  <c r="ER9" i="4"/>
  <c r="FZ9" i="4" s="1"/>
  <c r="ES9" i="4"/>
  <c r="GA9" i="4" s="1"/>
  <c r="EO21" i="4"/>
  <c r="EP21" i="4"/>
  <c r="EQ21" i="4"/>
  <c r="ER21" i="4"/>
  <c r="ES21" i="4"/>
  <c r="EO24" i="4"/>
  <c r="EP24" i="4"/>
  <c r="EQ24" i="4"/>
  <c r="ER24" i="4"/>
  <c r="ES24" i="4"/>
  <c r="EO33" i="4"/>
  <c r="EP33" i="4"/>
  <c r="EQ33" i="4"/>
  <c r="ER33" i="4"/>
  <c r="ES33" i="4"/>
  <c r="EO35" i="4"/>
  <c r="EP35" i="4"/>
  <c r="EQ35" i="4"/>
  <c r="ER35" i="4"/>
  <c r="ES35" i="4"/>
  <c r="EO47" i="4"/>
  <c r="EP47" i="4"/>
  <c r="EQ47" i="4"/>
  <c r="ER47" i="4"/>
  <c r="ES47" i="4"/>
  <c r="EO139" i="4"/>
  <c r="EP139" i="4"/>
  <c r="EQ139" i="4"/>
  <c r="ER139" i="4"/>
  <c r="ES139" i="4"/>
  <c r="EO140" i="4"/>
  <c r="EP140" i="4"/>
  <c r="EQ140" i="4"/>
  <c r="ER140" i="4"/>
  <c r="ES140" i="4"/>
  <c r="EO184" i="4"/>
  <c r="EP184" i="4"/>
  <c r="EQ184" i="4"/>
  <c r="ER184" i="4"/>
  <c r="ES184" i="4"/>
  <c r="EO185" i="4"/>
  <c r="EP185" i="4"/>
  <c r="EQ185" i="4"/>
  <c r="ER185" i="4"/>
  <c r="ES185" i="4"/>
  <c r="EO68" i="4"/>
  <c r="EP68" i="4"/>
  <c r="EQ68" i="4"/>
  <c r="ER68" i="4"/>
  <c r="ES68" i="4"/>
  <c r="EO165" i="4"/>
  <c r="EP165" i="4"/>
  <c r="EQ165" i="4"/>
  <c r="ER165" i="4"/>
  <c r="ES165" i="4"/>
  <c r="EO113" i="4"/>
  <c r="EP113" i="4"/>
  <c r="EQ113" i="4"/>
  <c r="ER113" i="4"/>
  <c r="ES113" i="4"/>
  <c r="EO11" i="4"/>
  <c r="FW11" i="4" s="1"/>
  <c r="EP11" i="4"/>
  <c r="FX11" i="4" s="1"/>
  <c r="EQ11" i="4"/>
  <c r="FY11" i="4" s="1"/>
  <c r="ER11" i="4"/>
  <c r="FZ11" i="4" s="1"/>
  <c r="ES11" i="4"/>
  <c r="GA11" i="4" s="1"/>
  <c r="EO124" i="4"/>
  <c r="EP124" i="4"/>
  <c r="EQ124" i="4"/>
  <c r="ER124" i="4"/>
  <c r="ES124" i="4"/>
  <c r="EO191" i="4"/>
  <c r="EP191" i="4"/>
  <c r="EQ191" i="4"/>
  <c r="ER191" i="4"/>
  <c r="ES191" i="4"/>
  <c r="EO174" i="4"/>
  <c r="EP174" i="4"/>
  <c r="EQ174" i="4"/>
  <c r="ER174" i="4"/>
  <c r="ES174" i="4"/>
  <c r="EO54" i="4"/>
  <c r="EP54" i="4"/>
  <c r="EQ54" i="4"/>
  <c r="ER54" i="4"/>
  <c r="ES54" i="4"/>
  <c r="EO138" i="4"/>
  <c r="EP138" i="4"/>
  <c r="EQ138" i="4"/>
  <c r="ER138" i="4"/>
  <c r="ES138" i="4"/>
  <c r="EO182" i="4"/>
  <c r="EP182" i="4"/>
  <c r="EQ182" i="4"/>
  <c r="ER182" i="4"/>
  <c r="ES182" i="4"/>
  <c r="EO62" i="4"/>
  <c r="EP62" i="4"/>
  <c r="EQ62" i="4"/>
  <c r="ER62" i="4"/>
  <c r="ES62" i="4"/>
  <c r="EO148" i="4"/>
  <c r="EP148" i="4"/>
  <c r="EQ148" i="4"/>
  <c r="ER148" i="4"/>
  <c r="ES148" i="4"/>
  <c r="EO189" i="4"/>
  <c r="FW189" i="4" s="1"/>
  <c r="EP189" i="4"/>
  <c r="FX189" i="4" s="1"/>
  <c r="EQ189" i="4"/>
  <c r="FY189" i="4" s="1"/>
  <c r="ER189" i="4"/>
  <c r="FZ189" i="4" s="1"/>
  <c r="AT199" i="4"/>
  <c r="HI62" i="4" l="1"/>
  <c r="FX62" i="4"/>
  <c r="HH54" i="4"/>
  <c r="FW54" i="4"/>
  <c r="HK68" i="4"/>
  <c r="FZ68" i="4"/>
  <c r="HJ140" i="4"/>
  <c r="FY140" i="4"/>
  <c r="HH47" i="4"/>
  <c r="FW47" i="4"/>
  <c r="HK24" i="4"/>
  <c r="FZ24" i="4"/>
  <c r="HJ157" i="4"/>
  <c r="FY157" i="4"/>
  <c r="HI144" i="4"/>
  <c r="FX144" i="4"/>
  <c r="HH49" i="4"/>
  <c r="FW49" i="4"/>
  <c r="HK137" i="4"/>
  <c r="FZ137" i="4"/>
  <c r="HI112" i="4"/>
  <c r="FX112" i="4"/>
  <c r="HH65" i="4"/>
  <c r="FW65" i="4"/>
  <c r="HL62" i="4"/>
  <c r="GA62" i="4"/>
  <c r="HI182" i="4"/>
  <c r="FX182" i="4"/>
  <c r="HH174" i="4"/>
  <c r="FW174" i="4"/>
  <c r="HH113" i="4"/>
  <c r="FW113" i="4"/>
  <c r="HK185" i="4"/>
  <c r="FZ185" i="4"/>
  <c r="HI140" i="4"/>
  <c r="FX140" i="4"/>
  <c r="HK47" i="4"/>
  <c r="FZ47" i="4"/>
  <c r="HI33" i="4"/>
  <c r="FX33" i="4"/>
  <c r="HJ18" i="4"/>
  <c r="FY18" i="4"/>
  <c r="HK158" i="4"/>
  <c r="FZ158" i="4"/>
  <c r="HI44" i="4"/>
  <c r="FX44" i="4"/>
  <c r="HJ175" i="4"/>
  <c r="FY175" i="4"/>
  <c r="HL45" i="4"/>
  <c r="GA45" i="4"/>
  <c r="HJ137" i="4"/>
  <c r="FY137" i="4"/>
  <c r="HL112" i="4"/>
  <c r="GA112" i="4"/>
  <c r="HJ70" i="4"/>
  <c r="FY70" i="4"/>
  <c r="HL40" i="4"/>
  <c r="GA40" i="4"/>
  <c r="HH120" i="4"/>
  <c r="FW120" i="4"/>
  <c r="HK179" i="4"/>
  <c r="FZ179" i="4"/>
  <c r="HH161" i="4"/>
  <c r="FW161" i="4"/>
  <c r="HJ109" i="4"/>
  <c r="FY109" i="4"/>
  <c r="HL48" i="4"/>
  <c r="GA48" i="4"/>
  <c r="HJ51" i="4"/>
  <c r="FY51" i="4"/>
  <c r="HK150" i="4"/>
  <c r="FZ150" i="4"/>
  <c r="HI193" i="4"/>
  <c r="FX193" i="4"/>
  <c r="HI118" i="4"/>
  <c r="FX118" i="4"/>
  <c r="HH50" i="4"/>
  <c r="FW50" i="4"/>
  <c r="HJ192" i="4"/>
  <c r="FY192" i="4"/>
  <c r="HH176" i="4"/>
  <c r="FW176" i="4"/>
  <c r="HJ166" i="4"/>
  <c r="FY166" i="4"/>
  <c r="HH155" i="4"/>
  <c r="FW155" i="4"/>
  <c r="HI147" i="4"/>
  <c r="FX147" i="4"/>
  <c r="HL183" i="4"/>
  <c r="GA183" i="4"/>
  <c r="HI126" i="4"/>
  <c r="FX126" i="4"/>
  <c r="HK152" i="4"/>
  <c r="FZ152" i="4"/>
  <c r="HH107" i="4"/>
  <c r="FW107" i="4"/>
  <c r="HI98" i="4"/>
  <c r="FX98" i="4"/>
  <c r="HK134" i="4"/>
  <c r="FZ134" i="4"/>
  <c r="HI61" i="4"/>
  <c r="FX61" i="4"/>
  <c r="HK58" i="4"/>
  <c r="FZ58" i="4"/>
  <c r="HL28" i="4"/>
  <c r="GA28" i="4"/>
  <c r="HJ148" i="4"/>
  <c r="FY148" i="4"/>
  <c r="HK62" i="4"/>
  <c r="FZ62" i="4"/>
  <c r="HL182" i="4"/>
  <c r="GA182" i="4"/>
  <c r="HH182" i="4"/>
  <c r="FW182" i="4"/>
  <c r="HI138" i="4"/>
  <c r="FX138" i="4"/>
  <c r="HJ54" i="4"/>
  <c r="FY54" i="4"/>
  <c r="HK174" i="4"/>
  <c r="FZ174" i="4"/>
  <c r="HL191" i="4"/>
  <c r="GA191" i="4"/>
  <c r="HH191" i="4"/>
  <c r="FW191" i="4"/>
  <c r="HI124" i="4"/>
  <c r="FX124" i="4"/>
  <c r="HK113" i="4"/>
  <c r="FZ113" i="4"/>
  <c r="HL165" i="4"/>
  <c r="GA165" i="4"/>
  <c r="HH165" i="4"/>
  <c r="FW165" i="4"/>
  <c r="HI68" i="4"/>
  <c r="FX68" i="4"/>
  <c r="HJ185" i="4"/>
  <c r="FY185" i="4"/>
  <c r="HK184" i="4"/>
  <c r="FZ184" i="4"/>
  <c r="HL140" i="4"/>
  <c r="GA140" i="4"/>
  <c r="HH140" i="4"/>
  <c r="FW140" i="4"/>
  <c r="HI139" i="4"/>
  <c r="FX139" i="4"/>
  <c r="HJ47" i="4"/>
  <c r="FY47" i="4"/>
  <c r="HK35" i="4"/>
  <c r="FZ35" i="4"/>
  <c r="HL33" i="4"/>
  <c r="GA33" i="4"/>
  <c r="HH33" i="4"/>
  <c r="FW33" i="4"/>
  <c r="HI24" i="4"/>
  <c r="FX24" i="4"/>
  <c r="HJ21" i="4"/>
  <c r="FY21" i="4"/>
  <c r="HL157" i="4"/>
  <c r="GA157" i="4"/>
  <c r="HH157" i="4"/>
  <c r="FW157" i="4"/>
  <c r="HI18" i="4"/>
  <c r="FX18" i="4"/>
  <c r="HJ158" i="4"/>
  <c r="FY158" i="4"/>
  <c r="HK144" i="4"/>
  <c r="FZ144" i="4"/>
  <c r="HL44" i="4"/>
  <c r="GA44" i="4"/>
  <c r="HH44" i="4"/>
  <c r="FW44" i="4"/>
  <c r="HI63" i="4"/>
  <c r="FX63" i="4"/>
  <c r="HJ13" i="4"/>
  <c r="FY13" i="4"/>
  <c r="HL16" i="4"/>
  <c r="GA16" i="4"/>
  <c r="HH16" i="4"/>
  <c r="FW16" i="4"/>
  <c r="HI175" i="4"/>
  <c r="FX175" i="4"/>
  <c r="HJ49" i="4"/>
  <c r="FY49" i="4"/>
  <c r="HK45" i="4"/>
  <c r="FZ45" i="4"/>
  <c r="HL69" i="4"/>
  <c r="GA69" i="4"/>
  <c r="HH69" i="4"/>
  <c r="FW69" i="4"/>
  <c r="HI137" i="4"/>
  <c r="FX137" i="4"/>
  <c r="HJ123" i="4"/>
  <c r="FY123" i="4"/>
  <c r="HK112" i="4"/>
  <c r="FZ112" i="4"/>
  <c r="HL82" i="4"/>
  <c r="GA82" i="4"/>
  <c r="HH82" i="4"/>
  <c r="FW82" i="4"/>
  <c r="HI70" i="4"/>
  <c r="FX70" i="4"/>
  <c r="HJ65" i="4"/>
  <c r="FY65" i="4"/>
  <c r="HK40" i="4"/>
  <c r="FZ40" i="4"/>
  <c r="HL39" i="4"/>
  <c r="GA39" i="4"/>
  <c r="HH39" i="4"/>
  <c r="FW39" i="4"/>
  <c r="HI190" i="4"/>
  <c r="FX190" i="4"/>
  <c r="HK120" i="4"/>
  <c r="FZ120" i="4"/>
  <c r="HL29" i="4"/>
  <c r="GA29" i="4"/>
  <c r="HH29" i="4"/>
  <c r="FW29" i="4"/>
  <c r="HI104" i="4"/>
  <c r="FX104" i="4"/>
  <c r="HJ179" i="4"/>
  <c r="FY179" i="4"/>
  <c r="HK161" i="4"/>
  <c r="FZ161" i="4"/>
  <c r="HL110" i="4"/>
  <c r="GA110" i="4"/>
  <c r="HH110" i="4"/>
  <c r="FW110" i="4"/>
  <c r="HI109" i="4"/>
  <c r="FX109" i="4"/>
  <c r="HJ99" i="4"/>
  <c r="FY99" i="4"/>
  <c r="HK48" i="4"/>
  <c r="FZ48" i="4"/>
  <c r="HI51" i="4"/>
  <c r="FX51" i="4"/>
  <c r="HJ150" i="4"/>
  <c r="FY150" i="4"/>
  <c r="HK43" i="4"/>
  <c r="FZ43" i="4"/>
  <c r="HL193" i="4"/>
  <c r="GA193" i="4"/>
  <c r="HH193" i="4"/>
  <c r="FW193" i="4"/>
  <c r="HI36" i="4"/>
  <c r="FX36" i="4"/>
  <c r="HJ154" i="4"/>
  <c r="FY154" i="4"/>
  <c r="HL118" i="4"/>
  <c r="GA118" i="4"/>
  <c r="HH118" i="4"/>
  <c r="FW118" i="4"/>
  <c r="HI86" i="4"/>
  <c r="FX86" i="4"/>
  <c r="HJ67" i="4"/>
  <c r="FY67" i="4"/>
  <c r="HK50" i="4"/>
  <c r="FZ50" i="4"/>
  <c r="HL89" i="4"/>
  <c r="GA89" i="4"/>
  <c r="HH89" i="4"/>
  <c r="FW89" i="4"/>
  <c r="HI192" i="4"/>
  <c r="FX192" i="4"/>
  <c r="HJ173" i="4"/>
  <c r="FY173" i="4"/>
  <c r="HK176" i="4"/>
  <c r="FZ176" i="4"/>
  <c r="HL170" i="4"/>
  <c r="GA170" i="4"/>
  <c r="HH170" i="4"/>
  <c r="FW170" i="4"/>
  <c r="HI166" i="4"/>
  <c r="FX166" i="4"/>
  <c r="HJ162" i="4"/>
  <c r="FY162" i="4"/>
  <c r="HK155" i="4"/>
  <c r="FZ155" i="4"/>
  <c r="HL147" i="4"/>
  <c r="GA147" i="4"/>
  <c r="HH147" i="4"/>
  <c r="FW147" i="4"/>
  <c r="HI194" i="4"/>
  <c r="FX194" i="4"/>
  <c r="HJ103" i="4"/>
  <c r="FY103" i="4"/>
  <c r="HK183" i="4"/>
  <c r="FZ183" i="4"/>
  <c r="HL126" i="4"/>
  <c r="GA126" i="4"/>
  <c r="HH126" i="4"/>
  <c r="FW126" i="4"/>
  <c r="HI125" i="4"/>
  <c r="FX125" i="4"/>
  <c r="HJ152" i="4"/>
  <c r="FY152" i="4"/>
  <c r="HK107" i="4"/>
  <c r="FZ107" i="4"/>
  <c r="HL98" i="4"/>
  <c r="GA98" i="4"/>
  <c r="HH98" i="4"/>
  <c r="FW98" i="4"/>
  <c r="HI111" i="4"/>
  <c r="FX111" i="4"/>
  <c r="HJ134" i="4"/>
  <c r="FY134" i="4"/>
  <c r="HK66" i="4"/>
  <c r="FZ66" i="4"/>
  <c r="HL61" i="4"/>
  <c r="GA61" i="4"/>
  <c r="HH61" i="4"/>
  <c r="FW61" i="4"/>
  <c r="HI59" i="4"/>
  <c r="FX59" i="4"/>
  <c r="HJ58" i="4"/>
  <c r="FY58" i="4"/>
  <c r="HK53" i="4"/>
  <c r="FZ53" i="4"/>
  <c r="HL19" i="4"/>
  <c r="GA19" i="4"/>
  <c r="HH19" i="4"/>
  <c r="FW19" i="4"/>
  <c r="HI81" i="4"/>
  <c r="FX81" i="4"/>
  <c r="HJ27" i="4"/>
  <c r="FY27" i="4"/>
  <c r="HK38" i="4"/>
  <c r="FZ38" i="4"/>
  <c r="HL37" i="4"/>
  <c r="GA37" i="4"/>
  <c r="HH37" i="4"/>
  <c r="FW37" i="4"/>
  <c r="HI32" i="4"/>
  <c r="FX32" i="4"/>
  <c r="HJ87" i="4"/>
  <c r="FY87" i="4"/>
  <c r="HK28" i="4"/>
  <c r="FZ28" i="4"/>
  <c r="HL23" i="4"/>
  <c r="GA23" i="4"/>
  <c r="HH23" i="4"/>
  <c r="FW23" i="4"/>
  <c r="HI95" i="4"/>
  <c r="FX95" i="4"/>
  <c r="HJ136" i="4"/>
  <c r="FY136" i="4"/>
  <c r="HK172" i="4"/>
  <c r="FZ172" i="4"/>
  <c r="HL84" i="4"/>
  <c r="GA84" i="4"/>
  <c r="HH84" i="4"/>
  <c r="FW84" i="4"/>
  <c r="HI14" i="4"/>
  <c r="FX14" i="4"/>
  <c r="HJ143" i="4"/>
  <c r="FY143" i="4"/>
  <c r="HK132" i="4"/>
  <c r="FZ132" i="4"/>
  <c r="HL91" i="4"/>
  <c r="GA91" i="4"/>
  <c r="HH91" i="4"/>
  <c r="FW91" i="4"/>
  <c r="HJ167" i="4"/>
  <c r="FY167" i="4"/>
  <c r="HK186" i="4"/>
  <c r="FZ186" i="4"/>
  <c r="HL135" i="4"/>
  <c r="GA135" i="4"/>
  <c r="HH135" i="4"/>
  <c r="FW135" i="4"/>
  <c r="HI97" i="4"/>
  <c r="FX97" i="4"/>
  <c r="HJ85" i="4"/>
  <c r="FY85" i="4"/>
  <c r="HK79" i="4"/>
  <c r="FZ79" i="4"/>
  <c r="HL78" i="4"/>
  <c r="GA78" i="4"/>
  <c r="HH78" i="4"/>
  <c r="FW78" i="4"/>
  <c r="HI77" i="4"/>
  <c r="FX77" i="4"/>
  <c r="HJ60" i="4"/>
  <c r="FY60" i="4"/>
  <c r="HK151" i="4"/>
  <c r="FZ151" i="4"/>
  <c r="HI12" i="4"/>
  <c r="FX12" i="4"/>
  <c r="HJ10" i="4"/>
  <c r="FY10" i="4"/>
  <c r="HK15" i="4"/>
  <c r="FZ15" i="4"/>
  <c r="HL119" i="4"/>
  <c r="GA119" i="4"/>
  <c r="HH119" i="4"/>
  <c r="FW119" i="4"/>
  <c r="HI171" i="4"/>
  <c r="FX171" i="4"/>
  <c r="HJ72" i="4"/>
  <c r="FY72" i="4"/>
  <c r="HK181" i="4"/>
  <c r="FZ181" i="4"/>
  <c r="HL168" i="4"/>
  <c r="GA168" i="4"/>
  <c r="HH168" i="4"/>
  <c r="FW168" i="4"/>
  <c r="HI131" i="4"/>
  <c r="FX131" i="4"/>
  <c r="HJ90" i="4"/>
  <c r="FY90" i="4"/>
  <c r="HK88" i="4"/>
  <c r="FZ88" i="4"/>
  <c r="HL25" i="4"/>
  <c r="GA25" i="4"/>
  <c r="HH25" i="4"/>
  <c r="FW25" i="4"/>
  <c r="HI20" i="4"/>
  <c r="FX20" i="4"/>
  <c r="HJ105" i="4"/>
  <c r="FY105" i="4"/>
  <c r="HK116" i="4"/>
  <c r="FZ116" i="4"/>
  <c r="HL188" i="4"/>
  <c r="GA188" i="4"/>
  <c r="HH188" i="4"/>
  <c r="FW188" i="4"/>
  <c r="HI127" i="4"/>
  <c r="FX127" i="4"/>
  <c r="HL55" i="4"/>
  <c r="GA55" i="4"/>
  <c r="HH55" i="4"/>
  <c r="FW55" i="4"/>
  <c r="HI122" i="4"/>
  <c r="FX122" i="4"/>
  <c r="HJ106" i="4"/>
  <c r="FY106" i="4"/>
  <c r="HK30" i="4"/>
  <c r="FZ30" i="4"/>
  <c r="HL94" i="4"/>
  <c r="GA94" i="4"/>
  <c r="HH94" i="4"/>
  <c r="FW94" i="4"/>
  <c r="HI83" i="4"/>
  <c r="FX83" i="4"/>
  <c r="HJ76" i="4"/>
  <c r="FY76" i="4"/>
  <c r="HK75" i="4"/>
  <c r="FZ75" i="4"/>
  <c r="HL195" i="4"/>
  <c r="GA195" i="4"/>
  <c r="HH195" i="4"/>
  <c r="FW195" i="4"/>
  <c r="HI156" i="4"/>
  <c r="FX156" i="4"/>
  <c r="HJ169" i="4"/>
  <c r="FY169" i="4"/>
  <c r="HK164" i="4"/>
  <c r="FZ164" i="4"/>
  <c r="HL178" i="4"/>
  <c r="GA178" i="4"/>
  <c r="HH178" i="4"/>
  <c r="FW178" i="4"/>
  <c r="HI92" i="4"/>
  <c r="FX92" i="4"/>
  <c r="HJ117" i="4"/>
  <c r="FY117" i="4"/>
  <c r="HK22" i="4"/>
  <c r="FZ22" i="4"/>
  <c r="HL128" i="4"/>
  <c r="GA128" i="4"/>
  <c r="HH128" i="4"/>
  <c r="FW128" i="4"/>
  <c r="HI160" i="4"/>
  <c r="FX160" i="4"/>
  <c r="HJ93" i="4"/>
  <c r="FY93" i="4"/>
  <c r="HK146" i="4"/>
  <c r="FZ146" i="4"/>
  <c r="HL114" i="4"/>
  <c r="GA114" i="4"/>
  <c r="HH114" i="4"/>
  <c r="FW114" i="4"/>
  <c r="HI130" i="4"/>
  <c r="FX130" i="4"/>
  <c r="HJ17" i="4"/>
  <c r="FY17" i="4"/>
  <c r="HK159" i="4"/>
  <c r="FZ159" i="4"/>
  <c r="HL177" i="4"/>
  <c r="GA177" i="4"/>
  <c r="HH177" i="4"/>
  <c r="FW177" i="4"/>
  <c r="HI141" i="4"/>
  <c r="FX141" i="4"/>
  <c r="HJ101" i="4"/>
  <c r="FY101" i="4"/>
  <c r="HK52" i="4"/>
  <c r="FZ52" i="4"/>
  <c r="HL96" i="4"/>
  <c r="GA96" i="4"/>
  <c r="HH96" i="4"/>
  <c r="FW96" i="4"/>
  <c r="HI153" i="4"/>
  <c r="FX153" i="4"/>
  <c r="HJ121" i="4"/>
  <c r="FY121" i="4"/>
  <c r="HK80" i="4"/>
  <c r="FZ80" i="4"/>
  <c r="HL197" i="4"/>
  <c r="GA197" i="4"/>
  <c r="HH197" i="4"/>
  <c r="FW197" i="4"/>
  <c r="HI196" i="4"/>
  <c r="FX196" i="4"/>
  <c r="HJ149" i="4"/>
  <c r="FY149" i="4"/>
  <c r="HK145" i="4"/>
  <c r="FZ145" i="4"/>
  <c r="HL142" i="4"/>
  <c r="GA142" i="4"/>
  <c r="HH142" i="4"/>
  <c r="FW142" i="4"/>
  <c r="HI129" i="4"/>
  <c r="FX129" i="4"/>
  <c r="HJ115" i="4"/>
  <c r="FY115" i="4"/>
  <c r="HK108" i="4"/>
  <c r="FZ108" i="4"/>
  <c r="HL100" i="4"/>
  <c r="GA100" i="4"/>
  <c r="HH100" i="4"/>
  <c r="FW100" i="4"/>
  <c r="HI74" i="4"/>
  <c r="FX74" i="4"/>
  <c r="HJ73" i="4"/>
  <c r="FY73" i="4"/>
  <c r="HK71" i="4"/>
  <c r="FZ71" i="4"/>
  <c r="HL64" i="4"/>
  <c r="GA64" i="4"/>
  <c r="HH64" i="4"/>
  <c r="FW64" i="4"/>
  <c r="HI102" i="4"/>
  <c r="FX102" i="4"/>
  <c r="HJ187" i="4"/>
  <c r="FY187" i="4"/>
  <c r="HK57" i="4"/>
  <c r="FZ57" i="4"/>
  <c r="HL56" i="4"/>
  <c r="GA56" i="4"/>
  <c r="HH56" i="4"/>
  <c r="FW56" i="4"/>
  <c r="HI163" i="4"/>
  <c r="FX163" i="4"/>
  <c r="HJ42" i="4"/>
  <c r="FY42" i="4"/>
  <c r="HK41" i="4"/>
  <c r="FZ41" i="4"/>
  <c r="HL26" i="4"/>
  <c r="GA26" i="4"/>
  <c r="HH26" i="4"/>
  <c r="FW26" i="4"/>
  <c r="HI133" i="4"/>
  <c r="FX133" i="4"/>
  <c r="HJ46" i="4"/>
  <c r="FY46" i="4"/>
  <c r="HF148" i="4"/>
  <c r="FU148" i="4"/>
  <c r="HG138" i="4"/>
  <c r="FV138" i="4"/>
  <c r="HF54" i="4"/>
  <c r="FU54" i="4"/>
  <c r="HG124" i="4"/>
  <c r="FV124" i="4"/>
  <c r="HG68" i="4"/>
  <c r="FV68" i="4"/>
  <c r="HF185" i="4"/>
  <c r="FU185" i="4"/>
  <c r="HG139" i="4"/>
  <c r="FV139" i="4"/>
  <c r="HF47" i="4"/>
  <c r="FU47" i="4"/>
  <c r="HG24" i="4"/>
  <c r="FV24" i="4"/>
  <c r="HF21" i="4"/>
  <c r="FU21" i="4"/>
  <c r="HG18" i="4"/>
  <c r="FV18" i="4"/>
  <c r="HF158" i="4"/>
  <c r="FU158" i="4"/>
  <c r="HG63" i="4"/>
  <c r="FV63" i="4"/>
  <c r="HF13" i="4"/>
  <c r="FU13" i="4"/>
  <c r="HG175" i="4"/>
  <c r="FV175" i="4"/>
  <c r="HF49" i="4"/>
  <c r="FU49" i="4"/>
  <c r="HG137" i="4"/>
  <c r="FV137" i="4"/>
  <c r="HF123" i="4"/>
  <c r="FU123" i="4"/>
  <c r="HG70" i="4"/>
  <c r="FV70" i="4"/>
  <c r="HF65" i="4"/>
  <c r="FU65" i="4"/>
  <c r="HG190" i="4"/>
  <c r="FV190" i="4"/>
  <c r="HG104" i="4"/>
  <c r="FV104" i="4"/>
  <c r="HF179" i="4"/>
  <c r="FU179" i="4"/>
  <c r="HG109" i="4"/>
  <c r="FV109" i="4"/>
  <c r="HF99" i="4"/>
  <c r="FU99" i="4"/>
  <c r="HG51" i="4"/>
  <c r="FV51" i="4"/>
  <c r="HF150" i="4"/>
  <c r="FU150" i="4"/>
  <c r="HG36" i="4"/>
  <c r="FV36" i="4"/>
  <c r="HF154" i="4"/>
  <c r="FU154" i="4"/>
  <c r="HG86" i="4"/>
  <c r="FV86" i="4"/>
  <c r="HF67" i="4"/>
  <c r="FU67" i="4"/>
  <c r="HG192" i="4"/>
  <c r="FV192" i="4"/>
  <c r="HF173" i="4"/>
  <c r="FU173" i="4"/>
  <c r="HG166" i="4"/>
  <c r="FV166" i="4"/>
  <c r="HF162" i="4"/>
  <c r="FU162" i="4"/>
  <c r="HG194" i="4"/>
  <c r="FV194" i="4"/>
  <c r="HF103" i="4"/>
  <c r="FU103" i="4"/>
  <c r="HG125" i="4"/>
  <c r="FV125" i="4"/>
  <c r="HF152" i="4"/>
  <c r="FU152" i="4"/>
  <c r="HG111" i="4"/>
  <c r="FV111" i="4"/>
  <c r="HF134" i="4"/>
  <c r="FU134" i="4"/>
  <c r="HG59" i="4"/>
  <c r="FV59" i="4"/>
  <c r="HF58" i="4"/>
  <c r="FU58" i="4"/>
  <c r="HG81" i="4"/>
  <c r="FV81" i="4"/>
  <c r="HF27" i="4"/>
  <c r="FU27" i="4"/>
  <c r="HG32" i="4"/>
  <c r="FV32" i="4"/>
  <c r="HF87" i="4"/>
  <c r="FU87" i="4"/>
  <c r="HG95" i="4"/>
  <c r="FV95" i="4"/>
  <c r="HF136" i="4"/>
  <c r="FU136" i="4"/>
  <c r="HG14" i="4"/>
  <c r="FV14" i="4"/>
  <c r="HF143" i="4"/>
  <c r="FU143" i="4"/>
  <c r="HF167" i="4"/>
  <c r="FU167" i="4"/>
  <c r="HG97" i="4"/>
  <c r="FV97" i="4"/>
  <c r="HF85" i="4"/>
  <c r="FU85" i="4"/>
  <c r="HG77" i="4"/>
  <c r="FV77" i="4"/>
  <c r="HF60" i="4"/>
  <c r="FU60" i="4"/>
  <c r="HG12" i="4"/>
  <c r="FV12" i="4"/>
  <c r="HF10" i="4"/>
  <c r="FU10" i="4"/>
  <c r="HG171" i="4"/>
  <c r="FV171" i="4"/>
  <c r="HF72" i="4"/>
  <c r="FU72" i="4"/>
  <c r="HG131" i="4"/>
  <c r="FV131" i="4"/>
  <c r="HF90" i="4"/>
  <c r="FU90" i="4"/>
  <c r="HG20" i="4"/>
  <c r="FV20" i="4"/>
  <c r="HF105" i="4"/>
  <c r="FU105" i="4"/>
  <c r="HG127" i="4"/>
  <c r="FV127" i="4"/>
  <c r="HG55" i="4"/>
  <c r="FV55" i="4"/>
  <c r="HF122" i="4"/>
  <c r="FU122" i="4"/>
  <c r="HG94" i="4"/>
  <c r="FV94" i="4"/>
  <c r="HF83" i="4"/>
  <c r="FU83" i="4"/>
  <c r="HG195" i="4"/>
  <c r="FV195" i="4"/>
  <c r="HF156" i="4"/>
  <c r="FU156" i="4"/>
  <c r="HG178" i="4"/>
  <c r="FV178" i="4"/>
  <c r="HF92" i="4"/>
  <c r="FU92" i="4"/>
  <c r="HG128" i="4"/>
  <c r="FV128" i="4"/>
  <c r="HF160" i="4"/>
  <c r="FU160" i="4"/>
  <c r="HG114" i="4"/>
  <c r="FV114" i="4"/>
  <c r="HF130" i="4"/>
  <c r="FU130" i="4"/>
  <c r="HG177" i="4"/>
  <c r="FV177" i="4"/>
  <c r="HF141" i="4"/>
  <c r="FU141" i="4"/>
  <c r="HG96" i="4"/>
  <c r="FV96" i="4"/>
  <c r="HF153" i="4"/>
  <c r="FU153" i="4"/>
  <c r="HG197" i="4"/>
  <c r="FV197" i="4"/>
  <c r="HF196" i="4"/>
  <c r="FU196" i="4"/>
  <c r="HG142" i="4"/>
  <c r="FV142" i="4"/>
  <c r="HF129" i="4"/>
  <c r="FU129" i="4"/>
  <c r="HG100" i="4"/>
  <c r="FV100" i="4"/>
  <c r="HF74" i="4"/>
  <c r="FU74" i="4"/>
  <c r="HG64" i="4"/>
  <c r="FV64" i="4"/>
  <c r="HF102" i="4"/>
  <c r="FU102" i="4"/>
  <c r="HG56" i="4"/>
  <c r="FV56" i="4"/>
  <c r="HF163" i="4"/>
  <c r="FU163" i="4"/>
  <c r="HG26" i="4"/>
  <c r="FV26" i="4"/>
  <c r="HF133" i="4"/>
  <c r="FU133" i="4"/>
  <c r="HJ182" i="4"/>
  <c r="FY182" i="4"/>
  <c r="HI174" i="4"/>
  <c r="FX174" i="4"/>
  <c r="HK124" i="4"/>
  <c r="FZ124" i="4"/>
  <c r="HJ165" i="4"/>
  <c r="FY165" i="4"/>
  <c r="HH185" i="4"/>
  <c r="FW185" i="4"/>
  <c r="HK139" i="4"/>
  <c r="FZ139" i="4"/>
  <c r="HJ33" i="4"/>
  <c r="FY33" i="4"/>
  <c r="HH21" i="4"/>
  <c r="FW21" i="4"/>
  <c r="HK18" i="4"/>
  <c r="FZ18" i="4"/>
  <c r="HJ44" i="4"/>
  <c r="FY44" i="4"/>
  <c r="HL13" i="4"/>
  <c r="GA13" i="4"/>
  <c r="HJ16" i="4"/>
  <c r="FY16" i="4"/>
  <c r="HL49" i="4"/>
  <c r="GA49" i="4"/>
  <c r="HJ69" i="4"/>
  <c r="FY69" i="4"/>
  <c r="HJ82" i="4"/>
  <c r="FY82" i="4"/>
  <c r="HK190" i="4"/>
  <c r="FZ190" i="4"/>
  <c r="HH62" i="4"/>
  <c r="FW62" i="4"/>
  <c r="HJ138" i="4"/>
  <c r="FY138" i="4"/>
  <c r="HL174" i="4"/>
  <c r="GA174" i="4"/>
  <c r="HI191" i="4"/>
  <c r="FX191" i="4"/>
  <c r="HL113" i="4"/>
  <c r="GA113" i="4"/>
  <c r="HI165" i="4"/>
  <c r="FX165" i="4"/>
  <c r="HL184" i="4"/>
  <c r="GA184" i="4"/>
  <c r="HH184" i="4"/>
  <c r="FW184" i="4"/>
  <c r="HJ139" i="4"/>
  <c r="FY139" i="4"/>
  <c r="HH35" i="4"/>
  <c r="FW35" i="4"/>
  <c r="HJ24" i="4"/>
  <c r="FY24" i="4"/>
  <c r="HK21" i="4"/>
  <c r="FZ21" i="4"/>
  <c r="HI157" i="4"/>
  <c r="FX157" i="4"/>
  <c r="HL144" i="4"/>
  <c r="GA144" i="4"/>
  <c r="HJ63" i="4"/>
  <c r="FY63" i="4"/>
  <c r="HI16" i="4"/>
  <c r="FX16" i="4"/>
  <c r="HK49" i="4"/>
  <c r="FZ49" i="4"/>
  <c r="HI69" i="4"/>
  <c r="FX69" i="4"/>
  <c r="HK123" i="4"/>
  <c r="FZ123" i="4"/>
  <c r="HI82" i="4"/>
  <c r="FX82" i="4"/>
  <c r="HK65" i="4"/>
  <c r="FZ65" i="4"/>
  <c r="HH40" i="4"/>
  <c r="FW40" i="4"/>
  <c r="HJ190" i="4"/>
  <c r="FY190" i="4"/>
  <c r="HL120" i="4"/>
  <c r="GA120" i="4"/>
  <c r="HJ104" i="4"/>
  <c r="FY104" i="4"/>
  <c r="HL161" i="4"/>
  <c r="GA161" i="4"/>
  <c r="HK99" i="4"/>
  <c r="FZ99" i="4"/>
  <c r="HL43" i="4"/>
  <c r="GA43" i="4"/>
  <c r="HJ36" i="4"/>
  <c r="FY36" i="4"/>
  <c r="HJ86" i="4"/>
  <c r="FY86" i="4"/>
  <c r="HL50" i="4"/>
  <c r="GA50" i="4"/>
  <c r="HI89" i="4"/>
  <c r="FX89" i="4"/>
  <c r="HL176" i="4"/>
  <c r="GA176" i="4"/>
  <c r="HI170" i="4"/>
  <c r="FX170" i="4"/>
  <c r="HL155" i="4"/>
  <c r="GA155" i="4"/>
  <c r="HK103" i="4"/>
  <c r="FZ103" i="4"/>
  <c r="HH66" i="4"/>
  <c r="FW66" i="4"/>
  <c r="HI148" i="4"/>
  <c r="FX148" i="4"/>
  <c r="HJ62" i="4"/>
  <c r="FY62" i="4"/>
  <c r="HK182" i="4"/>
  <c r="FZ182" i="4"/>
  <c r="HL138" i="4"/>
  <c r="GA138" i="4"/>
  <c r="HH138" i="4"/>
  <c r="FW138" i="4"/>
  <c r="HI54" i="4"/>
  <c r="FX54" i="4"/>
  <c r="HJ174" i="4"/>
  <c r="FY174" i="4"/>
  <c r="HK191" i="4"/>
  <c r="FZ191" i="4"/>
  <c r="HL124" i="4"/>
  <c r="GA124" i="4"/>
  <c r="HH124" i="4"/>
  <c r="FW124" i="4"/>
  <c r="HJ113" i="4"/>
  <c r="FY113" i="4"/>
  <c r="HK165" i="4"/>
  <c r="FZ165" i="4"/>
  <c r="HL68" i="4"/>
  <c r="GA68" i="4"/>
  <c r="HH68" i="4"/>
  <c r="FW68" i="4"/>
  <c r="HI185" i="4"/>
  <c r="FX185" i="4"/>
  <c r="HJ184" i="4"/>
  <c r="FY184" i="4"/>
  <c r="HK140" i="4"/>
  <c r="FZ140" i="4"/>
  <c r="HL139" i="4"/>
  <c r="GA139" i="4"/>
  <c r="HH139" i="4"/>
  <c r="FW139" i="4"/>
  <c r="HI47" i="4"/>
  <c r="FX47" i="4"/>
  <c r="HJ35" i="4"/>
  <c r="FY35" i="4"/>
  <c r="HK33" i="4"/>
  <c r="FZ33" i="4"/>
  <c r="HL24" i="4"/>
  <c r="GA24" i="4"/>
  <c r="HH24" i="4"/>
  <c r="FW24" i="4"/>
  <c r="HI21" i="4"/>
  <c r="FX21" i="4"/>
  <c r="HK157" i="4"/>
  <c r="FZ157" i="4"/>
  <c r="HL18" i="4"/>
  <c r="GA18" i="4"/>
  <c r="HH18" i="4"/>
  <c r="FW18" i="4"/>
  <c r="HI158" i="4"/>
  <c r="FX158" i="4"/>
  <c r="HJ144" i="4"/>
  <c r="FY144" i="4"/>
  <c r="HK44" i="4"/>
  <c r="FZ44" i="4"/>
  <c r="HL63" i="4"/>
  <c r="GA63" i="4"/>
  <c r="HH63" i="4"/>
  <c r="FW63" i="4"/>
  <c r="HI13" i="4"/>
  <c r="FX13" i="4"/>
  <c r="HK16" i="4"/>
  <c r="FZ16" i="4"/>
  <c r="HL175" i="4"/>
  <c r="GA175" i="4"/>
  <c r="HH175" i="4"/>
  <c r="FW175" i="4"/>
  <c r="HI49" i="4"/>
  <c r="FX49" i="4"/>
  <c r="HJ45" i="4"/>
  <c r="FY45" i="4"/>
  <c r="HK69" i="4"/>
  <c r="FZ69" i="4"/>
  <c r="HL137" i="4"/>
  <c r="GA137" i="4"/>
  <c r="HH137" i="4"/>
  <c r="FW137" i="4"/>
  <c r="HI123" i="4"/>
  <c r="FX123" i="4"/>
  <c r="HJ112" i="4"/>
  <c r="FY112" i="4"/>
  <c r="HK82" i="4"/>
  <c r="FZ82" i="4"/>
  <c r="HL70" i="4"/>
  <c r="GA70" i="4"/>
  <c r="HH70" i="4"/>
  <c r="FW70" i="4"/>
  <c r="HI65" i="4"/>
  <c r="FX65" i="4"/>
  <c r="HJ40" i="4"/>
  <c r="FY40" i="4"/>
  <c r="HK39" i="4"/>
  <c r="FZ39" i="4"/>
  <c r="HL190" i="4"/>
  <c r="GA190" i="4"/>
  <c r="HH190" i="4"/>
  <c r="FW190" i="4"/>
  <c r="HJ120" i="4"/>
  <c r="FY120" i="4"/>
  <c r="HK29" i="4"/>
  <c r="FZ29" i="4"/>
  <c r="HL104" i="4"/>
  <c r="GA104" i="4"/>
  <c r="HH104" i="4"/>
  <c r="FW104" i="4"/>
  <c r="HI179" i="4"/>
  <c r="FX179" i="4"/>
  <c r="HJ161" i="4"/>
  <c r="FY161" i="4"/>
  <c r="HK110" i="4"/>
  <c r="FZ110" i="4"/>
  <c r="HL109" i="4"/>
  <c r="GA109" i="4"/>
  <c r="HH109" i="4"/>
  <c r="FW109" i="4"/>
  <c r="HI99" i="4"/>
  <c r="FX99" i="4"/>
  <c r="HJ48" i="4"/>
  <c r="FY48" i="4"/>
  <c r="HL51" i="4"/>
  <c r="GA51" i="4"/>
  <c r="HH51" i="4"/>
  <c r="FW51" i="4"/>
  <c r="HI150" i="4"/>
  <c r="FX150" i="4"/>
  <c r="HJ43" i="4"/>
  <c r="FY43" i="4"/>
  <c r="HK193" i="4"/>
  <c r="FZ193" i="4"/>
  <c r="HL36" i="4"/>
  <c r="GA36" i="4"/>
  <c r="HH36" i="4"/>
  <c r="FW36" i="4"/>
  <c r="HI154" i="4"/>
  <c r="FX154" i="4"/>
  <c r="HK118" i="4"/>
  <c r="FZ118" i="4"/>
  <c r="HL86" i="4"/>
  <c r="GA86" i="4"/>
  <c r="HH86" i="4"/>
  <c r="FW86" i="4"/>
  <c r="HI67" i="4"/>
  <c r="FX67" i="4"/>
  <c r="HJ50" i="4"/>
  <c r="FY50" i="4"/>
  <c r="HK89" i="4"/>
  <c r="FZ89" i="4"/>
  <c r="HL192" i="4"/>
  <c r="GA192" i="4"/>
  <c r="HH192" i="4"/>
  <c r="FW192" i="4"/>
  <c r="HI173" i="4"/>
  <c r="FX173" i="4"/>
  <c r="HJ176" i="4"/>
  <c r="FY176" i="4"/>
  <c r="HK170" i="4"/>
  <c r="FZ170" i="4"/>
  <c r="HL166" i="4"/>
  <c r="GA166" i="4"/>
  <c r="HH166" i="4"/>
  <c r="FW166" i="4"/>
  <c r="HI162" i="4"/>
  <c r="FX162" i="4"/>
  <c r="HJ155" i="4"/>
  <c r="FY155" i="4"/>
  <c r="HK147" i="4"/>
  <c r="FZ147" i="4"/>
  <c r="HL194" i="4"/>
  <c r="GA194" i="4"/>
  <c r="HH194" i="4"/>
  <c r="FW194" i="4"/>
  <c r="HI103" i="4"/>
  <c r="FX103" i="4"/>
  <c r="HJ183" i="4"/>
  <c r="FY183" i="4"/>
  <c r="HK126" i="4"/>
  <c r="FZ126" i="4"/>
  <c r="HL125" i="4"/>
  <c r="GA125" i="4"/>
  <c r="HH125" i="4"/>
  <c r="FW125" i="4"/>
  <c r="HI152" i="4"/>
  <c r="FX152" i="4"/>
  <c r="HJ107" i="4"/>
  <c r="FY107" i="4"/>
  <c r="HK98" i="4"/>
  <c r="FZ98" i="4"/>
  <c r="HL111" i="4"/>
  <c r="GA111" i="4"/>
  <c r="HH111" i="4"/>
  <c r="FW111" i="4"/>
  <c r="HI134" i="4"/>
  <c r="FX134" i="4"/>
  <c r="HJ66" i="4"/>
  <c r="FY66" i="4"/>
  <c r="HK61" i="4"/>
  <c r="FZ61" i="4"/>
  <c r="HL59" i="4"/>
  <c r="GA59" i="4"/>
  <c r="HH59" i="4"/>
  <c r="FW59" i="4"/>
  <c r="HI58" i="4"/>
  <c r="FX58" i="4"/>
  <c r="HJ53" i="4"/>
  <c r="FY53" i="4"/>
  <c r="HK19" i="4"/>
  <c r="FZ19" i="4"/>
  <c r="HL81" i="4"/>
  <c r="GA81" i="4"/>
  <c r="HH81" i="4"/>
  <c r="FW81" i="4"/>
  <c r="HI27" i="4"/>
  <c r="FX27" i="4"/>
  <c r="HJ38" i="4"/>
  <c r="FY38" i="4"/>
  <c r="HK37" i="4"/>
  <c r="FZ37" i="4"/>
  <c r="HL32" i="4"/>
  <c r="GA32" i="4"/>
  <c r="HH32" i="4"/>
  <c r="FW32" i="4"/>
  <c r="HI87" i="4"/>
  <c r="FX87" i="4"/>
  <c r="HJ28" i="4"/>
  <c r="FY28" i="4"/>
  <c r="HK23" i="4"/>
  <c r="FZ23" i="4"/>
  <c r="HL95" i="4"/>
  <c r="GA95" i="4"/>
  <c r="HH95" i="4"/>
  <c r="FW95" i="4"/>
  <c r="HI136" i="4"/>
  <c r="FX136" i="4"/>
  <c r="HJ172" i="4"/>
  <c r="FY172" i="4"/>
  <c r="HK84" i="4"/>
  <c r="FZ84" i="4"/>
  <c r="HL14" i="4"/>
  <c r="GA14" i="4"/>
  <c r="HH14" i="4"/>
  <c r="FW14" i="4"/>
  <c r="HI143" i="4"/>
  <c r="FX143" i="4"/>
  <c r="HJ132" i="4"/>
  <c r="FY132" i="4"/>
  <c r="HK91" i="4"/>
  <c r="FZ91" i="4"/>
  <c r="HI167" i="4"/>
  <c r="FX167" i="4"/>
  <c r="HJ186" i="4"/>
  <c r="FY186" i="4"/>
  <c r="HK135" i="4"/>
  <c r="FZ135" i="4"/>
  <c r="HL97" i="4"/>
  <c r="GA97" i="4"/>
  <c r="HH97" i="4"/>
  <c r="FW97" i="4"/>
  <c r="HI85" i="4"/>
  <c r="FX85" i="4"/>
  <c r="HJ79" i="4"/>
  <c r="FY79" i="4"/>
  <c r="HK78" i="4"/>
  <c r="FZ78" i="4"/>
  <c r="HL77" i="4"/>
  <c r="GA77" i="4"/>
  <c r="HH77" i="4"/>
  <c r="FW77" i="4"/>
  <c r="HI60" i="4"/>
  <c r="FX60" i="4"/>
  <c r="HJ151" i="4"/>
  <c r="FY151" i="4"/>
  <c r="HL12" i="4"/>
  <c r="GA12" i="4"/>
  <c r="HH12" i="4"/>
  <c r="FW12" i="4"/>
  <c r="HI10" i="4"/>
  <c r="FX10" i="4"/>
  <c r="HJ15" i="4"/>
  <c r="FY15" i="4"/>
  <c r="HK119" i="4"/>
  <c r="FZ119" i="4"/>
  <c r="HL171" i="4"/>
  <c r="GA171" i="4"/>
  <c r="HH171" i="4"/>
  <c r="FW171" i="4"/>
  <c r="HI72" i="4"/>
  <c r="FX72" i="4"/>
  <c r="HJ181" i="4"/>
  <c r="FY181" i="4"/>
  <c r="HK168" i="4"/>
  <c r="FZ168" i="4"/>
  <c r="HL131" i="4"/>
  <c r="GA131" i="4"/>
  <c r="HH131" i="4"/>
  <c r="FW131" i="4"/>
  <c r="HI90" i="4"/>
  <c r="FX90" i="4"/>
  <c r="HJ88" i="4"/>
  <c r="FY88" i="4"/>
  <c r="HK25" i="4"/>
  <c r="FZ25" i="4"/>
  <c r="HL20" i="4"/>
  <c r="GA20" i="4"/>
  <c r="HH20" i="4"/>
  <c r="FW20" i="4"/>
  <c r="HI105" i="4"/>
  <c r="FX105" i="4"/>
  <c r="HJ116" i="4"/>
  <c r="FY116" i="4"/>
  <c r="HK188" i="4"/>
  <c r="FZ188" i="4"/>
  <c r="HL127" i="4"/>
  <c r="GA127" i="4"/>
  <c r="HH127" i="4"/>
  <c r="FW127" i="4"/>
  <c r="HK55" i="4"/>
  <c r="FZ55" i="4"/>
  <c r="HL122" i="4"/>
  <c r="GA122" i="4"/>
  <c r="HH122" i="4"/>
  <c r="FW122" i="4"/>
  <c r="HI106" i="4"/>
  <c r="FX106" i="4"/>
  <c r="HJ30" i="4"/>
  <c r="FY30" i="4"/>
  <c r="HK94" i="4"/>
  <c r="FZ94" i="4"/>
  <c r="HL83" i="4"/>
  <c r="GA83" i="4"/>
  <c r="HH83" i="4"/>
  <c r="FW83" i="4"/>
  <c r="HI76" i="4"/>
  <c r="FX76" i="4"/>
  <c r="HJ75" i="4"/>
  <c r="FY75" i="4"/>
  <c r="HK195" i="4"/>
  <c r="FZ195" i="4"/>
  <c r="HL156" i="4"/>
  <c r="GA156" i="4"/>
  <c r="HH156" i="4"/>
  <c r="FW156" i="4"/>
  <c r="HI169" i="4"/>
  <c r="FX169" i="4"/>
  <c r="HJ164" i="4"/>
  <c r="FY164" i="4"/>
  <c r="HK178" i="4"/>
  <c r="FZ178" i="4"/>
  <c r="HL92" i="4"/>
  <c r="GA92" i="4"/>
  <c r="HH92" i="4"/>
  <c r="FW92" i="4"/>
  <c r="HI117" i="4"/>
  <c r="FX117" i="4"/>
  <c r="HJ22" i="4"/>
  <c r="FY22" i="4"/>
  <c r="HK128" i="4"/>
  <c r="FZ128" i="4"/>
  <c r="HL160" i="4"/>
  <c r="GA160" i="4"/>
  <c r="HH160" i="4"/>
  <c r="FW160" i="4"/>
  <c r="HI93" i="4"/>
  <c r="FX93" i="4"/>
  <c r="HJ146" i="4"/>
  <c r="FY146" i="4"/>
  <c r="HK114" i="4"/>
  <c r="FZ114" i="4"/>
  <c r="HL130" i="4"/>
  <c r="GA130" i="4"/>
  <c r="HH130" i="4"/>
  <c r="FW130" i="4"/>
  <c r="HI17" i="4"/>
  <c r="FX17" i="4"/>
  <c r="HJ159" i="4"/>
  <c r="FY159" i="4"/>
  <c r="HK177" i="4"/>
  <c r="FZ177" i="4"/>
  <c r="HL141" i="4"/>
  <c r="GA141" i="4"/>
  <c r="HH141" i="4"/>
  <c r="FW141" i="4"/>
  <c r="HI101" i="4"/>
  <c r="FX101" i="4"/>
  <c r="HJ52" i="4"/>
  <c r="FY52" i="4"/>
  <c r="HK96" i="4"/>
  <c r="FZ96" i="4"/>
  <c r="HL153" i="4"/>
  <c r="GA153" i="4"/>
  <c r="HH153" i="4"/>
  <c r="FW153" i="4"/>
  <c r="HI121" i="4"/>
  <c r="FX121" i="4"/>
  <c r="HJ80" i="4"/>
  <c r="FY80" i="4"/>
  <c r="HK197" i="4"/>
  <c r="FZ197" i="4"/>
  <c r="HL196" i="4"/>
  <c r="GA196" i="4"/>
  <c r="HH196" i="4"/>
  <c r="FW196" i="4"/>
  <c r="HI149" i="4"/>
  <c r="FX149" i="4"/>
  <c r="HJ145" i="4"/>
  <c r="FY145" i="4"/>
  <c r="HK142" i="4"/>
  <c r="FZ142" i="4"/>
  <c r="HL129" i="4"/>
  <c r="GA129" i="4"/>
  <c r="HH129" i="4"/>
  <c r="FW129" i="4"/>
  <c r="HI115" i="4"/>
  <c r="FX115" i="4"/>
  <c r="HJ108" i="4"/>
  <c r="FY108" i="4"/>
  <c r="HK100" i="4"/>
  <c r="FZ100" i="4"/>
  <c r="HL74" i="4"/>
  <c r="GA74" i="4"/>
  <c r="HH74" i="4"/>
  <c r="FW74" i="4"/>
  <c r="HI73" i="4"/>
  <c r="FX73" i="4"/>
  <c r="HJ71" i="4"/>
  <c r="FY71" i="4"/>
  <c r="HK64" i="4"/>
  <c r="FZ64" i="4"/>
  <c r="HL102" i="4"/>
  <c r="GA102" i="4"/>
  <c r="HH102" i="4"/>
  <c r="FW102" i="4"/>
  <c r="HI187" i="4"/>
  <c r="FX187" i="4"/>
  <c r="HJ57" i="4"/>
  <c r="FY57" i="4"/>
  <c r="HK56" i="4"/>
  <c r="FZ56" i="4"/>
  <c r="HL163" i="4"/>
  <c r="GA163" i="4"/>
  <c r="HH163" i="4"/>
  <c r="FW163" i="4"/>
  <c r="HI42" i="4"/>
  <c r="FX42" i="4"/>
  <c r="HJ41" i="4"/>
  <c r="FY41" i="4"/>
  <c r="HK26" i="4"/>
  <c r="FZ26" i="4"/>
  <c r="HL133" i="4"/>
  <c r="GA133" i="4"/>
  <c r="HH133" i="4"/>
  <c r="FW133" i="4"/>
  <c r="HI46" i="4"/>
  <c r="FX46" i="4"/>
  <c r="HG182" i="4"/>
  <c r="FV182" i="4"/>
  <c r="HF138" i="4"/>
  <c r="FU138" i="4"/>
  <c r="HG191" i="4"/>
  <c r="FV191" i="4"/>
  <c r="HF124" i="4"/>
  <c r="FU124" i="4"/>
  <c r="HG165" i="4"/>
  <c r="FV165" i="4"/>
  <c r="HF68" i="4"/>
  <c r="FU68" i="4"/>
  <c r="HG140" i="4"/>
  <c r="FV140" i="4"/>
  <c r="HF139" i="4"/>
  <c r="FU139" i="4"/>
  <c r="HG33" i="4"/>
  <c r="FV33" i="4"/>
  <c r="HF24" i="4"/>
  <c r="FU24" i="4"/>
  <c r="HG157" i="4"/>
  <c r="FV157" i="4"/>
  <c r="HF18" i="4"/>
  <c r="FU18" i="4"/>
  <c r="HG44" i="4"/>
  <c r="FV44" i="4"/>
  <c r="HF63" i="4"/>
  <c r="FU63" i="4"/>
  <c r="HG16" i="4"/>
  <c r="FV16" i="4"/>
  <c r="HF175" i="4"/>
  <c r="FU175" i="4"/>
  <c r="HG69" i="4"/>
  <c r="FV69" i="4"/>
  <c r="HF137" i="4"/>
  <c r="FU137" i="4"/>
  <c r="HG82" i="4"/>
  <c r="FV82" i="4"/>
  <c r="HF70" i="4"/>
  <c r="FU70" i="4"/>
  <c r="HG39" i="4"/>
  <c r="FV39" i="4"/>
  <c r="HF190" i="4"/>
  <c r="FU190" i="4"/>
  <c r="HG29" i="4"/>
  <c r="FV29" i="4"/>
  <c r="HF104" i="4"/>
  <c r="FU104" i="4"/>
  <c r="HG110" i="4"/>
  <c r="FV110" i="4"/>
  <c r="HF109" i="4"/>
  <c r="FU109" i="4"/>
  <c r="HF51" i="4"/>
  <c r="FU51" i="4"/>
  <c r="HG193" i="4"/>
  <c r="FV193" i="4"/>
  <c r="HF36" i="4"/>
  <c r="FU36" i="4"/>
  <c r="HG118" i="4"/>
  <c r="FV118" i="4"/>
  <c r="HF86" i="4"/>
  <c r="FU86" i="4"/>
  <c r="HG89" i="4"/>
  <c r="FV89" i="4"/>
  <c r="HF192" i="4"/>
  <c r="FU192" i="4"/>
  <c r="HG170" i="4"/>
  <c r="FV170" i="4"/>
  <c r="HF166" i="4"/>
  <c r="FU166" i="4"/>
  <c r="HG147" i="4"/>
  <c r="FV147" i="4"/>
  <c r="HF194" i="4"/>
  <c r="FU194" i="4"/>
  <c r="HG126" i="4"/>
  <c r="FV126" i="4"/>
  <c r="HF125" i="4"/>
  <c r="FU125" i="4"/>
  <c r="HG98" i="4"/>
  <c r="FV98" i="4"/>
  <c r="HF111" i="4"/>
  <c r="FU111" i="4"/>
  <c r="HG61" i="4"/>
  <c r="FV61" i="4"/>
  <c r="HF59" i="4"/>
  <c r="FU59" i="4"/>
  <c r="HG19" i="4"/>
  <c r="FV19" i="4"/>
  <c r="HF81" i="4"/>
  <c r="FU81" i="4"/>
  <c r="HG37" i="4"/>
  <c r="FV37" i="4"/>
  <c r="HF32" i="4"/>
  <c r="FU32" i="4"/>
  <c r="HG23" i="4"/>
  <c r="FV23" i="4"/>
  <c r="HF95" i="4"/>
  <c r="FU95" i="4"/>
  <c r="HG84" i="4"/>
  <c r="FV84" i="4"/>
  <c r="HF14" i="4"/>
  <c r="FU14" i="4"/>
  <c r="HG91" i="4"/>
  <c r="FV91" i="4"/>
  <c r="HG135" i="4"/>
  <c r="FV135" i="4"/>
  <c r="HF97" i="4"/>
  <c r="FU97" i="4"/>
  <c r="HG78" i="4"/>
  <c r="FV78" i="4"/>
  <c r="HF77" i="4"/>
  <c r="FU77" i="4"/>
  <c r="HF12" i="4"/>
  <c r="FU12" i="4"/>
  <c r="HG119" i="4"/>
  <c r="FV119" i="4"/>
  <c r="HF171" i="4"/>
  <c r="FU171" i="4"/>
  <c r="HG168" i="4"/>
  <c r="FV168" i="4"/>
  <c r="HF131" i="4"/>
  <c r="FU131" i="4"/>
  <c r="HG25" i="4"/>
  <c r="FV25" i="4"/>
  <c r="HF20" i="4"/>
  <c r="FU20" i="4"/>
  <c r="HG188" i="4"/>
  <c r="FV188" i="4"/>
  <c r="HF127" i="4"/>
  <c r="FU127" i="4"/>
  <c r="HF55" i="4"/>
  <c r="FU55" i="4"/>
  <c r="HG30" i="4"/>
  <c r="FV30" i="4"/>
  <c r="HF94" i="4"/>
  <c r="FU94" i="4"/>
  <c r="HG75" i="4"/>
  <c r="FV75" i="4"/>
  <c r="HF195" i="4"/>
  <c r="FU195" i="4"/>
  <c r="HG164" i="4"/>
  <c r="FV164" i="4"/>
  <c r="HF178" i="4"/>
  <c r="FU178" i="4"/>
  <c r="HG22" i="4"/>
  <c r="FV22" i="4"/>
  <c r="HF128" i="4"/>
  <c r="FU128" i="4"/>
  <c r="HG146" i="4"/>
  <c r="FV146" i="4"/>
  <c r="HF114" i="4"/>
  <c r="FU114" i="4"/>
  <c r="HG159" i="4"/>
  <c r="FV159" i="4"/>
  <c r="HF177" i="4"/>
  <c r="FU177" i="4"/>
  <c r="HG52" i="4"/>
  <c r="FV52" i="4"/>
  <c r="HF96" i="4"/>
  <c r="FU96" i="4"/>
  <c r="HG80" i="4"/>
  <c r="FV80" i="4"/>
  <c r="HF197" i="4"/>
  <c r="FU197" i="4"/>
  <c r="HG145" i="4"/>
  <c r="FV145" i="4"/>
  <c r="HF142" i="4"/>
  <c r="FU142" i="4"/>
  <c r="HG108" i="4"/>
  <c r="FV108" i="4"/>
  <c r="HF100" i="4"/>
  <c r="FU100" i="4"/>
  <c r="HG71" i="4"/>
  <c r="FV71" i="4"/>
  <c r="HF64" i="4"/>
  <c r="FU64" i="4"/>
  <c r="HG57" i="4"/>
  <c r="FV57" i="4"/>
  <c r="HF56" i="4"/>
  <c r="FU56" i="4"/>
  <c r="HG41" i="4"/>
  <c r="FV41" i="4"/>
  <c r="HF26" i="4"/>
  <c r="FU26" i="4"/>
  <c r="HH148" i="4"/>
  <c r="FW148" i="4"/>
  <c r="HL54" i="4"/>
  <c r="GA54" i="4"/>
  <c r="HL185" i="4"/>
  <c r="GA185" i="4"/>
  <c r="HL47" i="4"/>
  <c r="GA47" i="4"/>
  <c r="HL21" i="4"/>
  <c r="GA21" i="4"/>
  <c r="HL158" i="4"/>
  <c r="GA158" i="4"/>
  <c r="HK63" i="4"/>
  <c r="FZ63" i="4"/>
  <c r="HK175" i="4"/>
  <c r="FZ175" i="4"/>
  <c r="HI45" i="4"/>
  <c r="FX45" i="4"/>
  <c r="HH123" i="4"/>
  <c r="FW123" i="4"/>
  <c r="HK70" i="4"/>
  <c r="FZ70" i="4"/>
  <c r="HL65" i="4"/>
  <c r="GA65" i="4"/>
  <c r="HJ39" i="4"/>
  <c r="FY39" i="4"/>
  <c r="HI120" i="4"/>
  <c r="FX120" i="4"/>
  <c r="HJ29" i="4"/>
  <c r="FY29" i="4"/>
  <c r="HK104" i="4"/>
  <c r="FZ104" i="4"/>
  <c r="HL179" i="4"/>
  <c r="GA179" i="4"/>
  <c r="HH179" i="4"/>
  <c r="FW179" i="4"/>
  <c r="HI161" i="4"/>
  <c r="FX161" i="4"/>
  <c r="HJ110" i="4"/>
  <c r="FY110" i="4"/>
  <c r="HK109" i="4"/>
  <c r="FZ109" i="4"/>
  <c r="HL99" i="4"/>
  <c r="GA99" i="4"/>
  <c r="HH99" i="4"/>
  <c r="FW99" i="4"/>
  <c r="HI48" i="4"/>
  <c r="FX48" i="4"/>
  <c r="HK51" i="4"/>
  <c r="FZ51" i="4"/>
  <c r="HL150" i="4"/>
  <c r="GA150" i="4"/>
  <c r="HH150" i="4"/>
  <c r="FW150" i="4"/>
  <c r="HI43" i="4"/>
  <c r="FX43" i="4"/>
  <c r="HJ193" i="4"/>
  <c r="FY193" i="4"/>
  <c r="HK36" i="4"/>
  <c r="FZ36" i="4"/>
  <c r="HL154" i="4"/>
  <c r="GA154" i="4"/>
  <c r="HH154" i="4"/>
  <c r="FW154" i="4"/>
  <c r="HJ118" i="4"/>
  <c r="FY118" i="4"/>
  <c r="HK86" i="4"/>
  <c r="FZ86" i="4"/>
  <c r="HL67" i="4"/>
  <c r="GA67" i="4"/>
  <c r="HH67" i="4"/>
  <c r="FW67" i="4"/>
  <c r="HI50" i="4"/>
  <c r="FX50" i="4"/>
  <c r="HJ89" i="4"/>
  <c r="FY89" i="4"/>
  <c r="HK192" i="4"/>
  <c r="FZ192" i="4"/>
  <c r="HL173" i="4"/>
  <c r="GA173" i="4"/>
  <c r="HH173" i="4"/>
  <c r="FW173" i="4"/>
  <c r="HI176" i="4"/>
  <c r="FX176" i="4"/>
  <c r="HJ170" i="4"/>
  <c r="FY170" i="4"/>
  <c r="HK166" i="4"/>
  <c r="FZ166" i="4"/>
  <c r="HL162" i="4"/>
  <c r="GA162" i="4"/>
  <c r="HH162" i="4"/>
  <c r="FW162" i="4"/>
  <c r="HI155" i="4"/>
  <c r="FX155" i="4"/>
  <c r="HJ147" i="4"/>
  <c r="FY147" i="4"/>
  <c r="HK194" i="4"/>
  <c r="FZ194" i="4"/>
  <c r="HL103" i="4"/>
  <c r="GA103" i="4"/>
  <c r="HH103" i="4"/>
  <c r="FW103" i="4"/>
  <c r="HI183" i="4"/>
  <c r="FX183" i="4"/>
  <c r="HJ126" i="4"/>
  <c r="FY126" i="4"/>
  <c r="HK125" i="4"/>
  <c r="FZ125" i="4"/>
  <c r="HL152" i="4"/>
  <c r="GA152" i="4"/>
  <c r="HH152" i="4"/>
  <c r="FW152" i="4"/>
  <c r="HI107" i="4"/>
  <c r="FX107" i="4"/>
  <c r="HJ98" i="4"/>
  <c r="FY98" i="4"/>
  <c r="HK111" i="4"/>
  <c r="FZ111" i="4"/>
  <c r="HL134" i="4"/>
  <c r="GA134" i="4"/>
  <c r="HH134" i="4"/>
  <c r="FW134" i="4"/>
  <c r="HI66" i="4"/>
  <c r="FX66" i="4"/>
  <c r="HJ61" i="4"/>
  <c r="FY61" i="4"/>
  <c r="HK59" i="4"/>
  <c r="FZ59" i="4"/>
  <c r="HL58" i="4"/>
  <c r="GA58" i="4"/>
  <c r="HH58" i="4"/>
  <c r="FW58" i="4"/>
  <c r="HI53" i="4"/>
  <c r="FX53" i="4"/>
  <c r="HJ19" i="4"/>
  <c r="FY19" i="4"/>
  <c r="HK81" i="4"/>
  <c r="FZ81" i="4"/>
  <c r="HL27" i="4"/>
  <c r="GA27" i="4"/>
  <c r="HH27" i="4"/>
  <c r="FW27" i="4"/>
  <c r="HI38" i="4"/>
  <c r="FX38" i="4"/>
  <c r="HJ37" i="4"/>
  <c r="FY37" i="4"/>
  <c r="HK32" i="4"/>
  <c r="FZ32" i="4"/>
  <c r="HL87" i="4"/>
  <c r="GA87" i="4"/>
  <c r="HH87" i="4"/>
  <c r="FW87" i="4"/>
  <c r="HI28" i="4"/>
  <c r="FX28" i="4"/>
  <c r="HJ23" i="4"/>
  <c r="FY23" i="4"/>
  <c r="HK95" i="4"/>
  <c r="FZ95" i="4"/>
  <c r="HL136" i="4"/>
  <c r="GA136" i="4"/>
  <c r="HH136" i="4"/>
  <c r="FW136" i="4"/>
  <c r="HI172" i="4"/>
  <c r="FX172" i="4"/>
  <c r="HJ84" i="4"/>
  <c r="FY84" i="4"/>
  <c r="HK14" i="4"/>
  <c r="FZ14" i="4"/>
  <c r="HL143" i="4"/>
  <c r="GA143" i="4"/>
  <c r="HH143" i="4"/>
  <c r="FW143" i="4"/>
  <c r="HI132" i="4"/>
  <c r="FX132" i="4"/>
  <c r="HJ91" i="4"/>
  <c r="FY91" i="4"/>
  <c r="HL167" i="4"/>
  <c r="GA167" i="4"/>
  <c r="HH167" i="4"/>
  <c r="FW167" i="4"/>
  <c r="HI186" i="4"/>
  <c r="FX186" i="4"/>
  <c r="HJ135" i="4"/>
  <c r="FY135" i="4"/>
  <c r="HK97" i="4"/>
  <c r="FZ97" i="4"/>
  <c r="HL85" i="4"/>
  <c r="GA85" i="4"/>
  <c r="HH85" i="4"/>
  <c r="FW85" i="4"/>
  <c r="HI79" i="4"/>
  <c r="FX79" i="4"/>
  <c r="HJ78" i="4"/>
  <c r="FY78" i="4"/>
  <c r="HK77" i="4"/>
  <c r="FZ77" i="4"/>
  <c r="HL60" i="4"/>
  <c r="GA60" i="4"/>
  <c r="HH60" i="4"/>
  <c r="FW60" i="4"/>
  <c r="HI151" i="4"/>
  <c r="FX151" i="4"/>
  <c r="HK12" i="4"/>
  <c r="FZ12" i="4"/>
  <c r="HL10" i="4"/>
  <c r="GA10" i="4"/>
  <c r="HH10" i="4"/>
  <c r="FW10" i="4"/>
  <c r="HI15" i="4"/>
  <c r="FX15" i="4"/>
  <c r="HJ119" i="4"/>
  <c r="FY119" i="4"/>
  <c r="HK171" i="4"/>
  <c r="FZ171" i="4"/>
  <c r="HL72" i="4"/>
  <c r="GA72" i="4"/>
  <c r="HH72" i="4"/>
  <c r="FW72" i="4"/>
  <c r="HI181" i="4"/>
  <c r="FX181" i="4"/>
  <c r="HJ168" i="4"/>
  <c r="FY168" i="4"/>
  <c r="HK131" i="4"/>
  <c r="FZ131" i="4"/>
  <c r="HL90" i="4"/>
  <c r="GA90" i="4"/>
  <c r="HH90" i="4"/>
  <c r="FW90" i="4"/>
  <c r="HI88" i="4"/>
  <c r="FX88" i="4"/>
  <c r="HJ25" i="4"/>
  <c r="FY25" i="4"/>
  <c r="HK20" i="4"/>
  <c r="FZ20" i="4"/>
  <c r="HL105" i="4"/>
  <c r="GA105" i="4"/>
  <c r="HH105" i="4"/>
  <c r="FW105" i="4"/>
  <c r="HI116" i="4"/>
  <c r="FX116" i="4"/>
  <c r="HJ188" i="4"/>
  <c r="FY188" i="4"/>
  <c r="HK127" i="4"/>
  <c r="FZ127" i="4"/>
  <c r="HL34" i="4"/>
  <c r="GA34" i="4"/>
  <c r="HJ55" i="4"/>
  <c r="FY55" i="4"/>
  <c r="HK122" i="4"/>
  <c r="FZ122" i="4"/>
  <c r="HL106" i="4"/>
  <c r="GA106" i="4"/>
  <c r="HH106" i="4"/>
  <c r="FW106" i="4"/>
  <c r="HI30" i="4"/>
  <c r="FX30" i="4"/>
  <c r="HJ94" i="4"/>
  <c r="FY94" i="4"/>
  <c r="HK83" i="4"/>
  <c r="FZ83" i="4"/>
  <c r="HL76" i="4"/>
  <c r="GA76" i="4"/>
  <c r="HH76" i="4"/>
  <c r="FW76" i="4"/>
  <c r="HI75" i="4"/>
  <c r="FX75" i="4"/>
  <c r="HJ195" i="4"/>
  <c r="FY195" i="4"/>
  <c r="HK156" i="4"/>
  <c r="FZ156" i="4"/>
  <c r="HL169" i="4"/>
  <c r="GA169" i="4"/>
  <c r="HH169" i="4"/>
  <c r="FW169" i="4"/>
  <c r="HI164" i="4"/>
  <c r="FX164" i="4"/>
  <c r="HJ178" i="4"/>
  <c r="FY178" i="4"/>
  <c r="HK92" i="4"/>
  <c r="FZ92" i="4"/>
  <c r="HL117" i="4"/>
  <c r="GA117" i="4"/>
  <c r="HH117" i="4"/>
  <c r="FW117" i="4"/>
  <c r="HI22" i="4"/>
  <c r="FX22" i="4"/>
  <c r="HJ128" i="4"/>
  <c r="FY128" i="4"/>
  <c r="HK160" i="4"/>
  <c r="FZ160" i="4"/>
  <c r="HL93" i="4"/>
  <c r="GA93" i="4"/>
  <c r="HH93" i="4"/>
  <c r="FW93" i="4"/>
  <c r="HI146" i="4"/>
  <c r="FX146" i="4"/>
  <c r="HJ114" i="4"/>
  <c r="FY114" i="4"/>
  <c r="HK130" i="4"/>
  <c r="FZ130" i="4"/>
  <c r="HL17" i="4"/>
  <c r="GA17" i="4"/>
  <c r="HH17" i="4"/>
  <c r="FW17" i="4"/>
  <c r="HI159" i="4"/>
  <c r="FX159" i="4"/>
  <c r="HJ177" i="4"/>
  <c r="FY177" i="4"/>
  <c r="HK141" i="4"/>
  <c r="FZ141" i="4"/>
  <c r="HL101" i="4"/>
  <c r="GA101" i="4"/>
  <c r="HH101" i="4"/>
  <c r="FW101" i="4"/>
  <c r="HI52" i="4"/>
  <c r="FX52" i="4"/>
  <c r="HJ96" i="4"/>
  <c r="FY96" i="4"/>
  <c r="HK153" i="4"/>
  <c r="FZ153" i="4"/>
  <c r="HL121" i="4"/>
  <c r="GA121" i="4"/>
  <c r="HH121" i="4"/>
  <c r="FW121" i="4"/>
  <c r="HI80" i="4"/>
  <c r="FX80" i="4"/>
  <c r="HJ197" i="4"/>
  <c r="FY197" i="4"/>
  <c r="HK196" i="4"/>
  <c r="FZ196" i="4"/>
  <c r="HL149" i="4"/>
  <c r="GA149" i="4"/>
  <c r="HH149" i="4"/>
  <c r="FW149" i="4"/>
  <c r="HI145" i="4"/>
  <c r="FX145" i="4"/>
  <c r="HJ142" i="4"/>
  <c r="FY142" i="4"/>
  <c r="HK129" i="4"/>
  <c r="FZ129" i="4"/>
  <c r="HL115" i="4"/>
  <c r="GA115" i="4"/>
  <c r="HH115" i="4"/>
  <c r="FW115" i="4"/>
  <c r="HI108" i="4"/>
  <c r="FX108" i="4"/>
  <c r="HJ100" i="4"/>
  <c r="FY100" i="4"/>
  <c r="HK74" i="4"/>
  <c r="FZ74" i="4"/>
  <c r="HL73" i="4"/>
  <c r="GA73" i="4"/>
  <c r="HH73" i="4"/>
  <c r="FW73" i="4"/>
  <c r="HI71" i="4"/>
  <c r="FX71" i="4"/>
  <c r="HJ64" i="4"/>
  <c r="FY64" i="4"/>
  <c r="HK102" i="4"/>
  <c r="FZ102" i="4"/>
  <c r="HL187" i="4"/>
  <c r="GA187" i="4"/>
  <c r="HH187" i="4"/>
  <c r="FW187" i="4"/>
  <c r="HI57" i="4"/>
  <c r="FX57" i="4"/>
  <c r="HJ56" i="4"/>
  <c r="FY56" i="4"/>
  <c r="HK163" i="4"/>
  <c r="FZ163" i="4"/>
  <c r="HL42" i="4"/>
  <c r="GA42" i="4"/>
  <c r="HH42" i="4"/>
  <c r="FW42" i="4"/>
  <c r="HI41" i="4"/>
  <c r="FX41" i="4"/>
  <c r="HJ26" i="4"/>
  <c r="FY26" i="4"/>
  <c r="HK133" i="4"/>
  <c r="FZ133" i="4"/>
  <c r="HL46" i="4"/>
  <c r="GA46" i="4"/>
  <c r="HH46" i="4"/>
  <c r="FW46" i="4"/>
  <c r="HG62" i="4"/>
  <c r="FV62" i="4"/>
  <c r="HF182" i="4"/>
  <c r="FU182" i="4"/>
  <c r="HG174" i="4"/>
  <c r="FV174" i="4"/>
  <c r="HF191" i="4"/>
  <c r="FU191" i="4"/>
  <c r="HG113" i="4"/>
  <c r="FV113" i="4"/>
  <c r="HF165" i="4"/>
  <c r="FU165" i="4"/>
  <c r="HG184" i="4"/>
  <c r="FV184" i="4"/>
  <c r="HF140" i="4"/>
  <c r="FU140" i="4"/>
  <c r="HG35" i="4"/>
  <c r="FV35" i="4"/>
  <c r="HF33" i="4"/>
  <c r="FU33" i="4"/>
  <c r="HF157" i="4"/>
  <c r="FU157" i="4"/>
  <c r="HG144" i="4"/>
  <c r="FV144" i="4"/>
  <c r="HF44" i="4"/>
  <c r="FU44" i="4"/>
  <c r="HF16" i="4"/>
  <c r="FU16" i="4"/>
  <c r="HG45" i="4"/>
  <c r="FV45" i="4"/>
  <c r="HF69" i="4"/>
  <c r="FU69" i="4"/>
  <c r="HG112" i="4"/>
  <c r="FV112" i="4"/>
  <c r="HF82" i="4"/>
  <c r="FU82" i="4"/>
  <c r="HG40" i="4"/>
  <c r="FV40" i="4"/>
  <c r="HF39" i="4"/>
  <c r="FU39" i="4"/>
  <c r="HG120" i="4"/>
  <c r="FV120" i="4"/>
  <c r="HF29" i="4"/>
  <c r="FU29" i="4"/>
  <c r="HG161" i="4"/>
  <c r="FV161" i="4"/>
  <c r="HF110" i="4"/>
  <c r="FU110" i="4"/>
  <c r="HG48" i="4"/>
  <c r="FV48" i="4"/>
  <c r="HG43" i="4"/>
  <c r="FV43" i="4"/>
  <c r="HF193" i="4"/>
  <c r="FU193" i="4"/>
  <c r="HF118" i="4"/>
  <c r="FU118" i="4"/>
  <c r="HG50" i="4"/>
  <c r="FV50" i="4"/>
  <c r="HF89" i="4"/>
  <c r="FU89" i="4"/>
  <c r="HG176" i="4"/>
  <c r="FV176" i="4"/>
  <c r="HF170" i="4"/>
  <c r="FU170" i="4"/>
  <c r="HG155" i="4"/>
  <c r="FV155" i="4"/>
  <c r="HF147" i="4"/>
  <c r="FU147" i="4"/>
  <c r="HG183" i="4"/>
  <c r="FV183" i="4"/>
  <c r="HF126" i="4"/>
  <c r="FU126" i="4"/>
  <c r="HG107" i="4"/>
  <c r="FV107" i="4"/>
  <c r="HF98" i="4"/>
  <c r="FU98" i="4"/>
  <c r="HG66" i="4"/>
  <c r="FV66" i="4"/>
  <c r="HF61" i="4"/>
  <c r="FU61" i="4"/>
  <c r="HG53" i="4"/>
  <c r="FV53" i="4"/>
  <c r="HF19" i="4"/>
  <c r="FU19" i="4"/>
  <c r="HG38" i="4"/>
  <c r="FV38" i="4"/>
  <c r="HF37" i="4"/>
  <c r="FU37" i="4"/>
  <c r="HG28" i="4"/>
  <c r="FV28" i="4"/>
  <c r="HF23" i="4"/>
  <c r="FU23" i="4"/>
  <c r="HG172" i="4"/>
  <c r="FV172" i="4"/>
  <c r="HF84" i="4"/>
  <c r="FU84" i="4"/>
  <c r="HG132" i="4"/>
  <c r="FV132" i="4"/>
  <c r="HF91" i="4"/>
  <c r="FU91" i="4"/>
  <c r="HG186" i="4"/>
  <c r="FV186" i="4"/>
  <c r="HF135" i="4"/>
  <c r="FU135" i="4"/>
  <c r="HG79" i="4"/>
  <c r="FV79" i="4"/>
  <c r="HF78" i="4"/>
  <c r="FU78" i="4"/>
  <c r="HG151" i="4"/>
  <c r="FV151" i="4"/>
  <c r="HG15" i="4"/>
  <c r="FV15" i="4"/>
  <c r="HF119" i="4"/>
  <c r="FU119" i="4"/>
  <c r="HG181" i="4"/>
  <c r="FV181" i="4"/>
  <c r="HF168" i="4"/>
  <c r="FU168" i="4"/>
  <c r="HG88" i="4"/>
  <c r="FV88" i="4"/>
  <c r="HF25" i="4"/>
  <c r="FU25" i="4"/>
  <c r="HG116" i="4"/>
  <c r="FV116" i="4"/>
  <c r="HF188" i="4"/>
  <c r="FU188" i="4"/>
  <c r="HG106" i="4"/>
  <c r="FV106" i="4"/>
  <c r="HF30" i="4"/>
  <c r="FU30" i="4"/>
  <c r="HG76" i="4"/>
  <c r="FV76" i="4"/>
  <c r="HF75" i="4"/>
  <c r="FU75" i="4"/>
  <c r="HG169" i="4"/>
  <c r="FV169" i="4"/>
  <c r="HF164" i="4"/>
  <c r="FU164" i="4"/>
  <c r="HG117" i="4"/>
  <c r="FV117" i="4"/>
  <c r="HF22" i="4"/>
  <c r="FU22" i="4"/>
  <c r="HG93" i="4"/>
  <c r="FV93" i="4"/>
  <c r="HF146" i="4"/>
  <c r="FU146" i="4"/>
  <c r="HG17" i="4"/>
  <c r="FV17" i="4"/>
  <c r="HF159" i="4"/>
  <c r="FU159" i="4"/>
  <c r="HG101" i="4"/>
  <c r="FV101" i="4"/>
  <c r="HF52" i="4"/>
  <c r="FU52" i="4"/>
  <c r="HG121" i="4"/>
  <c r="FV121" i="4"/>
  <c r="HF80" i="4"/>
  <c r="FU80" i="4"/>
  <c r="HG149" i="4"/>
  <c r="FV149" i="4"/>
  <c r="HF145" i="4"/>
  <c r="FU145" i="4"/>
  <c r="HG115" i="4"/>
  <c r="FV115" i="4"/>
  <c r="HF108" i="4"/>
  <c r="FU108" i="4"/>
  <c r="HG73" i="4"/>
  <c r="FV73" i="4"/>
  <c r="HF71" i="4"/>
  <c r="FU71" i="4"/>
  <c r="HG187" i="4"/>
  <c r="FV187" i="4"/>
  <c r="HF57" i="4"/>
  <c r="FU57" i="4"/>
  <c r="HG42" i="4"/>
  <c r="FV42" i="4"/>
  <c r="HF41" i="4"/>
  <c r="FU41" i="4"/>
  <c r="HG46" i="4"/>
  <c r="FV46" i="4"/>
  <c r="HL148" i="4"/>
  <c r="GA148" i="4"/>
  <c r="HK138" i="4"/>
  <c r="FZ138" i="4"/>
  <c r="HJ191" i="4"/>
  <c r="FY191" i="4"/>
  <c r="HI113" i="4"/>
  <c r="FX113" i="4"/>
  <c r="HI184" i="4"/>
  <c r="FX184" i="4"/>
  <c r="HI35" i="4"/>
  <c r="FX35" i="4"/>
  <c r="HH158" i="4"/>
  <c r="FW158" i="4"/>
  <c r="HH13" i="4"/>
  <c r="FW13" i="4"/>
  <c r="HL123" i="4"/>
  <c r="GA123" i="4"/>
  <c r="HI40" i="4"/>
  <c r="FX40" i="4"/>
  <c r="HK148" i="4"/>
  <c r="FZ148" i="4"/>
  <c r="HK54" i="4"/>
  <c r="FZ54" i="4"/>
  <c r="HJ124" i="4"/>
  <c r="FY124" i="4"/>
  <c r="HJ68" i="4"/>
  <c r="FY68" i="4"/>
  <c r="HL35" i="4"/>
  <c r="GA35" i="4"/>
  <c r="HH144" i="4"/>
  <c r="FW144" i="4"/>
  <c r="HK13" i="4"/>
  <c r="FZ13" i="4"/>
  <c r="HH45" i="4"/>
  <c r="FW45" i="4"/>
  <c r="HH112" i="4"/>
  <c r="FW112" i="4"/>
  <c r="HI39" i="4"/>
  <c r="FX39" i="4"/>
  <c r="HI29" i="4"/>
  <c r="FX29" i="4"/>
  <c r="HI110" i="4"/>
  <c r="FX110" i="4"/>
  <c r="HH48" i="4"/>
  <c r="FW48" i="4"/>
  <c r="HH43" i="4"/>
  <c r="FW43" i="4"/>
  <c r="HK154" i="4"/>
  <c r="FZ154" i="4"/>
  <c r="HK67" i="4"/>
  <c r="FZ67" i="4"/>
  <c r="HK173" i="4"/>
  <c r="FZ173" i="4"/>
  <c r="HK162" i="4"/>
  <c r="FZ162" i="4"/>
  <c r="HJ194" i="4"/>
  <c r="FY194" i="4"/>
  <c r="HH183" i="4"/>
  <c r="FW183" i="4"/>
  <c r="HJ125" i="4"/>
  <c r="FY125" i="4"/>
  <c r="HL107" i="4"/>
  <c r="GA107" i="4"/>
  <c r="HJ111" i="4"/>
  <c r="FY111" i="4"/>
  <c r="HL66" i="4"/>
  <c r="GA66" i="4"/>
  <c r="HJ59" i="4"/>
  <c r="FY59" i="4"/>
  <c r="HL53" i="4"/>
  <c r="GA53" i="4"/>
  <c r="HH53" i="4"/>
  <c r="FW53" i="4"/>
  <c r="HI19" i="4"/>
  <c r="FX19" i="4"/>
  <c r="HJ81" i="4"/>
  <c r="FY81" i="4"/>
  <c r="HK27" i="4"/>
  <c r="FZ27" i="4"/>
  <c r="HL38" i="4"/>
  <c r="GA38" i="4"/>
  <c r="HH38" i="4"/>
  <c r="FW38" i="4"/>
  <c r="HJ32" i="4"/>
  <c r="FY32" i="4"/>
  <c r="HK87" i="4"/>
  <c r="FZ87" i="4"/>
  <c r="HH28" i="4"/>
  <c r="FW28" i="4"/>
  <c r="HI23" i="4"/>
  <c r="FX23" i="4"/>
  <c r="HJ95" i="4"/>
  <c r="FY95" i="4"/>
  <c r="HK136" i="4"/>
  <c r="FZ136" i="4"/>
  <c r="HL172" i="4"/>
  <c r="GA172" i="4"/>
  <c r="HH172" i="4"/>
  <c r="FW172" i="4"/>
  <c r="HI84" i="4"/>
  <c r="FX84" i="4"/>
  <c r="HJ14" i="4"/>
  <c r="FY14" i="4"/>
  <c r="HK143" i="4"/>
  <c r="FZ143" i="4"/>
  <c r="HL132" i="4"/>
  <c r="GA132" i="4"/>
  <c r="HH132" i="4"/>
  <c r="FW132" i="4"/>
  <c r="HI91" i="4"/>
  <c r="FX91" i="4"/>
  <c r="HK167" i="4"/>
  <c r="FZ167" i="4"/>
  <c r="HL186" i="4"/>
  <c r="GA186" i="4"/>
  <c r="HH186" i="4"/>
  <c r="FW186" i="4"/>
  <c r="HI135" i="4"/>
  <c r="FX135" i="4"/>
  <c r="HJ97" i="4"/>
  <c r="FY97" i="4"/>
  <c r="HK85" i="4"/>
  <c r="FZ85" i="4"/>
  <c r="HL79" i="4"/>
  <c r="GA79" i="4"/>
  <c r="HH79" i="4"/>
  <c r="FW79" i="4"/>
  <c r="HI78" i="4"/>
  <c r="FX78" i="4"/>
  <c r="HJ77" i="4"/>
  <c r="FY77" i="4"/>
  <c r="HK60" i="4"/>
  <c r="FZ60" i="4"/>
  <c r="HL151" i="4"/>
  <c r="GA151" i="4"/>
  <c r="HH151" i="4"/>
  <c r="FW151" i="4"/>
  <c r="HJ12" i="4"/>
  <c r="FY12" i="4"/>
  <c r="HK10" i="4"/>
  <c r="FZ10" i="4"/>
  <c r="HL15" i="4"/>
  <c r="GA15" i="4"/>
  <c r="HH15" i="4"/>
  <c r="FW15" i="4"/>
  <c r="HI119" i="4"/>
  <c r="FX119" i="4"/>
  <c r="HJ171" i="4"/>
  <c r="FY171" i="4"/>
  <c r="HK72" i="4"/>
  <c r="FZ72" i="4"/>
  <c r="HL181" i="4"/>
  <c r="GA181" i="4"/>
  <c r="HH181" i="4"/>
  <c r="FW181" i="4"/>
  <c r="HI168" i="4"/>
  <c r="FX168" i="4"/>
  <c r="HJ131" i="4"/>
  <c r="FY131" i="4"/>
  <c r="HK90" i="4"/>
  <c r="FZ90" i="4"/>
  <c r="HL88" i="4"/>
  <c r="GA88" i="4"/>
  <c r="HH88" i="4"/>
  <c r="FW88" i="4"/>
  <c r="HI25" i="4"/>
  <c r="FX25" i="4"/>
  <c r="HJ20" i="4"/>
  <c r="FY20" i="4"/>
  <c r="HK105" i="4"/>
  <c r="FZ105" i="4"/>
  <c r="HL116" i="4"/>
  <c r="GA116" i="4"/>
  <c r="HH116" i="4"/>
  <c r="FW116" i="4"/>
  <c r="HI188" i="4"/>
  <c r="FX188" i="4"/>
  <c r="HJ127" i="4"/>
  <c r="FY127" i="4"/>
  <c r="HK34" i="4"/>
  <c r="FZ34" i="4"/>
  <c r="HI55" i="4"/>
  <c r="FX55" i="4"/>
  <c r="HJ122" i="4"/>
  <c r="FY122" i="4"/>
  <c r="HK106" i="4"/>
  <c r="FZ106" i="4"/>
  <c r="HL30" i="4"/>
  <c r="GA30" i="4"/>
  <c r="HH30" i="4"/>
  <c r="FW30" i="4"/>
  <c r="HI94" i="4"/>
  <c r="FX94" i="4"/>
  <c r="HJ83" i="4"/>
  <c r="FY83" i="4"/>
  <c r="HK76" i="4"/>
  <c r="FZ76" i="4"/>
  <c r="HL75" i="4"/>
  <c r="GA75" i="4"/>
  <c r="HH75" i="4"/>
  <c r="FW75" i="4"/>
  <c r="HI195" i="4"/>
  <c r="FX195" i="4"/>
  <c r="HJ156" i="4"/>
  <c r="FY156" i="4"/>
  <c r="HK169" i="4"/>
  <c r="FZ169" i="4"/>
  <c r="HL164" i="4"/>
  <c r="GA164" i="4"/>
  <c r="HH164" i="4"/>
  <c r="FW164" i="4"/>
  <c r="HI178" i="4"/>
  <c r="FX178" i="4"/>
  <c r="HJ92" i="4"/>
  <c r="FY92" i="4"/>
  <c r="HK117" i="4"/>
  <c r="FZ117" i="4"/>
  <c r="HL22" i="4"/>
  <c r="GA22" i="4"/>
  <c r="HH22" i="4"/>
  <c r="FW22" i="4"/>
  <c r="HI128" i="4"/>
  <c r="FX128" i="4"/>
  <c r="HJ160" i="4"/>
  <c r="FY160" i="4"/>
  <c r="HK93" i="4"/>
  <c r="FZ93" i="4"/>
  <c r="HL146" i="4"/>
  <c r="GA146" i="4"/>
  <c r="HH146" i="4"/>
  <c r="FW146" i="4"/>
  <c r="HI114" i="4"/>
  <c r="FX114" i="4"/>
  <c r="HJ130" i="4"/>
  <c r="FY130" i="4"/>
  <c r="HK17" i="4"/>
  <c r="FZ17" i="4"/>
  <c r="HL159" i="4"/>
  <c r="GA159" i="4"/>
  <c r="HH159" i="4"/>
  <c r="FW159" i="4"/>
  <c r="HI177" i="4"/>
  <c r="FX177" i="4"/>
  <c r="HJ141" i="4"/>
  <c r="FY141" i="4"/>
  <c r="HK101" i="4"/>
  <c r="FZ101" i="4"/>
  <c r="HL52" i="4"/>
  <c r="GA52" i="4"/>
  <c r="HH52" i="4"/>
  <c r="FW52" i="4"/>
  <c r="HI96" i="4"/>
  <c r="FX96" i="4"/>
  <c r="HJ153" i="4"/>
  <c r="FY153" i="4"/>
  <c r="HK121" i="4"/>
  <c r="FZ121" i="4"/>
  <c r="HL80" i="4"/>
  <c r="GA80" i="4"/>
  <c r="HH80" i="4"/>
  <c r="FW80" i="4"/>
  <c r="HI197" i="4"/>
  <c r="FX197" i="4"/>
  <c r="HJ196" i="4"/>
  <c r="FY196" i="4"/>
  <c r="HK149" i="4"/>
  <c r="FZ149" i="4"/>
  <c r="HL145" i="4"/>
  <c r="GA145" i="4"/>
  <c r="HH145" i="4"/>
  <c r="FW145" i="4"/>
  <c r="HI142" i="4"/>
  <c r="FX142" i="4"/>
  <c r="HJ129" i="4"/>
  <c r="FY129" i="4"/>
  <c r="HK115" i="4"/>
  <c r="FZ115" i="4"/>
  <c r="HL108" i="4"/>
  <c r="GA108" i="4"/>
  <c r="HH108" i="4"/>
  <c r="FW108" i="4"/>
  <c r="HI100" i="4"/>
  <c r="FX100" i="4"/>
  <c r="HJ74" i="4"/>
  <c r="FY74" i="4"/>
  <c r="HK73" i="4"/>
  <c r="FZ73" i="4"/>
  <c r="HL71" i="4"/>
  <c r="GA71" i="4"/>
  <c r="HH71" i="4"/>
  <c r="FW71" i="4"/>
  <c r="HI64" i="4"/>
  <c r="FX64" i="4"/>
  <c r="HJ102" i="4"/>
  <c r="FY102" i="4"/>
  <c r="HK187" i="4"/>
  <c r="FZ187" i="4"/>
  <c r="HL57" i="4"/>
  <c r="GA57" i="4"/>
  <c r="HH57" i="4"/>
  <c r="FW57" i="4"/>
  <c r="HI56" i="4"/>
  <c r="FX56" i="4"/>
  <c r="HJ163" i="4"/>
  <c r="FY163" i="4"/>
  <c r="HK42" i="4"/>
  <c r="FZ42" i="4"/>
  <c r="HL41" i="4"/>
  <c r="GA41" i="4"/>
  <c r="HH41" i="4"/>
  <c r="FW41" i="4"/>
  <c r="HI26" i="4"/>
  <c r="FX26" i="4"/>
  <c r="HJ133" i="4"/>
  <c r="FY133" i="4"/>
  <c r="HK46" i="4"/>
  <c r="FZ46" i="4"/>
  <c r="HG148" i="4"/>
  <c r="FV148" i="4"/>
  <c r="HF62" i="4"/>
  <c r="FU62" i="4"/>
  <c r="HG54" i="4"/>
  <c r="FV54" i="4"/>
  <c r="HF174" i="4"/>
  <c r="FU174" i="4"/>
  <c r="HF113" i="4"/>
  <c r="FU113" i="4"/>
  <c r="HG185" i="4"/>
  <c r="FV185" i="4"/>
  <c r="HF184" i="4"/>
  <c r="FU184" i="4"/>
  <c r="HG47" i="4"/>
  <c r="FV47" i="4"/>
  <c r="HF35" i="4"/>
  <c r="FU35" i="4"/>
  <c r="HG21" i="4"/>
  <c r="FV21" i="4"/>
  <c r="HG158" i="4"/>
  <c r="FV158" i="4"/>
  <c r="HF144" i="4"/>
  <c r="FU144" i="4"/>
  <c r="HG13" i="4"/>
  <c r="FV13" i="4"/>
  <c r="HG49" i="4"/>
  <c r="FV49" i="4"/>
  <c r="HF45" i="4"/>
  <c r="FU45" i="4"/>
  <c r="HG123" i="4"/>
  <c r="FV123" i="4"/>
  <c r="HF112" i="4"/>
  <c r="FU112" i="4"/>
  <c r="HG65" i="4"/>
  <c r="FV65" i="4"/>
  <c r="HF40" i="4"/>
  <c r="FU40" i="4"/>
  <c r="HF120" i="4"/>
  <c r="FU120" i="4"/>
  <c r="HG179" i="4"/>
  <c r="FV179" i="4"/>
  <c r="HF161" i="4"/>
  <c r="FU161" i="4"/>
  <c r="HG99" i="4"/>
  <c r="FV99" i="4"/>
  <c r="HF48" i="4"/>
  <c r="FU48" i="4"/>
  <c r="HG150" i="4"/>
  <c r="FV150" i="4"/>
  <c r="HF43" i="4"/>
  <c r="FU43" i="4"/>
  <c r="HG154" i="4"/>
  <c r="FV154" i="4"/>
  <c r="HG67" i="4"/>
  <c r="FV67" i="4"/>
  <c r="HF50" i="4"/>
  <c r="FU50" i="4"/>
  <c r="HG173" i="4"/>
  <c r="FV173" i="4"/>
  <c r="HF176" i="4"/>
  <c r="FU176" i="4"/>
  <c r="HG162" i="4"/>
  <c r="FV162" i="4"/>
  <c r="HF155" i="4"/>
  <c r="FU155" i="4"/>
  <c r="HG103" i="4"/>
  <c r="FV103" i="4"/>
  <c r="HF183" i="4"/>
  <c r="FU183" i="4"/>
  <c r="HG152" i="4"/>
  <c r="FV152" i="4"/>
  <c r="HF107" i="4"/>
  <c r="FU107" i="4"/>
  <c r="HG134" i="4"/>
  <c r="FV134" i="4"/>
  <c r="HF66" i="4"/>
  <c r="FU66" i="4"/>
  <c r="HG58" i="4"/>
  <c r="FV58" i="4"/>
  <c r="HF53" i="4"/>
  <c r="FU53" i="4"/>
  <c r="HG27" i="4"/>
  <c r="FV27" i="4"/>
  <c r="HF38" i="4"/>
  <c r="FU38" i="4"/>
  <c r="HG87" i="4"/>
  <c r="FV87" i="4"/>
  <c r="HF28" i="4"/>
  <c r="FU28" i="4"/>
  <c r="HG136" i="4"/>
  <c r="FV136" i="4"/>
  <c r="HF172" i="4"/>
  <c r="FU172" i="4"/>
  <c r="HG143" i="4"/>
  <c r="FV143" i="4"/>
  <c r="HF132" i="4"/>
  <c r="FU132" i="4"/>
  <c r="HG167" i="4"/>
  <c r="FV167" i="4"/>
  <c r="HF186" i="4"/>
  <c r="FU186" i="4"/>
  <c r="HG85" i="4"/>
  <c r="FV85" i="4"/>
  <c r="HF79" i="4"/>
  <c r="FU79" i="4"/>
  <c r="HG60" i="4"/>
  <c r="FV60" i="4"/>
  <c r="HF151" i="4"/>
  <c r="FU151" i="4"/>
  <c r="HG10" i="4"/>
  <c r="FV10" i="4"/>
  <c r="HF15" i="4"/>
  <c r="FU15" i="4"/>
  <c r="HG72" i="4"/>
  <c r="FV72" i="4"/>
  <c r="HF181" i="4"/>
  <c r="FU181" i="4"/>
  <c r="HG90" i="4"/>
  <c r="FV90" i="4"/>
  <c r="HF88" i="4"/>
  <c r="FU88" i="4"/>
  <c r="HG105" i="4"/>
  <c r="FV105" i="4"/>
  <c r="HF116" i="4"/>
  <c r="FU116" i="4"/>
  <c r="HG122" i="4"/>
  <c r="FV122" i="4"/>
  <c r="HF106" i="4"/>
  <c r="FU106" i="4"/>
  <c r="HG83" i="4"/>
  <c r="FV83" i="4"/>
  <c r="HF76" i="4"/>
  <c r="FU76" i="4"/>
  <c r="HG156" i="4"/>
  <c r="FV156" i="4"/>
  <c r="HF169" i="4"/>
  <c r="FU169" i="4"/>
  <c r="HG92" i="4"/>
  <c r="FV92" i="4"/>
  <c r="HF117" i="4"/>
  <c r="FU117" i="4"/>
  <c r="HG160" i="4"/>
  <c r="FV160" i="4"/>
  <c r="HF93" i="4"/>
  <c r="FU93" i="4"/>
  <c r="HG130" i="4"/>
  <c r="FV130" i="4"/>
  <c r="HF17" i="4"/>
  <c r="FU17" i="4"/>
  <c r="HG141" i="4"/>
  <c r="FV141" i="4"/>
  <c r="HF101" i="4"/>
  <c r="FU101" i="4"/>
  <c r="HG153" i="4"/>
  <c r="FV153" i="4"/>
  <c r="HF121" i="4"/>
  <c r="FU121" i="4"/>
  <c r="HG196" i="4"/>
  <c r="FV196" i="4"/>
  <c r="HF149" i="4"/>
  <c r="FU149" i="4"/>
  <c r="HG129" i="4"/>
  <c r="FV129" i="4"/>
  <c r="HF115" i="4"/>
  <c r="FU115" i="4"/>
  <c r="HG74" i="4"/>
  <c r="FV74" i="4"/>
  <c r="HF73" i="4"/>
  <c r="FU73" i="4"/>
  <c r="HG102" i="4"/>
  <c r="FV102" i="4"/>
  <c r="HF187" i="4"/>
  <c r="FU187" i="4"/>
  <c r="HG163" i="4"/>
  <c r="FV163" i="4"/>
  <c r="HF42" i="4"/>
  <c r="FU42" i="4"/>
  <c r="HG133" i="4"/>
  <c r="FV133" i="4"/>
  <c r="HI37" i="4"/>
  <c r="FX37" i="4"/>
  <c r="H12" i="22"/>
  <c r="HI11" i="4"/>
  <c r="HJ9" i="4"/>
  <c r="HJ8" i="4"/>
  <c r="IR217" i="4" s="1"/>
  <c r="HJ4" i="4"/>
  <c r="HF180" i="4"/>
  <c r="HG3" i="4"/>
  <c r="BW199" i="4"/>
  <c r="HK189" i="4"/>
  <c r="HL11" i="4"/>
  <c r="IT219" i="4" s="1"/>
  <c r="HH11" i="4"/>
  <c r="HI9" i="4"/>
  <c r="IQ218" i="4" s="1"/>
  <c r="HI8" i="4"/>
  <c r="HL31" i="4"/>
  <c r="HH31" i="4"/>
  <c r="HJ5" i="4"/>
  <c r="HI7" i="4"/>
  <c r="HK180" i="4"/>
  <c r="IS210" i="4" s="1"/>
  <c r="HJ3" i="4"/>
  <c r="HH6" i="4"/>
  <c r="HI4" i="4"/>
  <c r="HG9" i="4"/>
  <c r="HG8" i="4"/>
  <c r="HF5" i="4"/>
  <c r="HG7" i="4"/>
  <c r="HF3" i="4"/>
  <c r="BU199" i="4"/>
  <c r="HH189" i="4"/>
  <c r="HH220" i="4" s="1"/>
  <c r="HI31" i="4"/>
  <c r="HJ7" i="4"/>
  <c r="HL180" i="4"/>
  <c r="HH180" i="4"/>
  <c r="HH210" i="4" s="1"/>
  <c r="HK3" i="4"/>
  <c r="HI6" i="4"/>
  <c r="HF189" i="4"/>
  <c r="HG5" i="4"/>
  <c r="HF6" i="4"/>
  <c r="HJ189" i="4"/>
  <c r="HK11" i="4"/>
  <c r="HL9" i="4"/>
  <c r="HH9" i="4"/>
  <c r="HH218" i="4" s="1"/>
  <c r="HL8" i="4"/>
  <c r="HH8" i="4"/>
  <c r="HK31" i="4"/>
  <c r="HI5" i="4"/>
  <c r="HL7" i="4"/>
  <c r="HH7" i="4"/>
  <c r="HJ180" i="4"/>
  <c r="HI3" i="4"/>
  <c r="HK6" i="4"/>
  <c r="HL4" i="4"/>
  <c r="HH4" i="4"/>
  <c r="HG11" i="4"/>
  <c r="HF9" i="4"/>
  <c r="HF8" i="4"/>
  <c r="HG31" i="4"/>
  <c r="HF7" i="4"/>
  <c r="HG4" i="4"/>
  <c r="BX199" i="4"/>
  <c r="BV199" i="4"/>
  <c r="HK5" i="4"/>
  <c r="HI189" i="4"/>
  <c r="HJ11" i="4"/>
  <c r="HK9" i="4"/>
  <c r="HK8" i="4"/>
  <c r="HJ31" i="4"/>
  <c r="HL5" i="4"/>
  <c r="HH5" i="4"/>
  <c r="HK7" i="4"/>
  <c r="HI180" i="4"/>
  <c r="HL3" i="4"/>
  <c r="HH3" i="4"/>
  <c r="HJ6" i="4"/>
  <c r="HK4" i="4"/>
  <c r="IS207" i="4" s="1"/>
  <c r="HG189" i="4"/>
  <c r="HF11" i="4"/>
  <c r="IN219" i="4" s="1"/>
  <c r="HF31" i="4"/>
  <c r="HG180" i="4"/>
  <c r="HG6" i="4"/>
  <c r="HF4" i="4"/>
  <c r="BY199" i="4"/>
  <c r="EO34" i="4"/>
  <c r="EO199" i="4" s="1"/>
  <c r="FW199" i="4" s="1"/>
  <c r="EP34" i="4"/>
  <c r="I13" i="19"/>
  <c r="I9" i="22"/>
  <c r="G14" i="19"/>
  <c r="G10" i="22"/>
  <c r="H17" i="19"/>
  <c r="H13" i="22"/>
  <c r="EN34" i="4"/>
  <c r="FV34" i="4" s="1"/>
  <c r="EM34" i="4"/>
  <c r="EL140" i="4"/>
  <c r="CX140" i="4"/>
  <c r="DA140" i="4"/>
  <c r="EL126" i="4"/>
  <c r="CX126" i="4"/>
  <c r="DA126" i="4"/>
  <c r="EL19" i="4"/>
  <c r="CX19" i="4"/>
  <c r="DA19" i="4"/>
  <c r="EL84" i="4"/>
  <c r="DA84" i="4"/>
  <c r="CX84" i="4"/>
  <c r="EL122" i="4"/>
  <c r="CX122" i="4"/>
  <c r="DA122" i="4"/>
  <c r="EL160" i="4"/>
  <c r="CX160" i="4"/>
  <c r="DA160" i="4"/>
  <c r="EL74" i="4"/>
  <c r="CX74" i="4"/>
  <c r="DA74" i="4"/>
  <c r="EL102" i="4"/>
  <c r="CX102" i="4"/>
  <c r="DA102" i="4"/>
  <c r="EL163" i="4"/>
  <c r="CX163" i="4"/>
  <c r="DA163" i="4"/>
  <c r="EL133" i="4"/>
  <c r="CX133" i="4"/>
  <c r="DA133" i="4"/>
  <c r="EL62" i="4"/>
  <c r="DA62" i="4"/>
  <c r="CX62" i="4"/>
  <c r="EL174" i="4"/>
  <c r="CX174" i="4"/>
  <c r="DA174" i="4"/>
  <c r="EL113" i="4"/>
  <c r="CX113" i="4"/>
  <c r="DA113" i="4"/>
  <c r="EL184" i="4"/>
  <c r="CX184" i="4"/>
  <c r="DA184" i="4"/>
  <c r="EL35" i="4"/>
  <c r="CX35" i="4"/>
  <c r="DA35" i="4"/>
  <c r="EL9" i="4"/>
  <c r="FT9" i="4" s="1"/>
  <c r="CX9" i="4"/>
  <c r="DA9" i="4"/>
  <c r="EL144" i="4"/>
  <c r="DA144" i="4"/>
  <c r="CX144" i="4"/>
  <c r="EL8" i="4"/>
  <c r="FT8" i="4" s="1"/>
  <c r="CX8" i="4"/>
  <c r="DA8" i="4"/>
  <c r="EL45" i="4"/>
  <c r="DA45" i="4"/>
  <c r="CX45" i="4"/>
  <c r="EL112" i="4"/>
  <c r="CX112" i="4"/>
  <c r="DA112" i="4"/>
  <c r="EL40" i="4"/>
  <c r="DA40" i="4"/>
  <c r="CX40" i="4"/>
  <c r="EL120" i="4"/>
  <c r="CX120" i="4"/>
  <c r="DA120" i="4"/>
  <c r="EL161" i="4"/>
  <c r="CX161" i="4"/>
  <c r="DA161" i="4"/>
  <c r="EL48" i="4"/>
  <c r="CX48" i="4"/>
  <c r="DA48" i="4"/>
  <c r="EL43" i="4"/>
  <c r="CX43" i="4"/>
  <c r="DA43" i="4"/>
  <c r="EL7" i="4"/>
  <c r="FT7" i="4" s="1"/>
  <c r="CX7" i="4"/>
  <c r="DA7" i="4"/>
  <c r="EL50" i="4"/>
  <c r="CX50" i="4"/>
  <c r="DA50" i="4"/>
  <c r="EL176" i="4"/>
  <c r="CX176" i="4"/>
  <c r="DA176" i="4"/>
  <c r="EL155" i="4"/>
  <c r="CX155" i="4"/>
  <c r="DA155" i="4"/>
  <c r="EL183" i="4"/>
  <c r="CX183" i="4"/>
  <c r="DA183" i="4"/>
  <c r="EL107" i="4"/>
  <c r="CX107" i="4"/>
  <c r="DA107" i="4"/>
  <c r="EL66" i="4"/>
  <c r="CX66" i="4"/>
  <c r="DA66" i="4"/>
  <c r="EL53" i="4"/>
  <c r="CX53" i="4"/>
  <c r="DA53" i="4"/>
  <c r="EL38" i="4"/>
  <c r="CX38" i="4"/>
  <c r="DA38" i="4"/>
  <c r="EL28" i="4"/>
  <c r="CX28" i="4"/>
  <c r="DA28" i="4"/>
  <c r="EL172" i="4"/>
  <c r="CX172" i="4"/>
  <c r="DA172" i="4"/>
  <c r="EL132" i="4"/>
  <c r="DA132" i="4"/>
  <c r="CX132" i="4"/>
  <c r="EL186" i="4"/>
  <c r="CX186" i="4"/>
  <c r="DA186" i="4"/>
  <c r="EL79" i="4"/>
  <c r="DA79" i="4"/>
  <c r="CX79" i="4"/>
  <c r="EL151" i="4"/>
  <c r="DA151" i="4"/>
  <c r="CX151" i="4"/>
  <c r="EL15" i="4"/>
  <c r="DA15" i="4"/>
  <c r="CX15" i="4"/>
  <c r="EL181" i="4"/>
  <c r="DA181" i="4"/>
  <c r="CX181" i="4"/>
  <c r="EL88" i="4"/>
  <c r="DA88" i="4"/>
  <c r="CX88" i="4"/>
  <c r="EL116" i="4"/>
  <c r="CX116" i="4"/>
  <c r="DA116" i="4"/>
  <c r="EL55" i="4"/>
  <c r="DA55" i="4"/>
  <c r="CX55" i="4"/>
  <c r="EL94" i="4"/>
  <c r="CX94" i="4"/>
  <c r="DA94" i="4"/>
  <c r="EL195" i="4"/>
  <c r="CX195" i="4"/>
  <c r="DA195" i="4"/>
  <c r="EL178" i="4"/>
  <c r="DA178" i="4"/>
  <c r="CX178" i="4"/>
  <c r="EL128" i="4"/>
  <c r="DA128" i="4"/>
  <c r="CX128" i="4"/>
  <c r="EL114" i="4"/>
  <c r="DA114" i="4"/>
  <c r="CX114" i="4"/>
  <c r="EL177" i="4"/>
  <c r="CX177" i="4"/>
  <c r="EL96" i="4"/>
  <c r="DA96" i="4"/>
  <c r="CX96" i="4"/>
  <c r="EL197" i="4"/>
  <c r="CX197" i="4"/>
  <c r="DA197" i="4"/>
  <c r="EL142" i="4"/>
  <c r="CX142" i="4"/>
  <c r="DA142" i="4"/>
  <c r="EL100" i="4"/>
  <c r="CX100" i="4"/>
  <c r="DA100" i="4"/>
  <c r="EL64" i="4"/>
  <c r="CX64" i="4"/>
  <c r="DA64" i="4"/>
  <c r="EL56" i="4"/>
  <c r="CX56" i="4"/>
  <c r="DA56" i="4"/>
  <c r="EL26" i="4"/>
  <c r="CX26" i="4"/>
  <c r="DA26" i="4"/>
  <c r="CX6" i="4"/>
  <c r="DA6" i="4"/>
  <c r="EL182" i="4"/>
  <c r="DA182" i="4"/>
  <c r="CX182" i="4"/>
  <c r="EL33" i="4"/>
  <c r="CX33" i="4"/>
  <c r="DA33" i="4"/>
  <c r="EL157" i="4"/>
  <c r="CX157" i="4"/>
  <c r="DA157" i="4"/>
  <c r="EL16" i="4"/>
  <c r="CX16" i="4"/>
  <c r="DA16" i="4"/>
  <c r="EL69" i="4"/>
  <c r="DA69" i="4"/>
  <c r="CX69" i="4"/>
  <c r="EL82" i="4"/>
  <c r="DA82" i="4"/>
  <c r="CX82" i="4"/>
  <c r="EL5" i="4"/>
  <c r="FT5" i="4" s="1"/>
  <c r="DA5" i="4"/>
  <c r="CX5" i="4"/>
  <c r="EL193" i="4"/>
  <c r="CX193" i="4"/>
  <c r="DA193" i="4"/>
  <c r="EL118" i="4"/>
  <c r="CX118" i="4"/>
  <c r="DA118" i="4"/>
  <c r="EL89" i="4"/>
  <c r="CX89" i="4"/>
  <c r="DA89" i="4"/>
  <c r="EL98" i="4"/>
  <c r="CX98" i="4"/>
  <c r="DA98" i="4"/>
  <c r="EL61" i="4"/>
  <c r="CX61" i="4"/>
  <c r="DA61" i="4"/>
  <c r="EL119" i="4"/>
  <c r="DA119" i="4"/>
  <c r="CX119" i="4"/>
  <c r="EL168" i="4"/>
  <c r="DA168" i="4"/>
  <c r="CX168" i="4"/>
  <c r="EL25" i="4"/>
  <c r="DA25" i="4"/>
  <c r="CX25" i="4"/>
  <c r="EL83" i="4"/>
  <c r="DA83" i="4"/>
  <c r="CX83" i="4"/>
  <c r="EL156" i="4"/>
  <c r="CX156" i="4"/>
  <c r="DA156" i="4"/>
  <c r="EL92" i="4"/>
  <c r="DA92" i="4"/>
  <c r="CX92" i="4"/>
  <c r="EL153" i="4"/>
  <c r="CX153" i="4"/>
  <c r="EL4" i="4"/>
  <c r="FT4" i="4" s="1"/>
  <c r="DA4" i="4"/>
  <c r="CX4" i="4"/>
  <c r="EQ34" i="4"/>
  <c r="FY34" i="4" s="1"/>
  <c r="EL148" i="4"/>
  <c r="DA148" i="4"/>
  <c r="CX148" i="4"/>
  <c r="EL54" i="4"/>
  <c r="CX54" i="4"/>
  <c r="DA54" i="4"/>
  <c r="EL11" i="4"/>
  <c r="FT11" i="4" s="1"/>
  <c r="DA11" i="4"/>
  <c r="CX11" i="4"/>
  <c r="EL185" i="4"/>
  <c r="CX185" i="4"/>
  <c r="DA185" i="4"/>
  <c r="EL47" i="4"/>
  <c r="CX47" i="4"/>
  <c r="DA47" i="4"/>
  <c r="EL21" i="4"/>
  <c r="CX21" i="4"/>
  <c r="DA21" i="4"/>
  <c r="EL158" i="4"/>
  <c r="DA158" i="4"/>
  <c r="CX158" i="4"/>
  <c r="EL13" i="4"/>
  <c r="DA13" i="4"/>
  <c r="CX13" i="4"/>
  <c r="EL49" i="4"/>
  <c r="CX49" i="4"/>
  <c r="DA49" i="4"/>
  <c r="EL123" i="4"/>
  <c r="DA123" i="4"/>
  <c r="CX123" i="4"/>
  <c r="EL65" i="4"/>
  <c r="CX65" i="4"/>
  <c r="DA65" i="4"/>
  <c r="EL31" i="4"/>
  <c r="FT31" i="4" s="1"/>
  <c r="DA31" i="4"/>
  <c r="CX31" i="4"/>
  <c r="EL179" i="4"/>
  <c r="CX179" i="4"/>
  <c r="DA179" i="4"/>
  <c r="EL99" i="4"/>
  <c r="DA99" i="4"/>
  <c r="CX99" i="4"/>
  <c r="EL150" i="4"/>
  <c r="CX150" i="4"/>
  <c r="DA150" i="4"/>
  <c r="EL154" i="4"/>
  <c r="CX154" i="4"/>
  <c r="DA154" i="4"/>
  <c r="EL67" i="4"/>
  <c r="CX67" i="4"/>
  <c r="DA67" i="4"/>
  <c r="EL173" i="4"/>
  <c r="CX173" i="4"/>
  <c r="DA173" i="4"/>
  <c r="EL162" i="4"/>
  <c r="CX162" i="4"/>
  <c r="DA162" i="4"/>
  <c r="EL103" i="4"/>
  <c r="CX103" i="4"/>
  <c r="DA103" i="4"/>
  <c r="EL152" i="4"/>
  <c r="CX152" i="4"/>
  <c r="DA152" i="4"/>
  <c r="EL134" i="4"/>
  <c r="CX134" i="4"/>
  <c r="DA134" i="4"/>
  <c r="EL58" i="4"/>
  <c r="CX58" i="4"/>
  <c r="DA58" i="4"/>
  <c r="EL27" i="4"/>
  <c r="CX27" i="4"/>
  <c r="EL87" i="4"/>
  <c r="CX87" i="4"/>
  <c r="DA87" i="4"/>
  <c r="EL136" i="4"/>
  <c r="DA136" i="4"/>
  <c r="CX136" i="4"/>
  <c r="EL143" i="4"/>
  <c r="CX143" i="4"/>
  <c r="DA143" i="4"/>
  <c r="EL167" i="4"/>
  <c r="CX167" i="4"/>
  <c r="DA167" i="4"/>
  <c r="EL85" i="4"/>
  <c r="DA85" i="4"/>
  <c r="CX85" i="4"/>
  <c r="EL60" i="4"/>
  <c r="DA60" i="4"/>
  <c r="CX60" i="4"/>
  <c r="EL10" i="4"/>
  <c r="DA10" i="4"/>
  <c r="CX10" i="4"/>
  <c r="EL72" i="4"/>
  <c r="DA72" i="4"/>
  <c r="CX72" i="4"/>
  <c r="EL90" i="4"/>
  <c r="DA90" i="4"/>
  <c r="CX90" i="4"/>
  <c r="EL105" i="4"/>
  <c r="CX105" i="4"/>
  <c r="DA105" i="4"/>
  <c r="EL34" i="4"/>
  <c r="CX34" i="4"/>
  <c r="EL30" i="4"/>
  <c r="DA30" i="4"/>
  <c r="CX30" i="4"/>
  <c r="EL75" i="4"/>
  <c r="DA75" i="4"/>
  <c r="CX75" i="4"/>
  <c r="EL164" i="4"/>
  <c r="DA164" i="4"/>
  <c r="CX164" i="4"/>
  <c r="EL22" i="4"/>
  <c r="DA22" i="4"/>
  <c r="CX22" i="4"/>
  <c r="EL146" i="4"/>
  <c r="CX146" i="4"/>
  <c r="EL159" i="4"/>
  <c r="CX159" i="4"/>
  <c r="EL52" i="4"/>
  <c r="DA52" i="4"/>
  <c r="CX52" i="4"/>
  <c r="EL80" i="4"/>
  <c r="CX80" i="4"/>
  <c r="DA80" i="4"/>
  <c r="EL145" i="4"/>
  <c r="CX145" i="4"/>
  <c r="DA145" i="4"/>
  <c r="EL108" i="4"/>
  <c r="CX108" i="4"/>
  <c r="DA108" i="4"/>
  <c r="EL71" i="4"/>
  <c r="CX71" i="4"/>
  <c r="DA71" i="4"/>
  <c r="EL57" i="4"/>
  <c r="CX57" i="4"/>
  <c r="DA57" i="4"/>
  <c r="EL41" i="4"/>
  <c r="CX41" i="4"/>
  <c r="DA41" i="4"/>
  <c r="EL46" i="4"/>
  <c r="CX46" i="4"/>
  <c r="DA46" i="4"/>
  <c r="EJ189" i="4"/>
  <c r="EI189" i="4"/>
  <c r="EL191" i="4"/>
  <c r="CX191" i="4"/>
  <c r="DA191" i="4"/>
  <c r="EL165" i="4"/>
  <c r="CX165" i="4"/>
  <c r="DA165" i="4"/>
  <c r="EL44" i="4"/>
  <c r="CX44" i="4"/>
  <c r="DA44" i="4"/>
  <c r="EL39" i="4"/>
  <c r="CX39" i="4"/>
  <c r="DA39" i="4"/>
  <c r="EL29" i="4"/>
  <c r="CX29" i="4"/>
  <c r="DA29" i="4"/>
  <c r="EL110" i="4"/>
  <c r="DA110" i="4"/>
  <c r="CX110" i="4"/>
  <c r="EL170" i="4"/>
  <c r="CX170" i="4"/>
  <c r="DA170" i="4"/>
  <c r="EL147" i="4"/>
  <c r="CX147" i="4"/>
  <c r="DA147" i="4"/>
  <c r="EL37" i="4"/>
  <c r="CX37" i="4"/>
  <c r="DA37" i="4"/>
  <c r="EL23" i="4"/>
  <c r="CX23" i="4"/>
  <c r="DA23" i="4"/>
  <c r="EL91" i="4"/>
  <c r="DA91" i="4"/>
  <c r="CX91" i="4"/>
  <c r="EL135" i="4"/>
  <c r="CX135" i="4"/>
  <c r="DA135" i="4"/>
  <c r="EL78" i="4"/>
  <c r="DA78" i="4"/>
  <c r="CX78" i="4"/>
  <c r="EL3" i="4"/>
  <c r="FT3" i="4" s="1"/>
  <c r="DA3" i="4"/>
  <c r="CX3" i="4"/>
  <c r="EL188" i="4"/>
  <c r="DA188" i="4"/>
  <c r="CX188" i="4"/>
  <c r="EL130" i="4"/>
  <c r="CX130" i="4"/>
  <c r="DA130" i="4"/>
  <c r="EL141" i="4"/>
  <c r="DA141" i="4"/>
  <c r="CX141" i="4"/>
  <c r="EL196" i="4"/>
  <c r="CX196" i="4"/>
  <c r="DA196" i="4"/>
  <c r="EL129" i="4"/>
  <c r="CX129" i="4"/>
  <c r="DA129" i="4"/>
  <c r="EL189" i="4"/>
  <c r="FT189" i="4" s="1"/>
  <c r="EL138" i="4"/>
  <c r="CX138" i="4"/>
  <c r="DA138" i="4"/>
  <c r="EL124" i="4"/>
  <c r="DA124" i="4"/>
  <c r="CX124" i="4"/>
  <c r="EL68" i="4"/>
  <c r="CX68" i="4"/>
  <c r="DA68" i="4"/>
  <c r="EL139" i="4"/>
  <c r="CX139" i="4"/>
  <c r="DA139" i="4"/>
  <c r="EL24" i="4"/>
  <c r="CX24" i="4"/>
  <c r="DA24" i="4"/>
  <c r="EL18" i="4"/>
  <c r="DA18" i="4"/>
  <c r="CX18" i="4"/>
  <c r="EL63" i="4"/>
  <c r="DA63" i="4"/>
  <c r="CX63" i="4"/>
  <c r="EL175" i="4"/>
  <c r="CX175" i="4"/>
  <c r="DA175" i="4"/>
  <c r="EL137" i="4"/>
  <c r="CX137" i="4"/>
  <c r="DA137" i="4"/>
  <c r="EL70" i="4"/>
  <c r="CX70" i="4"/>
  <c r="DA70" i="4"/>
  <c r="EL190" i="4"/>
  <c r="CX190" i="4"/>
  <c r="DA190" i="4"/>
  <c r="EL104" i="4"/>
  <c r="CX104" i="4"/>
  <c r="DA104" i="4"/>
  <c r="EL109" i="4"/>
  <c r="CX109" i="4"/>
  <c r="DA109" i="4"/>
  <c r="EL51" i="4"/>
  <c r="CX51" i="4"/>
  <c r="DA51" i="4"/>
  <c r="EL36" i="4"/>
  <c r="CX36" i="4"/>
  <c r="DA36" i="4"/>
  <c r="EL86" i="4"/>
  <c r="CX86" i="4"/>
  <c r="DA86" i="4"/>
  <c r="EL192" i="4"/>
  <c r="CX192" i="4"/>
  <c r="DA192" i="4"/>
  <c r="EL166" i="4"/>
  <c r="CX166" i="4"/>
  <c r="DA166" i="4"/>
  <c r="EL194" i="4"/>
  <c r="CX194" i="4"/>
  <c r="DA194" i="4"/>
  <c r="EL125" i="4"/>
  <c r="CX125" i="4"/>
  <c r="DA125" i="4"/>
  <c r="EL111" i="4"/>
  <c r="CX111" i="4"/>
  <c r="DA111" i="4"/>
  <c r="EL59" i="4"/>
  <c r="CX59" i="4"/>
  <c r="DA59" i="4"/>
  <c r="EL81" i="4"/>
  <c r="CX81" i="4"/>
  <c r="DA81" i="4"/>
  <c r="EL32" i="4"/>
  <c r="CX32" i="4"/>
  <c r="DA32" i="4"/>
  <c r="EL95" i="4"/>
  <c r="CX95" i="4"/>
  <c r="DA95" i="4"/>
  <c r="EL14" i="4"/>
  <c r="DA14" i="4"/>
  <c r="CX14" i="4"/>
  <c r="EL180" i="4"/>
  <c r="FT180" i="4" s="1"/>
  <c r="DA180" i="4"/>
  <c r="CX180" i="4"/>
  <c r="EL97" i="4"/>
  <c r="DA97" i="4"/>
  <c r="CX97" i="4"/>
  <c r="EL77" i="4"/>
  <c r="DA77" i="4"/>
  <c r="CX77" i="4"/>
  <c r="EL12" i="4"/>
  <c r="DA12" i="4"/>
  <c r="CX12" i="4"/>
  <c r="EL171" i="4"/>
  <c r="DA171" i="4"/>
  <c r="CX171" i="4"/>
  <c r="EL131" i="4"/>
  <c r="CX131" i="4"/>
  <c r="DA131" i="4"/>
  <c r="EL20" i="4"/>
  <c r="DA20" i="4"/>
  <c r="CX20" i="4"/>
  <c r="EL127" i="4"/>
  <c r="DA127" i="4"/>
  <c r="CX127" i="4"/>
  <c r="EL106" i="4"/>
  <c r="DA106" i="4"/>
  <c r="CX106" i="4"/>
  <c r="EL76" i="4"/>
  <c r="DA76" i="4"/>
  <c r="CX76" i="4"/>
  <c r="EL169" i="4"/>
  <c r="CX169" i="4"/>
  <c r="DA169" i="4"/>
  <c r="EL117" i="4"/>
  <c r="CX117" i="4"/>
  <c r="DA117" i="4"/>
  <c r="EL93" i="4"/>
  <c r="CX93" i="4"/>
  <c r="DA93" i="4"/>
  <c r="EL17" i="4"/>
  <c r="CX17" i="4"/>
  <c r="DA17" i="4"/>
  <c r="EL101" i="4"/>
  <c r="CX101" i="4"/>
  <c r="DA101" i="4"/>
  <c r="EL121" i="4"/>
  <c r="CX121" i="4"/>
  <c r="DA121" i="4"/>
  <c r="EL149" i="4"/>
  <c r="CX149" i="4"/>
  <c r="DA149" i="4"/>
  <c r="EL115" i="4"/>
  <c r="CX115" i="4"/>
  <c r="DA115" i="4"/>
  <c r="EL73" i="4"/>
  <c r="CX73" i="4"/>
  <c r="DA73" i="4"/>
  <c r="EL187" i="4"/>
  <c r="CX187" i="4"/>
  <c r="DA187" i="4"/>
  <c r="EL42" i="4"/>
  <c r="CX42" i="4"/>
  <c r="DA42" i="4"/>
  <c r="EP199" i="4"/>
  <c r="FX199" i="4" s="1"/>
  <c r="ER199" i="4"/>
  <c r="FZ199" i="4" s="1"/>
  <c r="ES6" i="4"/>
  <c r="GA6" i="4" s="1"/>
  <c r="EM46" i="4"/>
  <c r="BT199" i="4"/>
  <c r="EL6" i="4"/>
  <c r="FT6" i="4" s="1"/>
  <c r="HE77" i="4" l="1"/>
  <c r="FT77" i="4"/>
  <c r="HE95" i="4"/>
  <c r="FT95" i="4"/>
  <c r="HE137" i="4"/>
  <c r="FT137" i="4"/>
  <c r="HE187" i="4"/>
  <c r="FT187" i="4"/>
  <c r="HE12" i="4"/>
  <c r="FT12" i="4"/>
  <c r="HE59" i="4"/>
  <c r="FT59" i="4"/>
  <c r="HE166" i="4"/>
  <c r="FT166" i="4"/>
  <c r="HE18" i="4"/>
  <c r="FT18" i="4"/>
  <c r="HE124" i="4"/>
  <c r="FT124" i="4"/>
  <c r="HE135" i="4"/>
  <c r="FT135" i="4"/>
  <c r="HE147" i="4"/>
  <c r="FT147" i="4"/>
  <c r="HE39" i="4"/>
  <c r="FT39" i="4"/>
  <c r="HE75" i="4"/>
  <c r="FT75" i="4"/>
  <c r="HE60" i="4"/>
  <c r="FT60" i="4"/>
  <c r="HE136" i="4"/>
  <c r="FT136" i="4"/>
  <c r="HE162" i="4"/>
  <c r="FT162" i="4"/>
  <c r="HE65" i="4"/>
  <c r="FT65" i="4"/>
  <c r="HE157" i="4"/>
  <c r="FT157" i="4"/>
  <c r="HE176" i="4"/>
  <c r="FT176" i="4"/>
  <c r="HE102" i="4"/>
  <c r="FT102" i="4"/>
  <c r="HE42" i="4"/>
  <c r="FT42" i="4"/>
  <c r="HE149" i="4"/>
  <c r="FT149" i="4"/>
  <c r="HE93" i="4"/>
  <c r="FT93" i="4"/>
  <c r="HE106" i="4"/>
  <c r="FT106" i="4"/>
  <c r="HE171" i="4"/>
  <c r="FT171" i="4"/>
  <c r="HE81" i="4"/>
  <c r="FT81" i="4"/>
  <c r="HE194" i="4"/>
  <c r="FT194" i="4"/>
  <c r="HE36" i="4"/>
  <c r="FT36" i="4"/>
  <c r="HE190" i="4"/>
  <c r="FT190" i="4"/>
  <c r="HE63" i="4"/>
  <c r="FT63" i="4"/>
  <c r="HE68" i="4"/>
  <c r="FT68" i="4"/>
  <c r="HE141" i="4"/>
  <c r="FT141" i="4"/>
  <c r="HE78" i="4"/>
  <c r="FT78" i="4"/>
  <c r="HE37" i="4"/>
  <c r="FT37" i="4"/>
  <c r="HE29" i="4"/>
  <c r="FT29" i="4"/>
  <c r="HE191" i="4"/>
  <c r="FT191" i="4"/>
  <c r="HE41" i="4"/>
  <c r="FT41" i="4"/>
  <c r="HE145" i="4"/>
  <c r="FT145" i="4"/>
  <c r="HE159" i="4"/>
  <c r="FT159" i="4"/>
  <c r="HE164" i="4"/>
  <c r="FT164" i="4"/>
  <c r="HE34" i="4"/>
  <c r="FT34" i="4"/>
  <c r="HE10" i="4"/>
  <c r="FT10" i="4"/>
  <c r="HE143" i="4"/>
  <c r="FT143" i="4"/>
  <c r="HE27" i="4"/>
  <c r="FT27" i="4"/>
  <c r="HE103" i="4"/>
  <c r="FT103" i="4"/>
  <c r="HE154" i="4"/>
  <c r="FT154" i="4"/>
  <c r="HE13" i="4"/>
  <c r="FT13" i="4"/>
  <c r="HE185" i="4"/>
  <c r="FT185" i="4"/>
  <c r="HE83" i="4"/>
  <c r="FT83" i="4"/>
  <c r="HE61" i="4"/>
  <c r="FT61" i="4"/>
  <c r="HE193" i="4"/>
  <c r="FT193" i="4"/>
  <c r="HE16" i="4"/>
  <c r="FT16" i="4"/>
  <c r="HE64" i="4"/>
  <c r="FT64" i="4"/>
  <c r="HE96" i="4"/>
  <c r="FT96" i="4"/>
  <c r="HE128" i="4"/>
  <c r="FT128" i="4"/>
  <c r="HE55" i="4"/>
  <c r="FT55" i="4"/>
  <c r="HE15" i="4"/>
  <c r="FT15" i="4"/>
  <c r="HE132" i="4"/>
  <c r="FT132" i="4"/>
  <c r="HE53" i="4"/>
  <c r="FT53" i="4"/>
  <c r="HE155" i="4"/>
  <c r="FT155" i="4"/>
  <c r="HE43" i="4"/>
  <c r="FT43" i="4"/>
  <c r="HE40" i="4"/>
  <c r="FT40" i="4"/>
  <c r="HE144" i="4"/>
  <c r="FT144" i="4"/>
  <c r="HE113" i="4"/>
  <c r="FT113" i="4"/>
  <c r="HE163" i="4"/>
  <c r="FT163" i="4"/>
  <c r="HE122" i="4"/>
  <c r="FT122" i="4"/>
  <c r="HE140" i="4"/>
  <c r="FT140" i="4"/>
  <c r="HH213" i="4"/>
  <c r="HH207" i="4"/>
  <c r="HH206" i="4"/>
  <c r="HE73" i="4"/>
  <c r="FT73" i="4"/>
  <c r="HE101" i="4"/>
  <c r="FT101" i="4"/>
  <c r="HE169" i="4"/>
  <c r="FT169" i="4"/>
  <c r="HE111" i="4"/>
  <c r="FT111" i="4"/>
  <c r="HE192" i="4"/>
  <c r="FT192" i="4"/>
  <c r="HE109" i="4"/>
  <c r="FT109" i="4"/>
  <c r="HE24" i="4"/>
  <c r="FT24" i="4"/>
  <c r="HE146" i="4"/>
  <c r="FT146" i="4"/>
  <c r="HE85" i="4"/>
  <c r="FT85" i="4"/>
  <c r="HE14" i="4"/>
  <c r="FT14" i="4"/>
  <c r="HE51" i="4"/>
  <c r="FT51" i="4"/>
  <c r="HE130" i="4"/>
  <c r="FT130" i="4"/>
  <c r="HE80" i="4"/>
  <c r="FT80" i="4"/>
  <c r="HE58" i="4"/>
  <c r="FT58" i="4"/>
  <c r="HE158" i="4"/>
  <c r="FT158" i="4"/>
  <c r="HE153" i="4"/>
  <c r="FT153" i="4"/>
  <c r="HE25" i="4"/>
  <c r="FT25" i="4"/>
  <c r="HE98" i="4"/>
  <c r="FT98" i="4"/>
  <c r="HE116" i="4"/>
  <c r="FT116" i="4"/>
  <c r="HE151" i="4"/>
  <c r="FT151" i="4"/>
  <c r="HE66" i="4"/>
  <c r="FT66" i="4"/>
  <c r="HE48" i="4"/>
  <c r="FT48" i="4"/>
  <c r="HE174" i="4"/>
  <c r="FT174" i="4"/>
  <c r="HE84" i="4"/>
  <c r="FT84" i="4"/>
  <c r="HF46" i="4"/>
  <c r="FU46" i="4"/>
  <c r="HE115" i="4"/>
  <c r="FT115" i="4"/>
  <c r="HE17" i="4"/>
  <c r="FT17" i="4"/>
  <c r="HE76" i="4"/>
  <c r="FT76" i="4"/>
  <c r="HE131" i="4"/>
  <c r="FT131" i="4"/>
  <c r="HE97" i="4"/>
  <c r="FT97" i="4"/>
  <c r="HE32" i="4"/>
  <c r="FT32" i="4"/>
  <c r="HE125" i="4"/>
  <c r="FT125" i="4"/>
  <c r="HE86" i="4"/>
  <c r="FT86" i="4"/>
  <c r="HE104" i="4"/>
  <c r="FT104" i="4"/>
  <c r="HE175" i="4"/>
  <c r="FT175" i="4"/>
  <c r="HE139" i="4"/>
  <c r="FT139" i="4"/>
  <c r="HE196" i="4"/>
  <c r="FT196" i="4"/>
  <c r="HE23" i="4"/>
  <c r="FT23" i="4"/>
  <c r="HE110" i="4"/>
  <c r="FT110" i="4"/>
  <c r="HE165" i="4"/>
  <c r="FT165" i="4"/>
  <c r="HE46" i="4"/>
  <c r="FT46" i="4"/>
  <c r="HE108" i="4"/>
  <c r="FT108" i="4"/>
  <c r="HE22" i="4"/>
  <c r="FT22" i="4"/>
  <c r="HE72" i="4"/>
  <c r="FT72" i="4"/>
  <c r="HE167" i="4"/>
  <c r="FT167" i="4"/>
  <c r="HE152" i="4"/>
  <c r="FT152" i="4"/>
  <c r="HE67" i="4"/>
  <c r="FT67" i="4"/>
  <c r="HE179" i="4"/>
  <c r="FT179" i="4"/>
  <c r="HE49" i="4"/>
  <c r="FT49" i="4"/>
  <c r="HE47" i="4"/>
  <c r="FT47" i="4"/>
  <c r="HE148" i="4"/>
  <c r="FT148" i="4"/>
  <c r="HE156" i="4"/>
  <c r="FT156" i="4"/>
  <c r="HE119" i="4"/>
  <c r="FT119" i="4"/>
  <c r="HE118" i="4"/>
  <c r="FT118" i="4"/>
  <c r="HE69" i="4"/>
  <c r="FT69" i="4"/>
  <c r="HE182" i="4"/>
  <c r="FT182" i="4"/>
  <c r="HE56" i="4"/>
  <c r="FT56" i="4"/>
  <c r="HE197" i="4"/>
  <c r="FT197" i="4"/>
  <c r="HE114" i="4"/>
  <c r="FT114" i="4"/>
  <c r="HE94" i="4"/>
  <c r="FT94" i="4"/>
  <c r="HE181" i="4"/>
  <c r="FT181" i="4"/>
  <c r="HE186" i="4"/>
  <c r="FT186" i="4"/>
  <c r="HE38" i="4"/>
  <c r="FT38" i="4"/>
  <c r="HE183" i="4"/>
  <c r="FT183" i="4"/>
  <c r="HE120" i="4"/>
  <c r="FT120" i="4"/>
  <c r="HE184" i="4"/>
  <c r="FT184" i="4"/>
  <c r="HE133" i="4"/>
  <c r="FT133" i="4"/>
  <c r="HE160" i="4"/>
  <c r="FT160" i="4"/>
  <c r="HE126" i="4"/>
  <c r="FT126" i="4"/>
  <c r="HF34" i="4"/>
  <c r="FU34" i="4"/>
  <c r="HI34" i="4"/>
  <c r="FX34" i="4"/>
  <c r="HH214" i="4"/>
  <c r="HH217" i="4"/>
  <c r="HH216" i="4"/>
  <c r="HH219" i="4"/>
  <c r="HE138" i="4"/>
  <c r="FT138" i="4"/>
  <c r="HE188" i="4"/>
  <c r="FT188" i="4"/>
  <c r="HE44" i="4"/>
  <c r="FT44" i="4"/>
  <c r="HE71" i="4"/>
  <c r="FT71" i="4"/>
  <c r="HE134" i="4"/>
  <c r="FT134" i="4"/>
  <c r="HE173" i="4"/>
  <c r="FT173" i="4"/>
  <c r="HE99" i="4"/>
  <c r="FT99" i="4"/>
  <c r="HE123" i="4"/>
  <c r="FT123" i="4"/>
  <c r="HE21" i="4"/>
  <c r="FT21" i="4"/>
  <c r="HE54" i="4"/>
  <c r="FT54" i="4"/>
  <c r="HE92" i="4"/>
  <c r="FT92" i="4"/>
  <c r="HE168" i="4"/>
  <c r="FT168" i="4"/>
  <c r="HE89" i="4"/>
  <c r="FT89" i="4"/>
  <c r="HE82" i="4"/>
  <c r="FT82" i="4"/>
  <c r="HE33" i="4"/>
  <c r="FT33" i="4"/>
  <c r="HE26" i="4"/>
  <c r="FT26" i="4"/>
  <c r="HE142" i="4"/>
  <c r="FT142" i="4"/>
  <c r="HE177" i="4"/>
  <c r="FT177" i="4"/>
  <c r="HE195" i="4"/>
  <c r="FT195" i="4"/>
  <c r="HE88" i="4"/>
  <c r="FT88" i="4"/>
  <c r="HE79" i="4"/>
  <c r="FT79" i="4"/>
  <c r="HE28" i="4"/>
  <c r="FT28" i="4"/>
  <c r="HE107" i="4"/>
  <c r="FT107" i="4"/>
  <c r="HE50" i="4"/>
  <c r="FT50" i="4"/>
  <c r="HE161" i="4"/>
  <c r="FT161" i="4"/>
  <c r="HE45" i="4"/>
  <c r="FT45" i="4"/>
  <c r="HE35" i="4"/>
  <c r="FT35" i="4"/>
  <c r="HE62" i="4"/>
  <c r="FT62" i="4"/>
  <c r="HE74" i="4"/>
  <c r="FT74" i="4"/>
  <c r="HE19" i="4"/>
  <c r="FT19" i="4"/>
  <c r="HH34" i="4"/>
  <c r="FW34" i="4"/>
  <c r="HE20" i="4"/>
  <c r="FT20" i="4"/>
  <c r="HE129" i="4"/>
  <c r="FT129" i="4"/>
  <c r="HE91" i="4"/>
  <c r="FT91" i="4"/>
  <c r="HE170" i="4"/>
  <c r="FT170" i="4"/>
  <c r="HE52" i="4"/>
  <c r="FT52" i="4"/>
  <c r="HE30" i="4"/>
  <c r="FT30" i="4"/>
  <c r="HE90" i="4"/>
  <c r="FT90" i="4"/>
  <c r="HE87" i="4"/>
  <c r="FT87" i="4"/>
  <c r="HE121" i="4"/>
  <c r="FT121" i="4"/>
  <c r="HE117" i="4"/>
  <c r="FT117" i="4"/>
  <c r="HE127" i="4"/>
  <c r="FT127" i="4"/>
  <c r="HE70" i="4"/>
  <c r="FT70" i="4"/>
  <c r="HE57" i="4"/>
  <c r="FT57" i="4"/>
  <c r="HE105" i="4"/>
  <c r="FT105" i="4"/>
  <c r="HE150" i="4"/>
  <c r="FT150" i="4"/>
  <c r="HE100" i="4"/>
  <c r="FT100" i="4"/>
  <c r="HE178" i="4"/>
  <c r="FT178" i="4"/>
  <c r="HE172" i="4"/>
  <c r="FT172" i="4"/>
  <c r="HE112" i="4"/>
  <c r="FT112" i="4"/>
  <c r="HH221" i="4"/>
  <c r="HH211" i="4"/>
  <c r="HH209" i="4" s="1"/>
  <c r="HH212" i="4"/>
  <c r="HH205" i="4"/>
  <c r="HH215" i="4"/>
  <c r="IO206" i="4"/>
  <c r="IN214" i="4"/>
  <c r="IN220" i="4"/>
  <c r="IS214" i="4"/>
  <c r="IR219" i="4"/>
  <c r="IN218" i="4"/>
  <c r="IT214" i="4"/>
  <c r="IS216" i="4"/>
  <c r="IT217" i="4"/>
  <c r="IS218" i="4"/>
  <c r="IQ220" i="4"/>
  <c r="IO214" i="4"/>
  <c r="IO217" i="4"/>
  <c r="IS220" i="4"/>
  <c r="IQ206" i="4"/>
  <c r="IT218" i="4"/>
  <c r="IR220" i="4"/>
  <c r="IR214" i="4"/>
  <c r="HE189" i="4"/>
  <c r="HE5" i="4"/>
  <c r="HE9" i="4"/>
  <c r="IO205" i="4"/>
  <c r="IR210" i="4"/>
  <c r="IR213" i="4"/>
  <c r="IT216" i="4"/>
  <c r="HE180" i="4"/>
  <c r="HE31" i="4"/>
  <c r="IN207" i="4"/>
  <c r="IO210" i="4"/>
  <c r="IO220" i="4"/>
  <c r="IN217" i="4"/>
  <c r="IO219" i="4"/>
  <c r="IT207" i="4"/>
  <c r="IS219" i="4"/>
  <c r="IS221" i="4"/>
  <c r="IT210" i="4"/>
  <c r="IQ215" i="4"/>
  <c r="IQ216" i="4"/>
  <c r="IN212" i="4"/>
  <c r="IN213" i="4"/>
  <c r="IO218" i="4"/>
  <c r="IQ207" i="4"/>
  <c r="IR207" i="4"/>
  <c r="IR218" i="4"/>
  <c r="HE11" i="4"/>
  <c r="IT213" i="4"/>
  <c r="IS213" i="4"/>
  <c r="IO221" i="4"/>
  <c r="HE3" i="4"/>
  <c r="HE4" i="4"/>
  <c r="HE7" i="4"/>
  <c r="HE8" i="4"/>
  <c r="IR206" i="4"/>
  <c r="IQ210" i="4"/>
  <c r="IR216" i="4"/>
  <c r="IQ211" i="4"/>
  <c r="IQ221" i="4"/>
  <c r="IQ213" i="4"/>
  <c r="IN221" i="4"/>
  <c r="IN211" i="4"/>
  <c r="IR221" i="4"/>
  <c r="IQ214" i="4"/>
  <c r="IQ217" i="4"/>
  <c r="IN210" i="4"/>
  <c r="HE6" i="4"/>
  <c r="IN216" i="4"/>
  <c r="IT221" i="4"/>
  <c r="IS217" i="4"/>
  <c r="HL6" i="4"/>
  <c r="IO207" i="4"/>
  <c r="IO216" i="4"/>
  <c r="IS206" i="4"/>
  <c r="IO212" i="4"/>
  <c r="IO213" i="4"/>
  <c r="IQ219" i="4"/>
  <c r="EQ199" i="4"/>
  <c r="FY199" i="4" s="1"/>
  <c r="HJ34" i="4"/>
  <c r="EN199" i="4"/>
  <c r="FV199" i="4" s="1"/>
  <c r="HG34" i="4"/>
  <c r="EM199" i="4"/>
  <c r="FU199" i="4" s="1"/>
  <c r="G15" i="19"/>
  <c r="G11" i="22"/>
  <c r="H18" i="19"/>
  <c r="H14" i="22"/>
  <c r="I14" i="19"/>
  <c r="I10" i="22"/>
  <c r="EL199" i="4"/>
  <c r="FT199" i="4" s="1"/>
  <c r="BQ159" i="4"/>
  <c r="CW159" i="4" s="1"/>
  <c r="BQ177" i="4"/>
  <c r="CW177" i="4" s="1"/>
  <c r="BQ146" i="4"/>
  <c r="ET3" i="4"/>
  <c r="GB3" i="4" s="1"/>
  <c r="EU3" i="4"/>
  <c r="GC3" i="4" s="1"/>
  <c r="EV3" i="4"/>
  <c r="GD3" i="4" s="1"/>
  <c r="EW3" i="4"/>
  <c r="GE3" i="4" s="1"/>
  <c r="EX3" i="4"/>
  <c r="GF3" i="4" s="1"/>
  <c r="EY3" i="4"/>
  <c r="GG3" i="4" s="1"/>
  <c r="EZ3" i="4"/>
  <c r="GH3" i="4" s="1"/>
  <c r="FA3" i="4"/>
  <c r="GI3" i="4" s="1"/>
  <c r="FB3" i="4"/>
  <c r="GJ3" i="4" s="1"/>
  <c r="FC3" i="4"/>
  <c r="GK3" i="4" s="1"/>
  <c r="FE3" i="4"/>
  <c r="GM3" i="4" s="1"/>
  <c r="FF3" i="4"/>
  <c r="GN3" i="4" s="1"/>
  <c r="FG3" i="4"/>
  <c r="GO3" i="4" s="1"/>
  <c r="FH3" i="4"/>
  <c r="GP3" i="4" s="1"/>
  <c r="FI3" i="4"/>
  <c r="GQ3" i="4" s="1"/>
  <c r="FJ3" i="4"/>
  <c r="GR3" i="4" s="1"/>
  <c r="FK3" i="4"/>
  <c r="GS3" i="4" s="1"/>
  <c r="FL3" i="4"/>
  <c r="GT3" i="4" s="1"/>
  <c r="FM3" i="4"/>
  <c r="GU3" i="4" s="1"/>
  <c r="FN3" i="4"/>
  <c r="GV3" i="4" s="1"/>
  <c r="FO3" i="4"/>
  <c r="GW3" i="4" s="1"/>
  <c r="ET4" i="4"/>
  <c r="GB4" i="4" s="1"/>
  <c r="EU4" i="4"/>
  <c r="GC4" i="4" s="1"/>
  <c r="EV4" i="4"/>
  <c r="GD4" i="4" s="1"/>
  <c r="EW4" i="4"/>
  <c r="GE4" i="4" s="1"/>
  <c r="EX4" i="4"/>
  <c r="GF4" i="4" s="1"/>
  <c r="EY4" i="4"/>
  <c r="GG4" i="4" s="1"/>
  <c r="EZ4" i="4"/>
  <c r="GH4" i="4" s="1"/>
  <c r="FA4" i="4"/>
  <c r="GI4" i="4" s="1"/>
  <c r="FB4" i="4"/>
  <c r="GJ4" i="4" s="1"/>
  <c r="FC4" i="4"/>
  <c r="GK4" i="4" s="1"/>
  <c r="FD4" i="4"/>
  <c r="GL4" i="4" s="1"/>
  <c r="FE4" i="4"/>
  <c r="GM4" i="4" s="1"/>
  <c r="FF4" i="4"/>
  <c r="GN4" i="4" s="1"/>
  <c r="FG4" i="4"/>
  <c r="GO4" i="4" s="1"/>
  <c r="FH4" i="4"/>
  <c r="GP4" i="4" s="1"/>
  <c r="FI4" i="4"/>
  <c r="GQ4" i="4" s="1"/>
  <c r="FJ4" i="4"/>
  <c r="GR4" i="4" s="1"/>
  <c r="FK4" i="4"/>
  <c r="GS4" i="4" s="1"/>
  <c r="FL4" i="4"/>
  <c r="GT4" i="4" s="1"/>
  <c r="FM4" i="4"/>
  <c r="GU4" i="4" s="1"/>
  <c r="FN4" i="4"/>
  <c r="GV4" i="4" s="1"/>
  <c r="HH208" i="4" l="1"/>
  <c r="HH204" i="4"/>
  <c r="IS215" i="4"/>
  <c r="IM217" i="4"/>
  <c r="IM207" i="4"/>
  <c r="IR205" i="4"/>
  <c r="IO215" i="4"/>
  <c r="IM214" i="4"/>
  <c r="IM220" i="4"/>
  <c r="IT211" i="4"/>
  <c r="IO211" i="4"/>
  <c r="IR211" i="4"/>
  <c r="IS211" i="4"/>
  <c r="IM216" i="4"/>
  <c r="IM212" i="4"/>
  <c r="IM213" i="4"/>
  <c r="IE4" i="4"/>
  <c r="IA4" i="4"/>
  <c r="HW4" i="4"/>
  <c r="HS4" i="4"/>
  <c r="HO4" i="4"/>
  <c r="IG3" i="4"/>
  <c r="IC3" i="4"/>
  <c r="HY3" i="4"/>
  <c r="HT3" i="4"/>
  <c r="HP3" i="4"/>
  <c r="CW146" i="4"/>
  <c r="IS205" i="4"/>
  <c r="IQ205" i="4"/>
  <c r="IM211" i="4"/>
  <c r="IT212" i="4"/>
  <c r="IM218" i="4"/>
  <c r="HX4" i="4"/>
  <c r="IH3" i="4"/>
  <c r="IM210" i="4"/>
  <c r="IR212" i="4"/>
  <c r="IF4" i="4"/>
  <c r="IB4" i="4"/>
  <c r="HT4" i="4"/>
  <c r="HP4" i="4"/>
  <c r="ID3" i="4"/>
  <c r="HZ3" i="4"/>
  <c r="HU3" i="4"/>
  <c r="HQ3" i="4"/>
  <c r="HM3" i="4"/>
  <c r="IN209" i="4"/>
  <c r="ID4" i="4"/>
  <c r="HZ4" i="4"/>
  <c r="HV4" i="4"/>
  <c r="HR4" i="4"/>
  <c r="HN4" i="4"/>
  <c r="IF3" i="4"/>
  <c r="IB3" i="4"/>
  <c r="HX3" i="4"/>
  <c r="HS3" i="4"/>
  <c r="HO3" i="4"/>
  <c r="IM206" i="4"/>
  <c r="IQ212" i="4"/>
  <c r="IR215" i="4"/>
  <c r="IG4" i="4"/>
  <c r="IC4" i="4"/>
  <c r="HY4" i="4"/>
  <c r="HU4" i="4"/>
  <c r="HQ4" i="4"/>
  <c r="HM4" i="4"/>
  <c r="IE3" i="4"/>
  <c r="IA3" i="4"/>
  <c r="HV3" i="4"/>
  <c r="HR3" i="4"/>
  <c r="HN3" i="4"/>
  <c r="IN215" i="4"/>
  <c r="IQ208" i="4"/>
  <c r="IM221" i="4"/>
  <c r="IS212" i="4"/>
  <c r="IM219" i="4"/>
  <c r="IN206" i="4"/>
  <c r="IT215" i="4"/>
  <c r="FP3" i="4"/>
  <c r="GX3" i="4" s="1"/>
  <c r="H19" i="19"/>
  <c r="H15" i="22"/>
  <c r="I15" i="19"/>
  <c r="I11" i="22"/>
  <c r="G16" i="19"/>
  <c r="G12" i="22"/>
  <c r="CZ177" i="4"/>
  <c r="DA177" i="4"/>
  <c r="CZ159" i="4"/>
  <c r="DA159" i="4"/>
  <c r="FP4" i="4"/>
  <c r="GX4" i="4" s="1"/>
  <c r="FQ4" i="4"/>
  <c r="GY4" i="4" s="1"/>
  <c r="FR3" i="4"/>
  <c r="GZ3" i="4" s="1"/>
  <c r="FO4" i="4"/>
  <c r="GW4" i="4" s="1"/>
  <c r="FD3" i="4"/>
  <c r="GL3" i="4" s="1"/>
  <c r="IQ209" i="4" l="1"/>
  <c r="IK3" i="4"/>
  <c r="JS3" i="4" s="1"/>
  <c r="IS204" i="4"/>
  <c r="IQ204" i="4"/>
  <c r="IO209" i="4"/>
  <c r="IO208" i="4"/>
  <c r="IO204" i="4"/>
  <c r="IH4" i="4"/>
  <c r="IK4" i="4" s="1"/>
  <c r="IJ4" i="4"/>
  <c r="II4" i="4"/>
  <c r="IN208" i="4"/>
  <c r="II3" i="4"/>
  <c r="JQ3" i="4" s="1"/>
  <c r="IM215" i="4"/>
  <c r="IR204" i="4"/>
  <c r="IR208" i="4"/>
  <c r="IR209" i="4"/>
  <c r="IN205" i="4"/>
  <c r="IN204" i="4"/>
  <c r="IM205" i="4"/>
  <c r="IT209" i="4"/>
  <c r="IS208" i="4"/>
  <c r="IS209" i="4"/>
  <c r="FS3" i="4"/>
  <c r="HA3" i="4" s="1"/>
  <c r="HW3" i="4"/>
  <c r="FR4" i="4"/>
  <c r="GZ4" i="4" s="1"/>
  <c r="I16" i="19"/>
  <c r="I12" i="22"/>
  <c r="G17" i="19"/>
  <c r="G13" i="22"/>
  <c r="H20" i="19"/>
  <c r="H16" i="22"/>
  <c r="FS4" i="4"/>
  <c r="HA4" i="4" s="1"/>
  <c r="FQ3" i="4"/>
  <c r="GY3" i="4" s="1"/>
  <c r="D40" i="19"/>
  <c r="EE199" i="4"/>
  <c r="FN5" i="4"/>
  <c r="GV5" i="4" s="1"/>
  <c r="FO5" i="4"/>
  <c r="GW5" i="4" s="1"/>
  <c r="FN6" i="4"/>
  <c r="GV6" i="4" s="1"/>
  <c r="FO6" i="4"/>
  <c r="GW6" i="4" s="1"/>
  <c r="FN7" i="4"/>
  <c r="GV7" i="4" s="1"/>
  <c r="FO7" i="4"/>
  <c r="GW7" i="4" s="1"/>
  <c r="FN8" i="4"/>
  <c r="GV8" i="4" s="1"/>
  <c r="FO8" i="4"/>
  <c r="GW8" i="4" s="1"/>
  <c r="FN9" i="4"/>
  <c r="GV9" i="4" s="1"/>
  <c r="FO9" i="4"/>
  <c r="GW9" i="4" s="1"/>
  <c r="FN10" i="4"/>
  <c r="GV10" i="4" s="1"/>
  <c r="FO10" i="4"/>
  <c r="GW10" i="4" s="1"/>
  <c r="FN11" i="4"/>
  <c r="GV11" i="4" s="1"/>
  <c r="FO11" i="4"/>
  <c r="GW11" i="4" s="1"/>
  <c r="FN12" i="4"/>
  <c r="FO12" i="4"/>
  <c r="FN13" i="4"/>
  <c r="FO13" i="4"/>
  <c r="FN14" i="4"/>
  <c r="FO14" i="4"/>
  <c r="FN15" i="4"/>
  <c r="FO15" i="4"/>
  <c r="FN16" i="4"/>
  <c r="FO16" i="4"/>
  <c r="FN17" i="4"/>
  <c r="GV17" i="4" s="1"/>
  <c r="FO17" i="4"/>
  <c r="FN18" i="4"/>
  <c r="FO18" i="4"/>
  <c r="FN19" i="4"/>
  <c r="FO19" i="4"/>
  <c r="FN20" i="4"/>
  <c r="FO20" i="4"/>
  <c r="FN21" i="4"/>
  <c r="FO21" i="4"/>
  <c r="FN22" i="4"/>
  <c r="FO22" i="4"/>
  <c r="FN23" i="4"/>
  <c r="FO23" i="4"/>
  <c r="FN24" i="4"/>
  <c r="FO24" i="4"/>
  <c r="FN25" i="4"/>
  <c r="FO25" i="4"/>
  <c r="FN26" i="4"/>
  <c r="FO26" i="4"/>
  <c r="FN27" i="4"/>
  <c r="FO27" i="4"/>
  <c r="FN28" i="4"/>
  <c r="FO28" i="4"/>
  <c r="FN29" i="4"/>
  <c r="FO29" i="4"/>
  <c r="FN30" i="4"/>
  <c r="FO30" i="4"/>
  <c r="FN31" i="4"/>
  <c r="GV31" i="4" s="1"/>
  <c r="FO31" i="4"/>
  <c r="GW31" i="4" s="1"/>
  <c r="FN32" i="4"/>
  <c r="FO32" i="4"/>
  <c r="FN33" i="4"/>
  <c r="FO33" i="4"/>
  <c r="FN34" i="4"/>
  <c r="FO34" i="4"/>
  <c r="FN35" i="4"/>
  <c r="FO35" i="4"/>
  <c r="FN36" i="4"/>
  <c r="FO36" i="4"/>
  <c r="FN37" i="4"/>
  <c r="FO37" i="4"/>
  <c r="FN38" i="4"/>
  <c r="FO38" i="4"/>
  <c r="FN39" i="4"/>
  <c r="FO39" i="4"/>
  <c r="FN40" i="4"/>
  <c r="FO40" i="4"/>
  <c r="FN41" i="4"/>
  <c r="FO41" i="4"/>
  <c r="FN42" i="4"/>
  <c r="FO42" i="4"/>
  <c r="FN43" i="4"/>
  <c r="FO43" i="4"/>
  <c r="FN44" i="4"/>
  <c r="FO44" i="4"/>
  <c r="FN45" i="4"/>
  <c r="FO45" i="4"/>
  <c r="FN46" i="4"/>
  <c r="FO46" i="4"/>
  <c r="FN47" i="4"/>
  <c r="FO47" i="4"/>
  <c r="FN48" i="4"/>
  <c r="FO48" i="4"/>
  <c r="FN49" i="4"/>
  <c r="FO49" i="4"/>
  <c r="FN50" i="4"/>
  <c r="FO50" i="4"/>
  <c r="FN51" i="4"/>
  <c r="FO51" i="4"/>
  <c r="FN52" i="4"/>
  <c r="FO52" i="4"/>
  <c r="FN53" i="4"/>
  <c r="FO53" i="4"/>
  <c r="FN54" i="4"/>
  <c r="FO54" i="4"/>
  <c r="FN55" i="4"/>
  <c r="FO55" i="4"/>
  <c r="FN56" i="4"/>
  <c r="FO56" i="4"/>
  <c r="FN57" i="4"/>
  <c r="FO57" i="4"/>
  <c r="FN58" i="4"/>
  <c r="FO58" i="4"/>
  <c r="FN59" i="4"/>
  <c r="FO59" i="4"/>
  <c r="FN60" i="4"/>
  <c r="FO60" i="4"/>
  <c r="FN61" i="4"/>
  <c r="FO61" i="4"/>
  <c r="FN62" i="4"/>
  <c r="FO62" i="4"/>
  <c r="FN63" i="4"/>
  <c r="FO63" i="4"/>
  <c r="FN64" i="4"/>
  <c r="FO64" i="4"/>
  <c r="FN65" i="4"/>
  <c r="FO65" i="4"/>
  <c r="FN66" i="4"/>
  <c r="FO66" i="4"/>
  <c r="FN67" i="4"/>
  <c r="FO67" i="4"/>
  <c r="FN68" i="4"/>
  <c r="FO68" i="4"/>
  <c r="FN69" i="4"/>
  <c r="FO69" i="4"/>
  <c r="FN70" i="4"/>
  <c r="FO70" i="4"/>
  <c r="FN71" i="4"/>
  <c r="FO71" i="4"/>
  <c r="FN72" i="4"/>
  <c r="FO72" i="4"/>
  <c r="FN73" i="4"/>
  <c r="FO73" i="4"/>
  <c r="FN74" i="4"/>
  <c r="FO74" i="4"/>
  <c r="FN75" i="4"/>
  <c r="FO75" i="4"/>
  <c r="FN76" i="4"/>
  <c r="FO76" i="4"/>
  <c r="FN77" i="4"/>
  <c r="FO77" i="4"/>
  <c r="FN78" i="4"/>
  <c r="FO78" i="4"/>
  <c r="FN79" i="4"/>
  <c r="FO79" i="4"/>
  <c r="FN80" i="4"/>
  <c r="FO80" i="4"/>
  <c r="FN81" i="4"/>
  <c r="FO81" i="4"/>
  <c r="FN82" i="4"/>
  <c r="FO82" i="4"/>
  <c r="FN83" i="4"/>
  <c r="FO83" i="4"/>
  <c r="FN84" i="4"/>
  <c r="FO84" i="4"/>
  <c r="FN85" i="4"/>
  <c r="FO85" i="4"/>
  <c r="FN86" i="4"/>
  <c r="FO86" i="4"/>
  <c r="FN87" i="4"/>
  <c r="FO87" i="4"/>
  <c r="FN88" i="4"/>
  <c r="FO88" i="4"/>
  <c r="FN89" i="4"/>
  <c r="FO89" i="4"/>
  <c r="FN90" i="4"/>
  <c r="FO90" i="4"/>
  <c r="FN91" i="4"/>
  <c r="FO91" i="4"/>
  <c r="FN92" i="4"/>
  <c r="FO92" i="4"/>
  <c r="FN93" i="4"/>
  <c r="FO93" i="4"/>
  <c r="FN94" i="4"/>
  <c r="FO94" i="4"/>
  <c r="FN95" i="4"/>
  <c r="FO95" i="4"/>
  <c r="FN96" i="4"/>
  <c r="FO96" i="4"/>
  <c r="FN97" i="4"/>
  <c r="FO97" i="4"/>
  <c r="FN98" i="4"/>
  <c r="FO98" i="4"/>
  <c r="FN99" i="4"/>
  <c r="GV99" i="4" s="1"/>
  <c r="FO99" i="4"/>
  <c r="GW99" i="4" s="1"/>
  <c r="FN100" i="4"/>
  <c r="FO100" i="4"/>
  <c r="FN101" i="4"/>
  <c r="FO101" i="4"/>
  <c r="FN102" i="4"/>
  <c r="FO102" i="4"/>
  <c r="FN128" i="4"/>
  <c r="FO128" i="4"/>
  <c r="FN103" i="4"/>
  <c r="FO103" i="4"/>
  <c r="FN104" i="4"/>
  <c r="FO104" i="4"/>
  <c r="FN105" i="4"/>
  <c r="FO105" i="4"/>
  <c r="FN106" i="4"/>
  <c r="FO106" i="4"/>
  <c r="FN107" i="4"/>
  <c r="FO107" i="4"/>
  <c r="FN108" i="4"/>
  <c r="FO108" i="4"/>
  <c r="FN109" i="4"/>
  <c r="FO109" i="4"/>
  <c r="FN110" i="4"/>
  <c r="FO110" i="4"/>
  <c r="FN111" i="4"/>
  <c r="FO111" i="4"/>
  <c r="FN112" i="4"/>
  <c r="FO112" i="4"/>
  <c r="FN113" i="4"/>
  <c r="FO113" i="4"/>
  <c r="FN114" i="4"/>
  <c r="FO114" i="4"/>
  <c r="FN115" i="4"/>
  <c r="FO115" i="4"/>
  <c r="FN116" i="4"/>
  <c r="FO116" i="4"/>
  <c r="FN117" i="4"/>
  <c r="FO117" i="4"/>
  <c r="FN118" i="4"/>
  <c r="FO118" i="4"/>
  <c r="FN119" i="4"/>
  <c r="FO119" i="4"/>
  <c r="FN120" i="4"/>
  <c r="FO120" i="4"/>
  <c r="FN121" i="4"/>
  <c r="FO121" i="4"/>
  <c r="FN122" i="4"/>
  <c r="FO122" i="4"/>
  <c r="FN123" i="4"/>
  <c r="FO123" i="4"/>
  <c r="FN124" i="4"/>
  <c r="FO124" i="4"/>
  <c r="FN125" i="4"/>
  <c r="FO125" i="4"/>
  <c r="FN126" i="4"/>
  <c r="FO126" i="4"/>
  <c r="FN127" i="4"/>
  <c r="FO127" i="4"/>
  <c r="FN129" i="4"/>
  <c r="FO129" i="4"/>
  <c r="FN130" i="4"/>
  <c r="FO130" i="4"/>
  <c r="FN131" i="4"/>
  <c r="FO131" i="4"/>
  <c r="FN132" i="4"/>
  <c r="FO132" i="4"/>
  <c r="FN133" i="4"/>
  <c r="FO133" i="4"/>
  <c r="FN134" i="4"/>
  <c r="FO134" i="4"/>
  <c r="FN135" i="4"/>
  <c r="FO135" i="4"/>
  <c r="FN136" i="4"/>
  <c r="FO136" i="4"/>
  <c r="FN137" i="4"/>
  <c r="FO137" i="4"/>
  <c r="FN138" i="4"/>
  <c r="FO138" i="4"/>
  <c r="FN139" i="4"/>
  <c r="FO139" i="4"/>
  <c r="FN140" i="4"/>
  <c r="FO140" i="4"/>
  <c r="FN141" i="4"/>
  <c r="FO141" i="4"/>
  <c r="FN142" i="4"/>
  <c r="FO142" i="4"/>
  <c r="FN143" i="4"/>
  <c r="FO143" i="4"/>
  <c r="FN144" i="4"/>
  <c r="FO144" i="4"/>
  <c r="FN145" i="4"/>
  <c r="FO145" i="4"/>
  <c r="FO146" i="4"/>
  <c r="FN147" i="4"/>
  <c r="FO147" i="4"/>
  <c r="FN148" i="4"/>
  <c r="FO148" i="4"/>
  <c r="FN149" i="4"/>
  <c r="FO149" i="4"/>
  <c r="FN150" i="4"/>
  <c r="FO150" i="4"/>
  <c r="FN151" i="4"/>
  <c r="FO151" i="4"/>
  <c r="FN152" i="4"/>
  <c r="FO152" i="4"/>
  <c r="FN154" i="4"/>
  <c r="FO154" i="4"/>
  <c r="FN155" i="4"/>
  <c r="FO155" i="4"/>
  <c r="FN156" i="4"/>
  <c r="FO156" i="4"/>
  <c r="FN157" i="4"/>
  <c r="FO157" i="4"/>
  <c r="FN158" i="4"/>
  <c r="FO158" i="4"/>
  <c r="FN159" i="4"/>
  <c r="FO159" i="4"/>
  <c r="FN160" i="4"/>
  <c r="FO160" i="4"/>
  <c r="FN161" i="4"/>
  <c r="FO161" i="4"/>
  <c r="FN162" i="4"/>
  <c r="FO162" i="4"/>
  <c r="FN163" i="4"/>
  <c r="FO163" i="4"/>
  <c r="FN164" i="4"/>
  <c r="FO164" i="4"/>
  <c r="FN165" i="4"/>
  <c r="FO165" i="4"/>
  <c r="FN166" i="4"/>
  <c r="FO166" i="4"/>
  <c r="FN167" i="4"/>
  <c r="FO167" i="4"/>
  <c r="FN168" i="4"/>
  <c r="FO168" i="4"/>
  <c r="FN169" i="4"/>
  <c r="FO169" i="4"/>
  <c r="FN170" i="4"/>
  <c r="FO170" i="4"/>
  <c r="FN171" i="4"/>
  <c r="FO171" i="4"/>
  <c r="FN172" i="4"/>
  <c r="FO172" i="4"/>
  <c r="FN173" i="4"/>
  <c r="FO173" i="4"/>
  <c r="FN174" i="4"/>
  <c r="FO174" i="4"/>
  <c r="FN175" i="4"/>
  <c r="FO175" i="4"/>
  <c r="FN176" i="4"/>
  <c r="FO176" i="4"/>
  <c r="FN177" i="4"/>
  <c r="FO177" i="4"/>
  <c r="FN178" i="4"/>
  <c r="FO178" i="4"/>
  <c r="FN179" i="4"/>
  <c r="FO179" i="4"/>
  <c r="FN180" i="4"/>
  <c r="GV180" i="4" s="1"/>
  <c r="FO180" i="4"/>
  <c r="GW180" i="4" s="1"/>
  <c r="FN181" i="4"/>
  <c r="FO181" i="4"/>
  <c r="FN182" i="4"/>
  <c r="FO182" i="4"/>
  <c r="FN183" i="4"/>
  <c r="FO183" i="4"/>
  <c r="FN184" i="4"/>
  <c r="FO184" i="4"/>
  <c r="FN185" i="4"/>
  <c r="FO185" i="4"/>
  <c r="FN186" i="4"/>
  <c r="FO186" i="4"/>
  <c r="FN187" i="4"/>
  <c r="FO187" i="4"/>
  <c r="FN188" i="4"/>
  <c r="FO188" i="4"/>
  <c r="FN189" i="4"/>
  <c r="GV189" i="4" s="1"/>
  <c r="FO189" i="4"/>
  <c r="GW189" i="4" s="1"/>
  <c r="FN190" i="4"/>
  <c r="FO190" i="4"/>
  <c r="FN191" i="4"/>
  <c r="FO191" i="4"/>
  <c r="FN192" i="4"/>
  <c r="FO192" i="4"/>
  <c r="FN193" i="4"/>
  <c r="FO193" i="4"/>
  <c r="FN194" i="4"/>
  <c r="FO194" i="4"/>
  <c r="FN195" i="4"/>
  <c r="FO195" i="4"/>
  <c r="FN196" i="4"/>
  <c r="FO196" i="4"/>
  <c r="FN197" i="4"/>
  <c r="FO197" i="4"/>
  <c r="BP153" i="4"/>
  <c r="IH196" i="4" l="1"/>
  <c r="GW196" i="4"/>
  <c r="IH194" i="4"/>
  <c r="GW194" i="4"/>
  <c r="IH192" i="4"/>
  <c r="GW192" i="4"/>
  <c r="IH190" i="4"/>
  <c r="GW190" i="4"/>
  <c r="IH188" i="4"/>
  <c r="GW188" i="4"/>
  <c r="IH186" i="4"/>
  <c r="GW186" i="4"/>
  <c r="IH184" i="4"/>
  <c r="GW184" i="4"/>
  <c r="IH182" i="4"/>
  <c r="GW182" i="4"/>
  <c r="IH178" i="4"/>
  <c r="GW178" i="4"/>
  <c r="IH176" i="4"/>
  <c r="GW176" i="4"/>
  <c r="IH174" i="4"/>
  <c r="GW174" i="4"/>
  <c r="IH172" i="4"/>
  <c r="GW172" i="4"/>
  <c r="IH170" i="4"/>
  <c r="GW170" i="4"/>
  <c r="IH168" i="4"/>
  <c r="GW168" i="4"/>
  <c r="IH166" i="4"/>
  <c r="GW166" i="4"/>
  <c r="IH164" i="4"/>
  <c r="GW164" i="4"/>
  <c r="IH162" i="4"/>
  <c r="GW162" i="4"/>
  <c r="IH160" i="4"/>
  <c r="GW160" i="4"/>
  <c r="IH158" i="4"/>
  <c r="GW158" i="4"/>
  <c r="IH156" i="4"/>
  <c r="GW156" i="4"/>
  <c r="IH154" i="4"/>
  <c r="GW154" i="4"/>
  <c r="IH151" i="4"/>
  <c r="GW151" i="4"/>
  <c r="IH149" i="4"/>
  <c r="GW149" i="4"/>
  <c r="IH147" i="4"/>
  <c r="GW147" i="4"/>
  <c r="IG145" i="4"/>
  <c r="GV145" i="4"/>
  <c r="IG143" i="4"/>
  <c r="GV143" i="4"/>
  <c r="IG141" i="4"/>
  <c r="GV141" i="4"/>
  <c r="IG139" i="4"/>
  <c r="GV139" i="4"/>
  <c r="IG137" i="4"/>
  <c r="GV137" i="4"/>
  <c r="IG135" i="4"/>
  <c r="GV135" i="4"/>
  <c r="IG133" i="4"/>
  <c r="GV133" i="4"/>
  <c r="IG131" i="4"/>
  <c r="GV131" i="4"/>
  <c r="IG129" i="4"/>
  <c r="GV129" i="4"/>
  <c r="IG126" i="4"/>
  <c r="GV126" i="4"/>
  <c r="IG124" i="4"/>
  <c r="GV124" i="4"/>
  <c r="IG122" i="4"/>
  <c r="GV122" i="4"/>
  <c r="IG120" i="4"/>
  <c r="GV120" i="4"/>
  <c r="IG118" i="4"/>
  <c r="GV118" i="4"/>
  <c r="IG116" i="4"/>
  <c r="GV116" i="4"/>
  <c r="IG114" i="4"/>
  <c r="GV114" i="4"/>
  <c r="IG112" i="4"/>
  <c r="GV112" i="4"/>
  <c r="IG110" i="4"/>
  <c r="GV110" i="4"/>
  <c r="IG108" i="4"/>
  <c r="GV108" i="4"/>
  <c r="IG106" i="4"/>
  <c r="GV106" i="4"/>
  <c r="IG104" i="4"/>
  <c r="GV104" i="4"/>
  <c r="IG128" i="4"/>
  <c r="GV128" i="4"/>
  <c r="IG101" i="4"/>
  <c r="GV101" i="4"/>
  <c r="IG97" i="4"/>
  <c r="GV97" i="4"/>
  <c r="IG95" i="4"/>
  <c r="GV95" i="4"/>
  <c r="IG93" i="4"/>
  <c r="GV93" i="4"/>
  <c r="IG91" i="4"/>
  <c r="GV91" i="4"/>
  <c r="IG89" i="4"/>
  <c r="GV89" i="4"/>
  <c r="IG87" i="4"/>
  <c r="GV87" i="4"/>
  <c r="IG85" i="4"/>
  <c r="GV85" i="4"/>
  <c r="IG83" i="4"/>
  <c r="GV83" i="4"/>
  <c r="IG81" i="4"/>
  <c r="GV81" i="4"/>
  <c r="IG79" i="4"/>
  <c r="GV79" i="4"/>
  <c r="IG77" i="4"/>
  <c r="GV77" i="4"/>
  <c r="IG75" i="4"/>
  <c r="GV75" i="4"/>
  <c r="IG73" i="4"/>
  <c r="GV73" i="4"/>
  <c r="IG71" i="4"/>
  <c r="GV71" i="4"/>
  <c r="IG69" i="4"/>
  <c r="GV69" i="4"/>
  <c r="IG67" i="4"/>
  <c r="GV67" i="4"/>
  <c r="IG65" i="4"/>
  <c r="GV65" i="4"/>
  <c r="IG63" i="4"/>
  <c r="GV63" i="4"/>
  <c r="IG61" i="4"/>
  <c r="GV61" i="4"/>
  <c r="IG59" i="4"/>
  <c r="GV59" i="4"/>
  <c r="IG57" i="4"/>
  <c r="GV57" i="4"/>
  <c r="IG55" i="4"/>
  <c r="GV55" i="4"/>
  <c r="IG53" i="4"/>
  <c r="GV53" i="4"/>
  <c r="IG51" i="4"/>
  <c r="GV51" i="4"/>
  <c r="IG49" i="4"/>
  <c r="GV49" i="4"/>
  <c r="IG47" i="4"/>
  <c r="GV47" i="4"/>
  <c r="IG45" i="4"/>
  <c r="GV45" i="4"/>
  <c r="IG43" i="4"/>
  <c r="GV43" i="4"/>
  <c r="IG41" i="4"/>
  <c r="GV41" i="4"/>
  <c r="IG39" i="4"/>
  <c r="GV39" i="4"/>
  <c r="IG37" i="4"/>
  <c r="GV37" i="4"/>
  <c r="IG35" i="4"/>
  <c r="GV35" i="4"/>
  <c r="IG33" i="4"/>
  <c r="GV33" i="4"/>
  <c r="IG29" i="4"/>
  <c r="GV29" i="4"/>
  <c r="IG27" i="4"/>
  <c r="GV27" i="4"/>
  <c r="IG25" i="4"/>
  <c r="GV25" i="4"/>
  <c r="IG23" i="4"/>
  <c r="GV23" i="4"/>
  <c r="IG21" i="4"/>
  <c r="GV21" i="4"/>
  <c r="IG19" i="4"/>
  <c r="GV19" i="4"/>
  <c r="IG15" i="4"/>
  <c r="GV15" i="4"/>
  <c r="IG13" i="4"/>
  <c r="GV13" i="4"/>
  <c r="IG196" i="4"/>
  <c r="GV196" i="4"/>
  <c r="IG194" i="4"/>
  <c r="GV194" i="4"/>
  <c r="IG192" i="4"/>
  <c r="GV192" i="4"/>
  <c r="IG190" i="4"/>
  <c r="GV190" i="4"/>
  <c r="IG188" i="4"/>
  <c r="GV188" i="4"/>
  <c r="IG186" i="4"/>
  <c r="GV186" i="4"/>
  <c r="IG184" i="4"/>
  <c r="GV184" i="4"/>
  <c r="IG182" i="4"/>
  <c r="GV182" i="4"/>
  <c r="IG178" i="4"/>
  <c r="GV178" i="4"/>
  <c r="IG176" i="4"/>
  <c r="GV176" i="4"/>
  <c r="IG174" i="4"/>
  <c r="GV174" i="4"/>
  <c r="IG172" i="4"/>
  <c r="GV172" i="4"/>
  <c r="IG170" i="4"/>
  <c r="GV170" i="4"/>
  <c r="IG168" i="4"/>
  <c r="GV168" i="4"/>
  <c r="IG166" i="4"/>
  <c r="GV166" i="4"/>
  <c r="IG164" i="4"/>
  <c r="GV164" i="4"/>
  <c r="IG162" i="4"/>
  <c r="GV162" i="4"/>
  <c r="IG160" i="4"/>
  <c r="GV160" i="4"/>
  <c r="IG158" i="4"/>
  <c r="GV158" i="4"/>
  <c r="IG156" i="4"/>
  <c r="GV156" i="4"/>
  <c r="IG154" i="4"/>
  <c r="GV154" i="4"/>
  <c r="IG151" i="4"/>
  <c r="GV151" i="4"/>
  <c r="IG149" i="4"/>
  <c r="GV149" i="4"/>
  <c r="IG147" i="4"/>
  <c r="GV147" i="4"/>
  <c r="IH144" i="4"/>
  <c r="GW144" i="4"/>
  <c r="IH142" i="4"/>
  <c r="GW142" i="4"/>
  <c r="IH140" i="4"/>
  <c r="GW140" i="4"/>
  <c r="IH138" i="4"/>
  <c r="GW138" i="4"/>
  <c r="IH136" i="4"/>
  <c r="GW136" i="4"/>
  <c r="IH134" i="4"/>
  <c r="GW134" i="4"/>
  <c r="IH132" i="4"/>
  <c r="GW132" i="4"/>
  <c r="IH130" i="4"/>
  <c r="GW130" i="4"/>
  <c r="IH127" i="4"/>
  <c r="GW127" i="4"/>
  <c r="IH125" i="4"/>
  <c r="GW125" i="4"/>
  <c r="IH123" i="4"/>
  <c r="GW123" i="4"/>
  <c r="IH121" i="4"/>
  <c r="GW121" i="4"/>
  <c r="IH119" i="4"/>
  <c r="GW119" i="4"/>
  <c r="IH117" i="4"/>
  <c r="GW117" i="4"/>
  <c r="IH115" i="4"/>
  <c r="GW115" i="4"/>
  <c r="IH113" i="4"/>
  <c r="GW113" i="4"/>
  <c r="IH111" i="4"/>
  <c r="GW111" i="4"/>
  <c r="IH109" i="4"/>
  <c r="GW109" i="4"/>
  <c r="IH107" i="4"/>
  <c r="GW107" i="4"/>
  <c r="IH105" i="4"/>
  <c r="GW105" i="4"/>
  <c r="IH103" i="4"/>
  <c r="GW103" i="4"/>
  <c r="IH102" i="4"/>
  <c r="GW102" i="4"/>
  <c r="IH100" i="4"/>
  <c r="GW100" i="4"/>
  <c r="IH98" i="4"/>
  <c r="GW98" i="4"/>
  <c r="IH96" i="4"/>
  <c r="GW96" i="4"/>
  <c r="IH94" i="4"/>
  <c r="GW94" i="4"/>
  <c r="IH92" i="4"/>
  <c r="GW92" i="4"/>
  <c r="IH90" i="4"/>
  <c r="GW90" i="4"/>
  <c r="IH88" i="4"/>
  <c r="GW88" i="4"/>
  <c r="IH86" i="4"/>
  <c r="GW86" i="4"/>
  <c r="IH84" i="4"/>
  <c r="GW84" i="4"/>
  <c r="IH82" i="4"/>
  <c r="GW82" i="4"/>
  <c r="IH80" i="4"/>
  <c r="GW80" i="4"/>
  <c r="IH78" i="4"/>
  <c r="GW78" i="4"/>
  <c r="IH76" i="4"/>
  <c r="GW76" i="4"/>
  <c r="IH74" i="4"/>
  <c r="GW74" i="4"/>
  <c r="IH72" i="4"/>
  <c r="GW72" i="4"/>
  <c r="IH70" i="4"/>
  <c r="GW70" i="4"/>
  <c r="IH68" i="4"/>
  <c r="GW68" i="4"/>
  <c r="IH66" i="4"/>
  <c r="GW66" i="4"/>
  <c r="IH64" i="4"/>
  <c r="GW64" i="4"/>
  <c r="IH62" i="4"/>
  <c r="GW62" i="4"/>
  <c r="IH60" i="4"/>
  <c r="GW60" i="4"/>
  <c r="IH58" i="4"/>
  <c r="GW58" i="4"/>
  <c r="IH56" i="4"/>
  <c r="GW56" i="4"/>
  <c r="IH54" i="4"/>
  <c r="GW54" i="4"/>
  <c r="IH52" i="4"/>
  <c r="GW52" i="4"/>
  <c r="IH50" i="4"/>
  <c r="GW50" i="4"/>
  <c r="IH48" i="4"/>
  <c r="GW48" i="4"/>
  <c r="IH46" i="4"/>
  <c r="GW46" i="4"/>
  <c r="IH44" i="4"/>
  <c r="GW44" i="4"/>
  <c r="IH42" i="4"/>
  <c r="GW42" i="4"/>
  <c r="IH40" i="4"/>
  <c r="GW40" i="4"/>
  <c r="IH38" i="4"/>
  <c r="GW38" i="4"/>
  <c r="IH36" i="4"/>
  <c r="GW36" i="4"/>
  <c r="IH34" i="4"/>
  <c r="GW34" i="4"/>
  <c r="IH32" i="4"/>
  <c r="GW32" i="4"/>
  <c r="IH30" i="4"/>
  <c r="GW30" i="4"/>
  <c r="IH28" i="4"/>
  <c r="GW28" i="4"/>
  <c r="IH26" i="4"/>
  <c r="GW26" i="4"/>
  <c r="IH24" i="4"/>
  <c r="GW24" i="4"/>
  <c r="IH22" i="4"/>
  <c r="GW22" i="4"/>
  <c r="IH20" i="4"/>
  <c r="GW20" i="4"/>
  <c r="IH18" i="4"/>
  <c r="GW18" i="4"/>
  <c r="IH16" i="4"/>
  <c r="GW16" i="4"/>
  <c r="IH14" i="4"/>
  <c r="GW14" i="4"/>
  <c r="IH12" i="4"/>
  <c r="GW12" i="4"/>
  <c r="IH195" i="4"/>
  <c r="GW195" i="4"/>
  <c r="IH193" i="4"/>
  <c r="GW193" i="4"/>
  <c r="IH191" i="4"/>
  <c r="GW191" i="4"/>
  <c r="IH187" i="4"/>
  <c r="GW187" i="4"/>
  <c r="IH185" i="4"/>
  <c r="GW185" i="4"/>
  <c r="IH183" i="4"/>
  <c r="GW183" i="4"/>
  <c r="IH181" i="4"/>
  <c r="GW181" i="4"/>
  <c r="IH179" i="4"/>
  <c r="GW179" i="4"/>
  <c r="IH177" i="4"/>
  <c r="GW177" i="4"/>
  <c r="IH175" i="4"/>
  <c r="GW175" i="4"/>
  <c r="IH173" i="4"/>
  <c r="GW173" i="4"/>
  <c r="IH171" i="4"/>
  <c r="GW171" i="4"/>
  <c r="IH169" i="4"/>
  <c r="GW169" i="4"/>
  <c r="IH167" i="4"/>
  <c r="GW167" i="4"/>
  <c r="IH165" i="4"/>
  <c r="GW165" i="4"/>
  <c r="IH163" i="4"/>
  <c r="GW163" i="4"/>
  <c r="IH161" i="4"/>
  <c r="GW161" i="4"/>
  <c r="IH159" i="4"/>
  <c r="GW159" i="4"/>
  <c r="IH157" i="4"/>
  <c r="GW157" i="4"/>
  <c r="IH155" i="4"/>
  <c r="GW155" i="4"/>
  <c r="IH152" i="4"/>
  <c r="GW152" i="4"/>
  <c r="IH150" i="4"/>
  <c r="GW150" i="4"/>
  <c r="IH148" i="4"/>
  <c r="GW148" i="4"/>
  <c r="IH146" i="4"/>
  <c r="GW146" i="4"/>
  <c r="IG144" i="4"/>
  <c r="GV144" i="4"/>
  <c r="IG142" i="4"/>
  <c r="GV142" i="4"/>
  <c r="IG140" i="4"/>
  <c r="GV140" i="4"/>
  <c r="IG138" i="4"/>
  <c r="GV138" i="4"/>
  <c r="IG136" i="4"/>
  <c r="GV136" i="4"/>
  <c r="IG134" i="4"/>
  <c r="GV134" i="4"/>
  <c r="IG132" i="4"/>
  <c r="GV132" i="4"/>
  <c r="IG130" i="4"/>
  <c r="GV130" i="4"/>
  <c r="IG127" i="4"/>
  <c r="GV127" i="4"/>
  <c r="IG125" i="4"/>
  <c r="GV125" i="4"/>
  <c r="IG123" i="4"/>
  <c r="GV123" i="4"/>
  <c r="IG121" i="4"/>
  <c r="GV121" i="4"/>
  <c r="IG119" i="4"/>
  <c r="GV119" i="4"/>
  <c r="IG117" i="4"/>
  <c r="GV117" i="4"/>
  <c r="IG115" i="4"/>
  <c r="GV115" i="4"/>
  <c r="IG113" i="4"/>
  <c r="GV113" i="4"/>
  <c r="IG111" i="4"/>
  <c r="GV111" i="4"/>
  <c r="IG109" i="4"/>
  <c r="GV109" i="4"/>
  <c r="IG107" i="4"/>
  <c r="GV107" i="4"/>
  <c r="IG105" i="4"/>
  <c r="GV105" i="4"/>
  <c r="IG103" i="4"/>
  <c r="GV103" i="4"/>
  <c r="IG102" i="4"/>
  <c r="GV102" i="4"/>
  <c r="IG100" i="4"/>
  <c r="GV100" i="4"/>
  <c r="IG98" i="4"/>
  <c r="GV98" i="4"/>
  <c r="IG96" i="4"/>
  <c r="GV96" i="4"/>
  <c r="IG94" i="4"/>
  <c r="GV94" i="4"/>
  <c r="IG92" i="4"/>
  <c r="GV92" i="4"/>
  <c r="IG90" i="4"/>
  <c r="GV90" i="4"/>
  <c r="IG88" i="4"/>
  <c r="GV88" i="4"/>
  <c r="IG86" i="4"/>
  <c r="GV86" i="4"/>
  <c r="IG84" i="4"/>
  <c r="GV84" i="4"/>
  <c r="IG82" i="4"/>
  <c r="GV82" i="4"/>
  <c r="IG80" i="4"/>
  <c r="GV80" i="4"/>
  <c r="IG78" i="4"/>
  <c r="GV78" i="4"/>
  <c r="IG76" i="4"/>
  <c r="GV76" i="4"/>
  <c r="IG74" i="4"/>
  <c r="GV74" i="4"/>
  <c r="IG72" i="4"/>
  <c r="GV72" i="4"/>
  <c r="IG70" i="4"/>
  <c r="GV70" i="4"/>
  <c r="IG68" i="4"/>
  <c r="GV68" i="4"/>
  <c r="IG66" i="4"/>
  <c r="GV66" i="4"/>
  <c r="IG64" i="4"/>
  <c r="GV64" i="4"/>
  <c r="IG62" i="4"/>
  <c r="GV62" i="4"/>
  <c r="IG60" i="4"/>
  <c r="GV60" i="4"/>
  <c r="IG58" i="4"/>
  <c r="GV58" i="4"/>
  <c r="IG56" i="4"/>
  <c r="GV56" i="4"/>
  <c r="IG54" i="4"/>
  <c r="GV54" i="4"/>
  <c r="IG52" i="4"/>
  <c r="GV52" i="4"/>
  <c r="IG50" i="4"/>
  <c r="GV50" i="4"/>
  <c r="IG48" i="4"/>
  <c r="GV48" i="4"/>
  <c r="IG46" i="4"/>
  <c r="GV46" i="4"/>
  <c r="IG44" i="4"/>
  <c r="GV44" i="4"/>
  <c r="IG42" i="4"/>
  <c r="GV42" i="4"/>
  <c r="IG40" i="4"/>
  <c r="GV40" i="4"/>
  <c r="IG38" i="4"/>
  <c r="GV38" i="4"/>
  <c r="IG36" i="4"/>
  <c r="GV36" i="4"/>
  <c r="IG34" i="4"/>
  <c r="GV34" i="4"/>
  <c r="IG32" i="4"/>
  <c r="GV32" i="4"/>
  <c r="IG30" i="4"/>
  <c r="GV30" i="4"/>
  <c r="IG28" i="4"/>
  <c r="GV28" i="4"/>
  <c r="IG26" i="4"/>
  <c r="GV26" i="4"/>
  <c r="IG24" i="4"/>
  <c r="GV24" i="4"/>
  <c r="IG22" i="4"/>
  <c r="GV22" i="4"/>
  <c r="IG20" i="4"/>
  <c r="GV20" i="4"/>
  <c r="IG18" i="4"/>
  <c r="GV18" i="4"/>
  <c r="IG16" i="4"/>
  <c r="GV16" i="4"/>
  <c r="IG14" i="4"/>
  <c r="GV14" i="4"/>
  <c r="IG12" i="4"/>
  <c r="GV12" i="4"/>
  <c r="IH197" i="4"/>
  <c r="GW197" i="4"/>
  <c r="IG197" i="4"/>
  <c r="GV197" i="4"/>
  <c r="IG195" i="4"/>
  <c r="GV195" i="4"/>
  <c r="IG193" i="4"/>
  <c r="GV193" i="4"/>
  <c r="IG191" i="4"/>
  <c r="GV191" i="4"/>
  <c r="IG187" i="4"/>
  <c r="GV187" i="4"/>
  <c r="IG185" i="4"/>
  <c r="GV185" i="4"/>
  <c r="IG183" i="4"/>
  <c r="GV183" i="4"/>
  <c r="IG181" i="4"/>
  <c r="GV181" i="4"/>
  <c r="IG179" i="4"/>
  <c r="GV179" i="4"/>
  <c r="IG177" i="4"/>
  <c r="GV177" i="4"/>
  <c r="IG175" i="4"/>
  <c r="GV175" i="4"/>
  <c r="IG173" i="4"/>
  <c r="GV173" i="4"/>
  <c r="IG171" i="4"/>
  <c r="GV171" i="4"/>
  <c r="IG169" i="4"/>
  <c r="GV169" i="4"/>
  <c r="IG167" i="4"/>
  <c r="GV167" i="4"/>
  <c r="IG165" i="4"/>
  <c r="GV165" i="4"/>
  <c r="IG163" i="4"/>
  <c r="GV163" i="4"/>
  <c r="IG161" i="4"/>
  <c r="GV161" i="4"/>
  <c r="IG159" i="4"/>
  <c r="GV159" i="4"/>
  <c r="IG157" i="4"/>
  <c r="GV157" i="4"/>
  <c r="IG155" i="4"/>
  <c r="GV155" i="4"/>
  <c r="IG152" i="4"/>
  <c r="GV152" i="4"/>
  <c r="IG150" i="4"/>
  <c r="GV150" i="4"/>
  <c r="IG148" i="4"/>
  <c r="GV148" i="4"/>
  <c r="IH145" i="4"/>
  <c r="GW145" i="4"/>
  <c r="IH143" i="4"/>
  <c r="GW143" i="4"/>
  <c r="IH141" i="4"/>
  <c r="GW141" i="4"/>
  <c r="IH139" i="4"/>
  <c r="GW139" i="4"/>
  <c r="IH137" i="4"/>
  <c r="GW137" i="4"/>
  <c r="IH135" i="4"/>
  <c r="GW135" i="4"/>
  <c r="IH133" i="4"/>
  <c r="GW133" i="4"/>
  <c r="IH131" i="4"/>
  <c r="GW131" i="4"/>
  <c r="IH129" i="4"/>
  <c r="GW129" i="4"/>
  <c r="IH126" i="4"/>
  <c r="GW126" i="4"/>
  <c r="IH124" i="4"/>
  <c r="GW124" i="4"/>
  <c r="IH122" i="4"/>
  <c r="GW122" i="4"/>
  <c r="IH120" i="4"/>
  <c r="GW120" i="4"/>
  <c r="IH118" i="4"/>
  <c r="GW118" i="4"/>
  <c r="IH116" i="4"/>
  <c r="GW116" i="4"/>
  <c r="IH114" i="4"/>
  <c r="GW114" i="4"/>
  <c r="IH112" i="4"/>
  <c r="GW112" i="4"/>
  <c r="IH110" i="4"/>
  <c r="GW110" i="4"/>
  <c r="IH108" i="4"/>
  <c r="GW108" i="4"/>
  <c r="IH106" i="4"/>
  <c r="GW106" i="4"/>
  <c r="IH104" i="4"/>
  <c r="GW104" i="4"/>
  <c r="IH128" i="4"/>
  <c r="GW128" i="4"/>
  <c r="IH101" i="4"/>
  <c r="GW101" i="4"/>
  <c r="IH97" i="4"/>
  <c r="GW97" i="4"/>
  <c r="IH95" i="4"/>
  <c r="GW95" i="4"/>
  <c r="IH93" i="4"/>
  <c r="GW93" i="4"/>
  <c r="IH91" i="4"/>
  <c r="GW91" i="4"/>
  <c r="IH89" i="4"/>
  <c r="GW89" i="4"/>
  <c r="IH87" i="4"/>
  <c r="GW87" i="4"/>
  <c r="IH85" i="4"/>
  <c r="GW85" i="4"/>
  <c r="IH83" i="4"/>
  <c r="GW83" i="4"/>
  <c r="IH81" i="4"/>
  <c r="GW81" i="4"/>
  <c r="IH79" i="4"/>
  <c r="GW79" i="4"/>
  <c r="IH77" i="4"/>
  <c r="GW77" i="4"/>
  <c r="IH75" i="4"/>
  <c r="GW75" i="4"/>
  <c r="IH73" i="4"/>
  <c r="GW73" i="4"/>
  <c r="IH71" i="4"/>
  <c r="GW71" i="4"/>
  <c r="IH69" i="4"/>
  <c r="GW69" i="4"/>
  <c r="IH67" i="4"/>
  <c r="GW67" i="4"/>
  <c r="IH65" i="4"/>
  <c r="GW65" i="4"/>
  <c r="IH63" i="4"/>
  <c r="GW63" i="4"/>
  <c r="IH61" i="4"/>
  <c r="GW61" i="4"/>
  <c r="IH59" i="4"/>
  <c r="GW59" i="4"/>
  <c r="IH57" i="4"/>
  <c r="GW57" i="4"/>
  <c r="IH55" i="4"/>
  <c r="GW55" i="4"/>
  <c r="IH53" i="4"/>
  <c r="GW53" i="4"/>
  <c r="IH51" i="4"/>
  <c r="GW51" i="4"/>
  <c r="IH49" i="4"/>
  <c r="GW49" i="4"/>
  <c r="IH47" i="4"/>
  <c r="GW47" i="4"/>
  <c r="IH45" i="4"/>
  <c r="GW45" i="4"/>
  <c r="IH43" i="4"/>
  <c r="GW43" i="4"/>
  <c r="IH41" i="4"/>
  <c r="GW41" i="4"/>
  <c r="IH39" i="4"/>
  <c r="GW39" i="4"/>
  <c r="IH37" i="4"/>
  <c r="GW37" i="4"/>
  <c r="IH35" i="4"/>
  <c r="GW35" i="4"/>
  <c r="IH33" i="4"/>
  <c r="GW33" i="4"/>
  <c r="IH29" i="4"/>
  <c r="GW29" i="4"/>
  <c r="IH27" i="4"/>
  <c r="GW27" i="4"/>
  <c r="IH25" i="4"/>
  <c r="GW25" i="4"/>
  <c r="IH23" i="4"/>
  <c r="GW23" i="4"/>
  <c r="IH21" i="4"/>
  <c r="GW21" i="4"/>
  <c r="IH19" i="4"/>
  <c r="GW19" i="4"/>
  <c r="IH17" i="4"/>
  <c r="GW17" i="4"/>
  <c r="IH15" i="4"/>
  <c r="GW15" i="4"/>
  <c r="IH13" i="4"/>
  <c r="GW13" i="4"/>
  <c r="G14" i="22"/>
  <c r="IG31" i="4"/>
  <c r="IG17" i="4"/>
  <c r="IG11" i="4"/>
  <c r="IG9" i="4"/>
  <c r="IG7" i="4"/>
  <c r="IG5" i="4"/>
  <c r="JS4" i="4"/>
  <c r="IM209" i="4"/>
  <c r="CW153" i="4"/>
  <c r="IG180" i="4"/>
  <c r="IH10" i="4"/>
  <c r="IH8" i="4"/>
  <c r="IH6" i="4"/>
  <c r="JR4" i="4"/>
  <c r="IH180" i="4"/>
  <c r="IG99" i="4"/>
  <c r="IH189" i="4"/>
  <c r="IG10" i="4"/>
  <c r="IG8" i="4"/>
  <c r="IG6" i="4"/>
  <c r="JQ4" i="4"/>
  <c r="IG189" i="4"/>
  <c r="IH99" i="4"/>
  <c r="JP221" i="4" s="1"/>
  <c r="IH31" i="4"/>
  <c r="IH11" i="4"/>
  <c r="IH9" i="4"/>
  <c r="IH7" i="4"/>
  <c r="IH5" i="4"/>
  <c r="IJ3" i="4"/>
  <c r="BP199" i="4"/>
  <c r="IL4" i="4"/>
  <c r="F40" i="19"/>
  <c r="D37" i="22"/>
  <c r="H21" i="19"/>
  <c r="H17" i="22"/>
  <c r="I17" i="19"/>
  <c r="I13" i="22"/>
  <c r="CW199" i="4"/>
  <c r="X13" i="19" l="1"/>
  <c r="X11" i="19"/>
  <c r="JO217" i="4"/>
  <c r="JP220" i="4"/>
  <c r="JP214" i="4"/>
  <c r="JP217" i="4"/>
  <c r="F37" i="22"/>
  <c r="I14" i="22"/>
  <c r="JP206" i="4"/>
  <c r="JP210" i="4"/>
  <c r="JO221" i="4"/>
  <c r="JO211" i="4"/>
  <c r="JO213" i="4"/>
  <c r="JO218" i="4"/>
  <c r="JR3" i="4"/>
  <c r="JT4" i="4"/>
  <c r="JP218" i="4"/>
  <c r="JP215" i="4"/>
  <c r="JP216" i="4"/>
  <c r="JO220" i="4"/>
  <c r="IM204" i="4"/>
  <c r="JO206" i="4"/>
  <c r="JP211" i="4"/>
  <c r="JO210" i="4"/>
  <c r="IM208" i="4"/>
  <c r="JO216" i="4"/>
  <c r="H22" i="19"/>
  <c r="H18" i="22"/>
  <c r="FO153" i="4"/>
  <c r="GW153" i="4" s="1"/>
  <c r="X10" i="22" l="1"/>
  <c r="X8" i="22"/>
  <c r="JO215" i="4"/>
  <c r="JP209" i="4"/>
  <c r="JP213" i="4"/>
  <c r="JP212" i="4"/>
  <c r="JO209" i="4"/>
  <c r="IH153" i="4"/>
  <c r="FO199" i="4"/>
  <c r="GW199" i="4" s="1"/>
  <c r="H23" i="19"/>
  <c r="H19" i="22"/>
  <c r="D39" i="19"/>
  <c r="JP207" i="4" l="1"/>
  <c r="JP219" i="4"/>
  <c r="JP208" i="4"/>
  <c r="HI199" i="4"/>
  <c r="F39" i="19"/>
  <c r="D36" i="22"/>
  <c r="H24" i="19"/>
  <c r="H20" i="22"/>
  <c r="ED199" i="4"/>
  <c r="FM197" i="4"/>
  <c r="FM196" i="4"/>
  <c r="FM195" i="4"/>
  <c r="FM194" i="4"/>
  <c r="FM193" i="4"/>
  <c r="FM192" i="4"/>
  <c r="FM191" i="4"/>
  <c r="FM190" i="4"/>
  <c r="FM189" i="4"/>
  <c r="GU189" i="4" s="1"/>
  <c r="FM188" i="4"/>
  <c r="FM187" i="4"/>
  <c r="FM186" i="4"/>
  <c r="FM185" i="4"/>
  <c r="FM184" i="4"/>
  <c r="FM183" i="4"/>
  <c r="FM182" i="4"/>
  <c r="FM181" i="4"/>
  <c r="FM180" i="4"/>
  <c r="GU180" i="4" s="1"/>
  <c r="FM179" i="4"/>
  <c r="FM178" i="4"/>
  <c r="FM177" i="4"/>
  <c r="FM176" i="4"/>
  <c r="FM175" i="4"/>
  <c r="FM174" i="4"/>
  <c r="FM173" i="4"/>
  <c r="FM172" i="4"/>
  <c r="FM171" i="4"/>
  <c r="FM170" i="4"/>
  <c r="FM169" i="4"/>
  <c r="FM168" i="4"/>
  <c r="FM167" i="4"/>
  <c r="FM166" i="4"/>
  <c r="FM165" i="4"/>
  <c r="FM164" i="4"/>
  <c r="FM163" i="4"/>
  <c r="FM162" i="4"/>
  <c r="FM161" i="4"/>
  <c r="FM160" i="4"/>
  <c r="FM159" i="4"/>
  <c r="FM158" i="4"/>
  <c r="FM157" i="4"/>
  <c r="FM156" i="4"/>
  <c r="FM155" i="4"/>
  <c r="FM154" i="4"/>
  <c r="FM152" i="4"/>
  <c r="FM151" i="4"/>
  <c r="FM150" i="4"/>
  <c r="FM149" i="4"/>
  <c r="FM148" i="4"/>
  <c r="FM147" i="4"/>
  <c r="FM145" i="4"/>
  <c r="FM144" i="4"/>
  <c r="FM143" i="4"/>
  <c r="FM142" i="4"/>
  <c r="FM141" i="4"/>
  <c r="FM140" i="4"/>
  <c r="FM139" i="4"/>
  <c r="FM138" i="4"/>
  <c r="FM137" i="4"/>
  <c r="FM136" i="4"/>
  <c r="FM135" i="4"/>
  <c r="FM134" i="4"/>
  <c r="FM133" i="4"/>
  <c r="FM132" i="4"/>
  <c r="FM131" i="4"/>
  <c r="FM130" i="4"/>
  <c r="FM129" i="4"/>
  <c r="FM127" i="4"/>
  <c r="FM126" i="4"/>
  <c r="FM125" i="4"/>
  <c r="FM124" i="4"/>
  <c r="FM123" i="4"/>
  <c r="FM122" i="4"/>
  <c r="FM121" i="4"/>
  <c r="FM120" i="4"/>
  <c r="FM119" i="4"/>
  <c r="FM118" i="4"/>
  <c r="FM117" i="4"/>
  <c r="FM116" i="4"/>
  <c r="FM115" i="4"/>
  <c r="FM114" i="4"/>
  <c r="FM113" i="4"/>
  <c r="FM112" i="4"/>
  <c r="FM111" i="4"/>
  <c r="FM110" i="4"/>
  <c r="FM109" i="4"/>
  <c r="FM108" i="4"/>
  <c r="FM107" i="4"/>
  <c r="FM106" i="4"/>
  <c r="FM105" i="4"/>
  <c r="FM104" i="4"/>
  <c r="FM103" i="4"/>
  <c r="FM128" i="4"/>
  <c r="FM102" i="4"/>
  <c r="FM101" i="4"/>
  <c r="FM100" i="4"/>
  <c r="FM99" i="4"/>
  <c r="GU99" i="4" s="1"/>
  <c r="FM98" i="4"/>
  <c r="FM97" i="4"/>
  <c r="FM96" i="4"/>
  <c r="FM95" i="4"/>
  <c r="FM94" i="4"/>
  <c r="FM93" i="4"/>
  <c r="FM92" i="4"/>
  <c r="FM91" i="4"/>
  <c r="FM90" i="4"/>
  <c r="FM89" i="4"/>
  <c r="FM88" i="4"/>
  <c r="FM87" i="4"/>
  <c r="FM86" i="4"/>
  <c r="FM85" i="4"/>
  <c r="FM84" i="4"/>
  <c r="FM83" i="4"/>
  <c r="FM82" i="4"/>
  <c r="FM81" i="4"/>
  <c r="FM80" i="4"/>
  <c r="FM79" i="4"/>
  <c r="FM78" i="4"/>
  <c r="FM77" i="4"/>
  <c r="FM76" i="4"/>
  <c r="FM75" i="4"/>
  <c r="FM74" i="4"/>
  <c r="FM73" i="4"/>
  <c r="FM72" i="4"/>
  <c r="FM71" i="4"/>
  <c r="FM70" i="4"/>
  <c r="FM69" i="4"/>
  <c r="FM68" i="4"/>
  <c r="FM67" i="4"/>
  <c r="FM66" i="4"/>
  <c r="FM65" i="4"/>
  <c r="FM64" i="4"/>
  <c r="FM63" i="4"/>
  <c r="FM62" i="4"/>
  <c r="FM61" i="4"/>
  <c r="FM60" i="4"/>
  <c r="FM59" i="4"/>
  <c r="FM58" i="4"/>
  <c r="FM57" i="4"/>
  <c r="FM56" i="4"/>
  <c r="FM55" i="4"/>
  <c r="FM54" i="4"/>
  <c r="FM53" i="4"/>
  <c r="FM52" i="4"/>
  <c r="FM51" i="4"/>
  <c r="FM50" i="4"/>
  <c r="FM49" i="4"/>
  <c r="FM48" i="4"/>
  <c r="FM47" i="4"/>
  <c r="FM46" i="4"/>
  <c r="FM45" i="4"/>
  <c r="FM44" i="4"/>
  <c r="FM43" i="4"/>
  <c r="FM42" i="4"/>
  <c r="FM41" i="4"/>
  <c r="FM40" i="4"/>
  <c r="FM39" i="4"/>
  <c r="FM38" i="4"/>
  <c r="FM37" i="4"/>
  <c r="FM36" i="4"/>
  <c r="FM35" i="4"/>
  <c r="FM33" i="4"/>
  <c r="FM32" i="4"/>
  <c r="FM31" i="4"/>
  <c r="GU31" i="4" s="1"/>
  <c r="FM30" i="4"/>
  <c r="FM29" i="4"/>
  <c r="FM28" i="4"/>
  <c r="FM27" i="4"/>
  <c r="FM26" i="4"/>
  <c r="FM25" i="4"/>
  <c r="FM24" i="4"/>
  <c r="FM23" i="4"/>
  <c r="FM22" i="4"/>
  <c r="FM21" i="4"/>
  <c r="FM20" i="4"/>
  <c r="FM19" i="4"/>
  <c r="FM18" i="4"/>
  <c r="FM17" i="4"/>
  <c r="GU17" i="4" s="1"/>
  <c r="FM16" i="4"/>
  <c r="FM15" i="4"/>
  <c r="FM14" i="4"/>
  <c r="FM13" i="4"/>
  <c r="FM12" i="4"/>
  <c r="FM11" i="4"/>
  <c r="GU11" i="4" s="1"/>
  <c r="FM10" i="4"/>
  <c r="GU10" i="4" s="1"/>
  <c r="FM9" i="4"/>
  <c r="GU9" i="4" s="1"/>
  <c r="FM8" i="4"/>
  <c r="GU8" i="4" s="1"/>
  <c r="FM7" i="4"/>
  <c r="GU7" i="4" s="1"/>
  <c r="FM6" i="4"/>
  <c r="GU6" i="4" s="1"/>
  <c r="FM5" i="4"/>
  <c r="GU5" i="4" s="1"/>
  <c r="BO146" i="4"/>
  <c r="BO153" i="4"/>
  <c r="IF15" i="4" l="1"/>
  <c r="GU15" i="4"/>
  <c r="IF19" i="4"/>
  <c r="GU19" i="4"/>
  <c r="IF23" i="4"/>
  <c r="GU23" i="4"/>
  <c r="IF40" i="4"/>
  <c r="GU40" i="4"/>
  <c r="IF44" i="4"/>
  <c r="GU44" i="4"/>
  <c r="IF48" i="4"/>
  <c r="GU48" i="4"/>
  <c r="IF52" i="4"/>
  <c r="GU52" i="4"/>
  <c r="IF56" i="4"/>
  <c r="GU56" i="4"/>
  <c r="IF60" i="4"/>
  <c r="GU60" i="4"/>
  <c r="IF64" i="4"/>
  <c r="GU64" i="4"/>
  <c r="IF68" i="4"/>
  <c r="GU68" i="4"/>
  <c r="IF72" i="4"/>
  <c r="GU72" i="4"/>
  <c r="IF76" i="4"/>
  <c r="GU76" i="4"/>
  <c r="IF80" i="4"/>
  <c r="GU80" i="4"/>
  <c r="IF84" i="4"/>
  <c r="GU84" i="4"/>
  <c r="IF88" i="4"/>
  <c r="GU88" i="4"/>
  <c r="IF92" i="4"/>
  <c r="GU92" i="4"/>
  <c r="IF96" i="4"/>
  <c r="GU96" i="4"/>
  <c r="IF100" i="4"/>
  <c r="GU100" i="4"/>
  <c r="IF103" i="4"/>
  <c r="GU103" i="4"/>
  <c r="IF107" i="4"/>
  <c r="GU107" i="4"/>
  <c r="IF111" i="4"/>
  <c r="GU111" i="4"/>
  <c r="IF115" i="4"/>
  <c r="GU115" i="4"/>
  <c r="IF119" i="4"/>
  <c r="GU119" i="4"/>
  <c r="IF123" i="4"/>
  <c r="GU123" i="4"/>
  <c r="IF127" i="4"/>
  <c r="GU127" i="4"/>
  <c r="IF132" i="4"/>
  <c r="GU132" i="4"/>
  <c r="IF136" i="4"/>
  <c r="GU136" i="4"/>
  <c r="IF140" i="4"/>
  <c r="GU140" i="4"/>
  <c r="IF144" i="4"/>
  <c r="GU144" i="4"/>
  <c r="IF149" i="4"/>
  <c r="GU149" i="4"/>
  <c r="IF154" i="4"/>
  <c r="GU154" i="4"/>
  <c r="IF158" i="4"/>
  <c r="GU158" i="4"/>
  <c r="IF162" i="4"/>
  <c r="GU162" i="4"/>
  <c r="IF166" i="4"/>
  <c r="GU166" i="4"/>
  <c r="IF170" i="4"/>
  <c r="GU170" i="4"/>
  <c r="IF174" i="4"/>
  <c r="GU174" i="4"/>
  <c r="IF178" i="4"/>
  <c r="GU178" i="4"/>
  <c r="IF182" i="4"/>
  <c r="GU182" i="4"/>
  <c r="IF186" i="4"/>
  <c r="GU186" i="4"/>
  <c r="IF190" i="4"/>
  <c r="GU190" i="4"/>
  <c r="IF194" i="4"/>
  <c r="GU194" i="4"/>
  <c r="IF12" i="4"/>
  <c r="GU12" i="4"/>
  <c r="IF16" i="4"/>
  <c r="GU16" i="4"/>
  <c r="IF20" i="4"/>
  <c r="GU20" i="4"/>
  <c r="IF24" i="4"/>
  <c r="GU24" i="4"/>
  <c r="IF28" i="4"/>
  <c r="GU28" i="4"/>
  <c r="IF32" i="4"/>
  <c r="GU32" i="4"/>
  <c r="IF37" i="4"/>
  <c r="GU37" i="4"/>
  <c r="IF41" i="4"/>
  <c r="GU41" i="4"/>
  <c r="IF45" i="4"/>
  <c r="GU45" i="4"/>
  <c r="IF49" i="4"/>
  <c r="GU49" i="4"/>
  <c r="IF53" i="4"/>
  <c r="GU53" i="4"/>
  <c r="IF57" i="4"/>
  <c r="GU57" i="4"/>
  <c r="IF61" i="4"/>
  <c r="GU61" i="4"/>
  <c r="IF65" i="4"/>
  <c r="GU65" i="4"/>
  <c r="IF69" i="4"/>
  <c r="GU69" i="4"/>
  <c r="IF73" i="4"/>
  <c r="GU73" i="4"/>
  <c r="IF77" i="4"/>
  <c r="GU77" i="4"/>
  <c r="IF81" i="4"/>
  <c r="GU81" i="4"/>
  <c r="IF85" i="4"/>
  <c r="GU85" i="4"/>
  <c r="IF89" i="4"/>
  <c r="GU89" i="4"/>
  <c r="IF93" i="4"/>
  <c r="GU93" i="4"/>
  <c r="IF97" i="4"/>
  <c r="GU97" i="4"/>
  <c r="IF101" i="4"/>
  <c r="GU101" i="4"/>
  <c r="IF104" i="4"/>
  <c r="GU104" i="4"/>
  <c r="IF108" i="4"/>
  <c r="GU108" i="4"/>
  <c r="IF112" i="4"/>
  <c r="GU112" i="4"/>
  <c r="IF116" i="4"/>
  <c r="GU116" i="4"/>
  <c r="IF120" i="4"/>
  <c r="GU120" i="4"/>
  <c r="IF124" i="4"/>
  <c r="GU124" i="4"/>
  <c r="IF129" i="4"/>
  <c r="GU129" i="4"/>
  <c r="IF133" i="4"/>
  <c r="GU133" i="4"/>
  <c r="IF137" i="4"/>
  <c r="GU137" i="4"/>
  <c r="IF141" i="4"/>
  <c r="GU141" i="4"/>
  <c r="IF145" i="4"/>
  <c r="GU145" i="4"/>
  <c r="IF150" i="4"/>
  <c r="GU150" i="4"/>
  <c r="IF155" i="4"/>
  <c r="GU155" i="4"/>
  <c r="IF159" i="4"/>
  <c r="GU159" i="4"/>
  <c r="IF163" i="4"/>
  <c r="GU163" i="4"/>
  <c r="IF167" i="4"/>
  <c r="GU167" i="4"/>
  <c r="IF171" i="4"/>
  <c r="GU171" i="4"/>
  <c r="IF175" i="4"/>
  <c r="GU175" i="4"/>
  <c r="IF179" i="4"/>
  <c r="GU179" i="4"/>
  <c r="IF183" i="4"/>
  <c r="GU183" i="4"/>
  <c r="IF187" i="4"/>
  <c r="GU187" i="4"/>
  <c r="IF191" i="4"/>
  <c r="GU191" i="4"/>
  <c r="IF195" i="4"/>
  <c r="GU195" i="4"/>
  <c r="IF27" i="4"/>
  <c r="GU27" i="4"/>
  <c r="IF36" i="4"/>
  <c r="GU36" i="4"/>
  <c r="IF13" i="4"/>
  <c r="GU13" i="4"/>
  <c r="IF21" i="4"/>
  <c r="GU21" i="4"/>
  <c r="IF25" i="4"/>
  <c r="GU25" i="4"/>
  <c r="IF29" i="4"/>
  <c r="GU29" i="4"/>
  <c r="IF33" i="4"/>
  <c r="GU33" i="4"/>
  <c r="IF38" i="4"/>
  <c r="GU38" i="4"/>
  <c r="IF42" i="4"/>
  <c r="GU42" i="4"/>
  <c r="IF46" i="4"/>
  <c r="GU46" i="4"/>
  <c r="IF50" i="4"/>
  <c r="GU50" i="4"/>
  <c r="IF54" i="4"/>
  <c r="GU54" i="4"/>
  <c r="IF58" i="4"/>
  <c r="GU58" i="4"/>
  <c r="IF62" i="4"/>
  <c r="GU62" i="4"/>
  <c r="IF66" i="4"/>
  <c r="GU66" i="4"/>
  <c r="IF70" i="4"/>
  <c r="GU70" i="4"/>
  <c r="IF74" i="4"/>
  <c r="GU74" i="4"/>
  <c r="IF78" i="4"/>
  <c r="GU78" i="4"/>
  <c r="IF82" i="4"/>
  <c r="GU82" i="4"/>
  <c r="IF86" i="4"/>
  <c r="GU86" i="4"/>
  <c r="IF90" i="4"/>
  <c r="GU90" i="4"/>
  <c r="IF94" i="4"/>
  <c r="GU94" i="4"/>
  <c r="IF98" i="4"/>
  <c r="GU98" i="4"/>
  <c r="IF102" i="4"/>
  <c r="GU102" i="4"/>
  <c r="IF105" i="4"/>
  <c r="GU105" i="4"/>
  <c r="IF109" i="4"/>
  <c r="GU109" i="4"/>
  <c r="IF113" i="4"/>
  <c r="GU113" i="4"/>
  <c r="IF117" i="4"/>
  <c r="GU117" i="4"/>
  <c r="IF121" i="4"/>
  <c r="GU121" i="4"/>
  <c r="IF125" i="4"/>
  <c r="GU125" i="4"/>
  <c r="IF130" i="4"/>
  <c r="GU130" i="4"/>
  <c r="IF134" i="4"/>
  <c r="GU134" i="4"/>
  <c r="IF138" i="4"/>
  <c r="GU138" i="4"/>
  <c r="IF142" i="4"/>
  <c r="GU142" i="4"/>
  <c r="IF147" i="4"/>
  <c r="GU147" i="4"/>
  <c r="IF151" i="4"/>
  <c r="GU151" i="4"/>
  <c r="IF156" i="4"/>
  <c r="GU156" i="4"/>
  <c r="IF160" i="4"/>
  <c r="GU160" i="4"/>
  <c r="IF164" i="4"/>
  <c r="GU164" i="4"/>
  <c r="IF168" i="4"/>
  <c r="GU168" i="4"/>
  <c r="IF172" i="4"/>
  <c r="GU172" i="4"/>
  <c r="IF176" i="4"/>
  <c r="GU176" i="4"/>
  <c r="IF184" i="4"/>
  <c r="GU184" i="4"/>
  <c r="IF188" i="4"/>
  <c r="GU188" i="4"/>
  <c r="IF192" i="4"/>
  <c r="GU192" i="4"/>
  <c r="IF196" i="4"/>
  <c r="GU196" i="4"/>
  <c r="IF14" i="4"/>
  <c r="GU14" i="4"/>
  <c r="IF18" i="4"/>
  <c r="GU18" i="4"/>
  <c r="IF22" i="4"/>
  <c r="GU22" i="4"/>
  <c r="IF26" i="4"/>
  <c r="GU26" i="4"/>
  <c r="IF30" i="4"/>
  <c r="GU30" i="4"/>
  <c r="IF35" i="4"/>
  <c r="GU35" i="4"/>
  <c r="IF39" i="4"/>
  <c r="GU39" i="4"/>
  <c r="IF43" i="4"/>
  <c r="GU43" i="4"/>
  <c r="IF47" i="4"/>
  <c r="GU47" i="4"/>
  <c r="IF51" i="4"/>
  <c r="GU51" i="4"/>
  <c r="IF55" i="4"/>
  <c r="GU55" i="4"/>
  <c r="IF59" i="4"/>
  <c r="GU59" i="4"/>
  <c r="IF63" i="4"/>
  <c r="GU63" i="4"/>
  <c r="IF67" i="4"/>
  <c r="GU67" i="4"/>
  <c r="IF71" i="4"/>
  <c r="GU71" i="4"/>
  <c r="IF75" i="4"/>
  <c r="GU75" i="4"/>
  <c r="IF79" i="4"/>
  <c r="GU79" i="4"/>
  <c r="IF83" i="4"/>
  <c r="GU83" i="4"/>
  <c r="IF87" i="4"/>
  <c r="GU87" i="4"/>
  <c r="IF91" i="4"/>
  <c r="GU91" i="4"/>
  <c r="IF95" i="4"/>
  <c r="GU95" i="4"/>
  <c r="IF128" i="4"/>
  <c r="GU128" i="4"/>
  <c r="IF106" i="4"/>
  <c r="GU106" i="4"/>
  <c r="IF110" i="4"/>
  <c r="GU110" i="4"/>
  <c r="IF114" i="4"/>
  <c r="GU114" i="4"/>
  <c r="IF118" i="4"/>
  <c r="GU118" i="4"/>
  <c r="IF122" i="4"/>
  <c r="GU122" i="4"/>
  <c r="IF126" i="4"/>
  <c r="GU126" i="4"/>
  <c r="IF131" i="4"/>
  <c r="GU131" i="4"/>
  <c r="IF135" i="4"/>
  <c r="GU135" i="4"/>
  <c r="IF139" i="4"/>
  <c r="GU139" i="4"/>
  <c r="IF143" i="4"/>
  <c r="GU143" i="4"/>
  <c r="IF148" i="4"/>
  <c r="GU148" i="4"/>
  <c r="IF152" i="4"/>
  <c r="GU152" i="4"/>
  <c r="IF157" i="4"/>
  <c r="GU157" i="4"/>
  <c r="IF161" i="4"/>
  <c r="GU161" i="4"/>
  <c r="IF165" i="4"/>
  <c r="GU165" i="4"/>
  <c r="IF169" i="4"/>
  <c r="GU169" i="4"/>
  <c r="IF173" i="4"/>
  <c r="GU173" i="4"/>
  <c r="IF177" i="4"/>
  <c r="GU177" i="4"/>
  <c r="IF181" i="4"/>
  <c r="GU181" i="4"/>
  <c r="IF185" i="4"/>
  <c r="GU185" i="4"/>
  <c r="IF193" i="4"/>
  <c r="GU193" i="4"/>
  <c r="IF197" i="4"/>
  <c r="GU197" i="4"/>
  <c r="F36" i="22"/>
  <c r="JP205" i="4"/>
  <c r="IQ199" i="4"/>
  <c r="IF6" i="4"/>
  <c r="IF10" i="4"/>
  <c r="IF99" i="4"/>
  <c r="JN221" i="4"/>
  <c r="IF11" i="4"/>
  <c r="IF31" i="4"/>
  <c r="IF189" i="4"/>
  <c r="IF7" i="4"/>
  <c r="IF8" i="4"/>
  <c r="IF5" i="4"/>
  <c r="IF9" i="4"/>
  <c r="IF17" i="4"/>
  <c r="IF180" i="4"/>
  <c r="H25" i="19"/>
  <c r="H21" i="22"/>
  <c r="CV153" i="4"/>
  <c r="CV146" i="4"/>
  <c r="BO199" i="4"/>
  <c r="JN218" i="4" l="1"/>
  <c r="JN217" i="4"/>
  <c r="JP204" i="4"/>
  <c r="JN220" i="4"/>
  <c r="JN213" i="4"/>
  <c r="FN153" i="4"/>
  <c r="GV153" i="4" s="1"/>
  <c r="JN210" i="4"/>
  <c r="JN216" i="4"/>
  <c r="JN215" i="4"/>
  <c r="JN206" i="4"/>
  <c r="H26" i="19"/>
  <c r="H22" i="22"/>
  <c r="CV199" i="4"/>
  <c r="FN146" i="4"/>
  <c r="GV146" i="4" s="1"/>
  <c r="B221" i="4"/>
  <c r="IG146" i="4" l="1"/>
  <c r="IG153" i="4"/>
  <c r="JO219" i="4" s="1"/>
  <c r="FN199" i="4"/>
  <c r="GV199" i="4" s="1"/>
  <c r="H27" i="19"/>
  <c r="H23" i="22"/>
  <c r="JO207" i="4" l="1"/>
  <c r="JO214" i="4"/>
  <c r="HH199" i="4"/>
  <c r="H28" i="19"/>
  <c r="H24" i="22"/>
  <c r="JO212" i="4" l="1"/>
  <c r="JO208" i="4"/>
  <c r="IP199" i="4"/>
  <c r="JO204" i="4"/>
  <c r="JO205" i="4"/>
  <c r="H29" i="19"/>
  <c r="H25" i="22"/>
  <c r="H30" i="19" l="1"/>
  <c r="H26" i="22"/>
  <c r="H31" i="19" l="1"/>
  <c r="H27" i="22"/>
  <c r="B5" i="19"/>
  <c r="B2" i="22" l="1"/>
  <c r="H32" i="19"/>
  <c r="H28" i="22"/>
  <c r="D38" i="19"/>
  <c r="D32" i="19"/>
  <c r="D22" i="19"/>
  <c r="D34" i="19"/>
  <c r="D30" i="19"/>
  <c r="D20" i="19"/>
  <c r="D19" i="19"/>
  <c r="D37" i="19"/>
  <c r="D35" i="19"/>
  <c r="D29" i="19"/>
  <c r="D27" i="19"/>
  <c r="D25" i="19"/>
  <c r="D28" i="19"/>
  <c r="D21" i="19"/>
  <c r="D36" i="19"/>
  <c r="D33" i="19"/>
  <c r="D31" i="19"/>
  <c r="D24" i="19"/>
  <c r="D23" i="19"/>
  <c r="D26" i="19"/>
  <c r="D18" i="19"/>
  <c r="D30" i="22" l="1"/>
  <c r="D22" i="22"/>
  <c r="D34" i="22"/>
  <c r="D31" i="22"/>
  <c r="D32" i="22"/>
  <c r="D27" i="22"/>
  <c r="D23" i="22"/>
  <c r="D20" i="22"/>
  <c r="D33" i="22"/>
  <c r="D24" i="22"/>
  <c r="D16" i="22"/>
  <c r="D19" i="22"/>
  <c r="D17" i="22"/>
  <c r="D29" i="22"/>
  <c r="D21" i="22"/>
  <c r="D26" i="22"/>
  <c r="D25" i="22"/>
  <c r="G18" i="19"/>
  <c r="D15" i="22"/>
  <c r="N7" i="19"/>
  <c r="D28" i="22"/>
  <c r="N9" i="19"/>
  <c r="F38" i="19"/>
  <c r="D35" i="22"/>
  <c r="D18" i="22"/>
  <c r="N8" i="19"/>
  <c r="H33" i="19"/>
  <c r="H29" i="22"/>
  <c r="D42" i="19"/>
  <c r="F27" i="19"/>
  <c r="F33" i="19"/>
  <c r="F20" i="19"/>
  <c r="F30" i="19"/>
  <c r="F24" i="19"/>
  <c r="F21" i="19"/>
  <c r="F25" i="19"/>
  <c r="F37" i="19"/>
  <c r="F34" i="19"/>
  <c r="F23" i="19"/>
  <c r="F36" i="19"/>
  <c r="F35" i="19"/>
  <c r="F26" i="19"/>
  <c r="F31" i="19"/>
  <c r="F28" i="19"/>
  <c r="F19" i="19"/>
  <c r="F22" i="19"/>
  <c r="F32" i="19"/>
  <c r="F29" i="19"/>
  <c r="F18" i="19"/>
  <c r="N4" i="22" l="1"/>
  <c r="F23" i="22"/>
  <c r="G15" i="22"/>
  <c r="F26" i="22"/>
  <c r="F25" i="22"/>
  <c r="F33" i="22"/>
  <c r="F22" i="22"/>
  <c r="F17" i="22"/>
  <c r="F21" i="22"/>
  <c r="F29" i="22"/>
  <c r="F20" i="22"/>
  <c r="F30" i="22"/>
  <c r="F35" i="22"/>
  <c r="F19" i="22"/>
  <c r="F31" i="22"/>
  <c r="F24" i="22"/>
  <c r="F16" i="22"/>
  <c r="F32" i="22"/>
  <c r="F34" i="22"/>
  <c r="F27" i="22"/>
  <c r="D39" i="22"/>
  <c r="N5" i="22"/>
  <c r="N6" i="22"/>
  <c r="G19" i="19"/>
  <c r="F28" i="22"/>
  <c r="X9" i="19"/>
  <c r="X8" i="19"/>
  <c r="F18" i="22"/>
  <c r="H34" i="19"/>
  <c r="H30" i="22"/>
  <c r="I18" i="19"/>
  <c r="F15" i="22"/>
  <c r="X7" i="19"/>
  <c r="N10" i="19"/>
  <c r="F42" i="19"/>
  <c r="X12" i="19" s="1"/>
  <c r="X10" i="19" l="1"/>
  <c r="N7" i="22"/>
  <c r="X4" i="22"/>
  <c r="X6" i="22"/>
  <c r="F39" i="22"/>
  <c r="X9" i="22" s="1"/>
  <c r="X5" i="22"/>
  <c r="G16" i="22"/>
  <c r="G20" i="19"/>
  <c r="H35" i="19"/>
  <c r="H31" i="22"/>
  <c r="I19" i="19"/>
  <c r="I15" i="22"/>
  <c r="EF199" i="4"/>
  <c r="FL197" i="4"/>
  <c r="FK197" i="4"/>
  <c r="FL195" i="4"/>
  <c r="FK195" i="4"/>
  <c r="FL194" i="4"/>
  <c r="FK194" i="4"/>
  <c r="FL193" i="4"/>
  <c r="FK193" i="4"/>
  <c r="FL192" i="4"/>
  <c r="FK192" i="4"/>
  <c r="FL191" i="4"/>
  <c r="FK191" i="4"/>
  <c r="FK190" i="4"/>
  <c r="FL188" i="4"/>
  <c r="FK188" i="4"/>
  <c r="FL187" i="4"/>
  <c r="FK187" i="4"/>
  <c r="FL186" i="4"/>
  <c r="FK186" i="4"/>
  <c r="FL184" i="4"/>
  <c r="FK184" i="4"/>
  <c r="FL183" i="4"/>
  <c r="FK183" i="4"/>
  <c r="FL182" i="4"/>
  <c r="FK182" i="4"/>
  <c r="FL181" i="4"/>
  <c r="FK181" i="4"/>
  <c r="FL179" i="4"/>
  <c r="FK179" i="4"/>
  <c r="FL178" i="4"/>
  <c r="FK178" i="4"/>
  <c r="FL177" i="4"/>
  <c r="FK177" i="4"/>
  <c r="FL175" i="4"/>
  <c r="FK175" i="4"/>
  <c r="FL174" i="4"/>
  <c r="FK174" i="4"/>
  <c r="FL172" i="4"/>
  <c r="FK172" i="4"/>
  <c r="FL171" i="4"/>
  <c r="FK171" i="4"/>
  <c r="FL170" i="4"/>
  <c r="FK170" i="4"/>
  <c r="FL169" i="4"/>
  <c r="FK169" i="4"/>
  <c r="FL168" i="4"/>
  <c r="FK168" i="4"/>
  <c r="FL167" i="4"/>
  <c r="FK167" i="4"/>
  <c r="FL166" i="4"/>
  <c r="FK166" i="4"/>
  <c r="FL165" i="4"/>
  <c r="FK165" i="4"/>
  <c r="FL164" i="4"/>
  <c r="FK164" i="4"/>
  <c r="FL163" i="4"/>
  <c r="FK163" i="4"/>
  <c r="FL162" i="4"/>
  <c r="FK162" i="4"/>
  <c r="FL161" i="4"/>
  <c r="FK161" i="4"/>
  <c r="FL160" i="4"/>
  <c r="FK160" i="4"/>
  <c r="FL159" i="4"/>
  <c r="FK159" i="4"/>
  <c r="FL158" i="4"/>
  <c r="FK158" i="4"/>
  <c r="FL157" i="4"/>
  <c r="FK157" i="4"/>
  <c r="FL156" i="4"/>
  <c r="FK156" i="4"/>
  <c r="FL155" i="4"/>
  <c r="FK155" i="4"/>
  <c r="FL154" i="4"/>
  <c r="FK154" i="4"/>
  <c r="FL152" i="4"/>
  <c r="FK152" i="4"/>
  <c r="FL151" i="4"/>
  <c r="FK151" i="4"/>
  <c r="FL150" i="4"/>
  <c r="FK150" i="4"/>
  <c r="FL149" i="4"/>
  <c r="FK149" i="4"/>
  <c r="FL148" i="4"/>
  <c r="FK148" i="4"/>
  <c r="FL147" i="4"/>
  <c r="FK147" i="4"/>
  <c r="FK146" i="4"/>
  <c r="FL145" i="4"/>
  <c r="FK145" i="4"/>
  <c r="FL144" i="4"/>
  <c r="FK144" i="4"/>
  <c r="FL143" i="4"/>
  <c r="FK143" i="4"/>
  <c r="FL142" i="4"/>
  <c r="FK142" i="4"/>
  <c r="FL141" i="4"/>
  <c r="FK141" i="4"/>
  <c r="FL140" i="4"/>
  <c r="FK140" i="4"/>
  <c r="FL139" i="4"/>
  <c r="FK139" i="4"/>
  <c r="FL138" i="4"/>
  <c r="FK138" i="4"/>
  <c r="FL137" i="4"/>
  <c r="FK137" i="4"/>
  <c r="FL136" i="4"/>
  <c r="FK136" i="4"/>
  <c r="FL135" i="4"/>
  <c r="FK135" i="4"/>
  <c r="FL134" i="4"/>
  <c r="FK134" i="4"/>
  <c r="FL133" i="4"/>
  <c r="FK133" i="4"/>
  <c r="FL132" i="4"/>
  <c r="FK132" i="4"/>
  <c r="FL131" i="4"/>
  <c r="FK131" i="4"/>
  <c r="FL130" i="4"/>
  <c r="FK130" i="4"/>
  <c r="FL129" i="4"/>
  <c r="FK129" i="4"/>
  <c r="FL127" i="4"/>
  <c r="FK127" i="4"/>
  <c r="FL126" i="4"/>
  <c r="FK126" i="4"/>
  <c r="FL125" i="4"/>
  <c r="FK125" i="4"/>
  <c r="FL124" i="4"/>
  <c r="FK124" i="4"/>
  <c r="FL122" i="4"/>
  <c r="FK122" i="4"/>
  <c r="FL121" i="4"/>
  <c r="FK121" i="4"/>
  <c r="FL120" i="4"/>
  <c r="FK120" i="4"/>
  <c r="FL119" i="4"/>
  <c r="FK119" i="4"/>
  <c r="FL118" i="4"/>
  <c r="FK118" i="4"/>
  <c r="FL117" i="4"/>
  <c r="FK117" i="4"/>
  <c r="FL116" i="4"/>
  <c r="FK116" i="4"/>
  <c r="FL115" i="4"/>
  <c r="FK115" i="4"/>
  <c r="FL114" i="4"/>
  <c r="FK114" i="4"/>
  <c r="FL113" i="4"/>
  <c r="FK113" i="4"/>
  <c r="FL112" i="4"/>
  <c r="FK112" i="4"/>
  <c r="FL111" i="4"/>
  <c r="FK111" i="4"/>
  <c r="FL110" i="4"/>
  <c r="FK110" i="4"/>
  <c r="FL109" i="4"/>
  <c r="FK109" i="4"/>
  <c r="FL108" i="4"/>
  <c r="FK108" i="4"/>
  <c r="FL107" i="4"/>
  <c r="FK107" i="4"/>
  <c r="FL106" i="4"/>
  <c r="FK106" i="4"/>
  <c r="FL105" i="4"/>
  <c r="FK105" i="4"/>
  <c r="FL104" i="4"/>
  <c r="FK104" i="4"/>
  <c r="FL103" i="4"/>
  <c r="FK103" i="4"/>
  <c r="FL128" i="4"/>
  <c r="FK128" i="4"/>
  <c r="FL102" i="4"/>
  <c r="FK102" i="4"/>
  <c r="FL101" i="4"/>
  <c r="FK101" i="4"/>
  <c r="FL100" i="4"/>
  <c r="FK100" i="4"/>
  <c r="FL99" i="4"/>
  <c r="GT99" i="4" s="1"/>
  <c r="FK99" i="4"/>
  <c r="GS99" i="4" s="1"/>
  <c r="FL98" i="4"/>
  <c r="FK98" i="4"/>
  <c r="FL97" i="4"/>
  <c r="FK97" i="4"/>
  <c r="FL96" i="4"/>
  <c r="FK96" i="4"/>
  <c r="FL95" i="4"/>
  <c r="FK95" i="4"/>
  <c r="FL94" i="4"/>
  <c r="FK94" i="4"/>
  <c r="FL93" i="4"/>
  <c r="FK93" i="4"/>
  <c r="FL92" i="4"/>
  <c r="FK92" i="4"/>
  <c r="FL91" i="4"/>
  <c r="FK91" i="4"/>
  <c r="FL89" i="4"/>
  <c r="FK89" i="4"/>
  <c r="FL87" i="4"/>
  <c r="FK87" i="4"/>
  <c r="FL86" i="4"/>
  <c r="FK86" i="4"/>
  <c r="FL85" i="4"/>
  <c r="FK85" i="4"/>
  <c r="FK153" i="4"/>
  <c r="FL84" i="4"/>
  <c r="FK84" i="4"/>
  <c r="FL83" i="4"/>
  <c r="FK83" i="4"/>
  <c r="FL82" i="4"/>
  <c r="FK82" i="4"/>
  <c r="FL81" i="4"/>
  <c r="FK81" i="4"/>
  <c r="FL80" i="4"/>
  <c r="FK80" i="4"/>
  <c r="FL79" i="4"/>
  <c r="FK79" i="4"/>
  <c r="FL78" i="4"/>
  <c r="FK78" i="4"/>
  <c r="FL77" i="4"/>
  <c r="FK77" i="4"/>
  <c r="FL76" i="4"/>
  <c r="FK76" i="4"/>
  <c r="FL75" i="4"/>
  <c r="FK75" i="4"/>
  <c r="FL74" i="4"/>
  <c r="FK74" i="4"/>
  <c r="FL73" i="4"/>
  <c r="FK73" i="4"/>
  <c r="FL72" i="4"/>
  <c r="FK72" i="4"/>
  <c r="FK71" i="4"/>
  <c r="FL70" i="4"/>
  <c r="FK70" i="4"/>
  <c r="FL69" i="4"/>
  <c r="FK69" i="4"/>
  <c r="FL68" i="4"/>
  <c r="FK68" i="4"/>
  <c r="FL67" i="4"/>
  <c r="FK67" i="4"/>
  <c r="FL66" i="4"/>
  <c r="FK66" i="4"/>
  <c r="FL64" i="4"/>
  <c r="FK64" i="4"/>
  <c r="FL63" i="4"/>
  <c r="FK63" i="4"/>
  <c r="FL62" i="4"/>
  <c r="FK62" i="4"/>
  <c r="FL61" i="4"/>
  <c r="FK61" i="4"/>
  <c r="FL60" i="4"/>
  <c r="FK60" i="4"/>
  <c r="FL59" i="4"/>
  <c r="FK59" i="4"/>
  <c r="FL58" i="4"/>
  <c r="FK58" i="4"/>
  <c r="FL57" i="4"/>
  <c r="FK57" i="4"/>
  <c r="FL56" i="4"/>
  <c r="FK56" i="4"/>
  <c r="FL55" i="4"/>
  <c r="FK55" i="4"/>
  <c r="FL54" i="4"/>
  <c r="FK54" i="4"/>
  <c r="FL53" i="4"/>
  <c r="FK53" i="4"/>
  <c r="FL52" i="4"/>
  <c r="FK52" i="4"/>
  <c r="FL51" i="4"/>
  <c r="FK51" i="4"/>
  <c r="FL50" i="4"/>
  <c r="FK50" i="4"/>
  <c r="FL48" i="4"/>
  <c r="FK48" i="4"/>
  <c r="FL47" i="4"/>
  <c r="FK47" i="4"/>
  <c r="FL46" i="4"/>
  <c r="FK46" i="4"/>
  <c r="FL45" i="4"/>
  <c r="FK45" i="4"/>
  <c r="FL44" i="4"/>
  <c r="FK44" i="4"/>
  <c r="FL43" i="4"/>
  <c r="FK43" i="4"/>
  <c r="FL42" i="4"/>
  <c r="FK42" i="4"/>
  <c r="FL41" i="4"/>
  <c r="FK41" i="4"/>
  <c r="FL40" i="4"/>
  <c r="FK40" i="4"/>
  <c r="FL39" i="4"/>
  <c r="FK39" i="4"/>
  <c r="FL38" i="4"/>
  <c r="FK38" i="4"/>
  <c r="FL37" i="4"/>
  <c r="FK37" i="4"/>
  <c r="FL36" i="4"/>
  <c r="FK36" i="4"/>
  <c r="FL35" i="4"/>
  <c r="FK35" i="4"/>
  <c r="FK34" i="4"/>
  <c r="FL33" i="4"/>
  <c r="FK33" i="4"/>
  <c r="FL32" i="4"/>
  <c r="FK32" i="4"/>
  <c r="FL30" i="4"/>
  <c r="FK30" i="4"/>
  <c r="FL29" i="4"/>
  <c r="FK29" i="4"/>
  <c r="FL28" i="4"/>
  <c r="FK28" i="4"/>
  <c r="FL27" i="4"/>
  <c r="FK27" i="4"/>
  <c r="FL26" i="4"/>
  <c r="FK26" i="4"/>
  <c r="FL25" i="4"/>
  <c r="FK25" i="4"/>
  <c r="FL24" i="4"/>
  <c r="FK24" i="4"/>
  <c r="FL23" i="4"/>
  <c r="FK23" i="4"/>
  <c r="FL22" i="4"/>
  <c r="FK22" i="4"/>
  <c r="FL21" i="4"/>
  <c r="FK21" i="4"/>
  <c r="FL20" i="4"/>
  <c r="FK20" i="4"/>
  <c r="FL19" i="4"/>
  <c r="FK19" i="4"/>
  <c r="FL18" i="4"/>
  <c r="FK18" i="4"/>
  <c r="FL17" i="4"/>
  <c r="GT17" i="4" s="1"/>
  <c r="FK17" i="4"/>
  <c r="GS17" i="4" s="1"/>
  <c r="FL16" i="4"/>
  <c r="FK16" i="4"/>
  <c r="FL15" i="4"/>
  <c r="FK15" i="4"/>
  <c r="FL14" i="4"/>
  <c r="FK14" i="4"/>
  <c r="FL13" i="4"/>
  <c r="FK13" i="4"/>
  <c r="FL12" i="4"/>
  <c r="FK12" i="4"/>
  <c r="FL10" i="4"/>
  <c r="GT10" i="4" s="1"/>
  <c r="FK10" i="4"/>
  <c r="GS10" i="4" s="1"/>
  <c r="BN146" i="4"/>
  <c r="BN153" i="4"/>
  <c r="IE13" i="4" l="1"/>
  <c r="GT13" i="4"/>
  <c r="IE15" i="4"/>
  <c r="GT15" i="4"/>
  <c r="IE19" i="4"/>
  <c r="GT19" i="4"/>
  <c r="ID12" i="4"/>
  <c r="GS12" i="4"/>
  <c r="ID14" i="4"/>
  <c r="GS14" i="4"/>
  <c r="ID16" i="4"/>
  <c r="GS16" i="4"/>
  <c r="ID18" i="4"/>
  <c r="GS18" i="4"/>
  <c r="ID20" i="4"/>
  <c r="GS20" i="4"/>
  <c r="ID22" i="4"/>
  <c r="GS22" i="4"/>
  <c r="ID24" i="4"/>
  <c r="GS24" i="4"/>
  <c r="ID26" i="4"/>
  <c r="GS26" i="4"/>
  <c r="ID28" i="4"/>
  <c r="GS28" i="4"/>
  <c r="ID30" i="4"/>
  <c r="GS30" i="4"/>
  <c r="ID33" i="4"/>
  <c r="GS33" i="4"/>
  <c r="IE35" i="4"/>
  <c r="GT35" i="4"/>
  <c r="IE37" i="4"/>
  <c r="GT37" i="4"/>
  <c r="IE39" i="4"/>
  <c r="GT39" i="4"/>
  <c r="IE41" i="4"/>
  <c r="GT41" i="4"/>
  <c r="IE43" i="4"/>
  <c r="GT43" i="4"/>
  <c r="IE45" i="4"/>
  <c r="GT45" i="4"/>
  <c r="IE47" i="4"/>
  <c r="GT47" i="4"/>
  <c r="IE50" i="4"/>
  <c r="GT50" i="4"/>
  <c r="IE52" i="4"/>
  <c r="GT52" i="4"/>
  <c r="IE54" i="4"/>
  <c r="GT54" i="4"/>
  <c r="IE56" i="4"/>
  <c r="GT56" i="4"/>
  <c r="IE58" i="4"/>
  <c r="GT58" i="4"/>
  <c r="IE60" i="4"/>
  <c r="GT60" i="4"/>
  <c r="IE62" i="4"/>
  <c r="GT62" i="4"/>
  <c r="IE64" i="4"/>
  <c r="GT64" i="4"/>
  <c r="IE67" i="4"/>
  <c r="GT67" i="4"/>
  <c r="IE69" i="4"/>
  <c r="GT69" i="4"/>
  <c r="ID72" i="4"/>
  <c r="GS72" i="4"/>
  <c r="ID74" i="4"/>
  <c r="GS74" i="4"/>
  <c r="ID76" i="4"/>
  <c r="GS76" i="4"/>
  <c r="ID78" i="4"/>
  <c r="GS78" i="4"/>
  <c r="ID80" i="4"/>
  <c r="GS80" i="4"/>
  <c r="ID82" i="4"/>
  <c r="GS82" i="4"/>
  <c r="ID84" i="4"/>
  <c r="GS84" i="4"/>
  <c r="IE85" i="4"/>
  <c r="GT85" i="4"/>
  <c r="IE87" i="4"/>
  <c r="GT87" i="4"/>
  <c r="IE91" i="4"/>
  <c r="GT91" i="4"/>
  <c r="IE93" i="4"/>
  <c r="GT93" i="4"/>
  <c r="IE95" i="4"/>
  <c r="GT95" i="4"/>
  <c r="IE97" i="4"/>
  <c r="GT97" i="4"/>
  <c r="IE101" i="4"/>
  <c r="GT101" i="4"/>
  <c r="IE128" i="4"/>
  <c r="GT128" i="4"/>
  <c r="IE104" i="4"/>
  <c r="GT104" i="4"/>
  <c r="IE106" i="4"/>
  <c r="GT106" i="4"/>
  <c r="IE108" i="4"/>
  <c r="GT108" i="4"/>
  <c r="IE110" i="4"/>
  <c r="GT110" i="4"/>
  <c r="IE112" i="4"/>
  <c r="GT112" i="4"/>
  <c r="IE114" i="4"/>
  <c r="GT114" i="4"/>
  <c r="IE116" i="4"/>
  <c r="GT116" i="4"/>
  <c r="IE118" i="4"/>
  <c r="GT118" i="4"/>
  <c r="IE120" i="4"/>
  <c r="GT120" i="4"/>
  <c r="IE122" i="4"/>
  <c r="GT122" i="4"/>
  <c r="IE125" i="4"/>
  <c r="GT125" i="4"/>
  <c r="IE127" i="4"/>
  <c r="GT127" i="4"/>
  <c r="IE130" i="4"/>
  <c r="GT130" i="4"/>
  <c r="IE132" i="4"/>
  <c r="GT132" i="4"/>
  <c r="IE134" i="4"/>
  <c r="GT134" i="4"/>
  <c r="IE136" i="4"/>
  <c r="GT136" i="4"/>
  <c r="IE138" i="4"/>
  <c r="GT138" i="4"/>
  <c r="IE140" i="4"/>
  <c r="GT140" i="4"/>
  <c r="IE142" i="4"/>
  <c r="GT142" i="4"/>
  <c r="IE144" i="4"/>
  <c r="GT144" i="4"/>
  <c r="ID147" i="4"/>
  <c r="GS147" i="4"/>
  <c r="ID149" i="4"/>
  <c r="GS149" i="4"/>
  <c r="ID151" i="4"/>
  <c r="GS151" i="4"/>
  <c r="ID154" i="4"/>
  <c r="GS154" i="4"/>
  <c r="ID156" i="4"/>
  <c r="GS156" i="4"/>
  <c r="ID158" i="4"/>
  <c r="GS158" i="4"/>
  <c r="ID160" i="4"/>
  <c r="GS160" i="4"/>
  <c r="ID162" i="4"/>
  <c r="GS162" i="4"/>
  <c r="ID164" i="4"/>
  <c r="GS164" i="4"/>
  <c r="ID166" i="4"/>
  <c r="GS166" i="4"/>
  <c r="ID168" i="4"/>
  <c r="GS168" i="4"/>
  <c r="ID170" i="4"/>
  <c r="GS170" i="4"/>
  <c r="ID172" i="4"/>
  <c r="GS172" i="4"/>
  <c r="ID175" i="4"/>
  <c r="GS175" i="4"/>
  <c r="ID178" i="4"/>
  <c r="GS178" i="4"/>
  <c r="ID181" i="4"/>
  <c r="GS181" i="4"/>
  <c r="ID183" i="4"/>
  <c r="GS183" i="4"/>
  <c r="ID186" i="4"/>
  <c r="GS186" i="4"/>
  <c r="ID188" i="4"/>
  <c r="GS188" i="4"/>
  <c r="IE191" i="4"/>
  <c r="GT191" i="4"/>
  <c r="IE193" i="4"/>
  <c r="GT193" i="4"/>
  <c r="IE195" i="4"/>
  <c r="GT195" i="4"/>
  <c r="IE16" i="4"/>
  <c r="GT16" i="4"/>
  <c r="IE20" i="4"/>
  <c r="GT20" i="4"/>
  <c r="IE22" i="4"/>
  <c r="GT22" i="4"/>
  <c r="IE24" i="4"/>
  <c r="GT24" i="4"/>
  <c r="IE26" i="4"/>
  <c r="GT26" i="4"/>
  <c r="IE28" i="4"/>
  <c r="GT28" i="4"/>
  <c r="IE30" i="4"/>
  <c r="GT30" i="4"/>
  <c r="IE33" i="4"/>
  <c r="GT33" i="4"/>
  <c r="ID36" i="4"/>
  <c r="GS36" i="4"/>
  <c r="ID38" i="4"/>
  <c r="GS38" i="4"/>
  <c r="ID40" i="4"/>
  <c r="GS40" i="4"/>
  <c r="ID42" i="4"/>
  <c r="GS42" i="4"/>
  <c r="ID44" i="4"/>
  <c r="GS44" i="4"/>
  <c r="ID46" i="4"/>
  <c r="GS46" i="4"/>
  <c r="ID48" i="4"/>
  <c r="GS48" i="4"/>
  <c r="ID51" i="4"/>
  <c r="GS51" i="4"/>
  <c r="ID53" i="4"/>
  <c r="GS53" i="4"/>
  <c r="ID55" i="4"/>
  <c r="GS55" i="4"/>
  <c r="ID57" i="4"/>
  <c r="GS57" i="4"/>
  <c r="ID59" i="4"/>
  <c r="GS59" i="4"/>
  <c r="ID61" i="4"/>
  <c r="GS61" i="4"/>
  <c r="ID63" i="4"/>
  <c r="GS63" i="4"/>
  <c r="ID66" i="4"/>
  <c r="GS66" i="4"/>
  <c r="ID68" i="4"/>
  <c r="GS68" i="4"/>
  <c r="ID70" i="4"/>
  <c r="GS70" i="4"/>
  <c r="IE72" i="4"/>
  <c r="GT72" i="4"/>
  <c r="IE74" i="4"/>
  <c r="GT74" i="4"/>
  <c r="IE76" i="4"/>
  <c r="GT76" i="4"/>
  <c r="IE78" i="4"/>
  <c r="GT78" i="4"/>
  <c r="IE80" i="4"/>
  <c r="GT80" i="4"/>
  <c r="IE82" i="4"/>
  <c r="GT82" i="4"/>
  <c r="IE84" i="4"/>
  <c r="GT84" i="4"/>
  <c r="ID86" i="4"/>
  <c r="GS86" i="4"/>
  <c r="ID89" i="4"/>
  <c r="GS89" i="4"/>
  <c r="ID92" i="4"/>
  <c r="GS92" i="4"/>
  <c r="ID94" i="4"/>
  <c r="GS94" i="4"/>
  <c r="ID96" i="4"/>
  <c r="GS96" i="4"/>
  <c r="ID98" i="4"/>
  <c r="GS98" i="4"/>
  <c r="ID100" i="4"/>
  <c r="GS100" i="4"/>
  <c r="ID102" i="4"/>
  <c r="GS102" i="4"/>
  <c r="ID103" i="4"/>
  <c r="GS103" i="4"/>
  <c r="ID105" i="4"/>
  <c r="GS105" i="4"/>
  <c r="ID107" i="4"/>
  <c r="GS107" i="4"/>
  <c r="ID109" i="4"/>
  <c r="GS109" i="4"/>
  <c r="ID111" i="4"/>
  <c r="GS111" i="4"/>
  <c r="ID113" i="4"/>
  <c r="GS113" i="4"/>
  <c r="ID115" i="4"/>
  <c r="GS115" i="4"/>
  <c r="ID117" i="4"/>
  <c r="GS117" i="4"/>
  <c r="ID119" i="4"/>
  <c r="GS119" i="4"/>
  <c r="ID121" i="4"/>
  <c r="GS121" i="4"/>
  <c r="ID124" i="4"/>
  <c r="GS124" i="4"/>
  <c r="ID126" i="4"/>
  <c r="GS126" i="4"/>
  <c r="ID129" i="4"/>
  <c r="GS129" i="4"/>
  <c r="ID131" i="4"/>
  <c r="GS131" i="4"/>
  <c r="ID133" i="4"/>
  <c r="GS133" i="4"/>
  <c r="ID135" i="4"/>
  <c r="GS135" i="4"/>
  <c r="ID137" i="4"/>
  <c r="GS137" i="4"/>
  <c r="ID139" i="4"/>
  <c r="GS139" i="4"/>
  <c r="ID141" i="4"/>
  <c r="GS141" i="4"/>
  <c r="ID143" i="4"/>
  <c r="GS143" i="4"/>
  <c r="ID145" i="4"/>
  <c r="GS145" i="4"/>
  <c r="IE147" i="4"/>
  <c r="GT147" i="4"/>
  <c r="IE149" i="4"/>
  <c r="GT149" i="4"/>
  <c r="IE151" i="4"/>
  <c r="GT151" i="4"/>
  <c r="IE154" i="4"/>
  <c r="GT154" i="4"/>
  <c r="IE156" i="4"/>
  <c r="GT156" i="4"/>
  <c r="IE158" i="4"/>
  <c r="GT158" i="4"/>
  <c r="IE160" i="4"/>
  <c r="GT160" i="4"/>
  <c r="IE162" i="4"/>
  <c r="GT162" i="4"/>
  <c r="IE164" i="4"/>
  <c r="GT164" i="4"/>
  <c r="IE166" i="4"/>
  <c r="GT166" i="4"/>
  <c r="IE168" i="4"/>
  <c r="GT168" i="4"/>
  <c r="IE170" i="4"/>
  <c r="GT170" i="4"/>
  <c r="IE172" i="4"/>
  <c r="GT172" i="4"/>
  <c r="IE175" i="4"/>
  <c r="GT175" i="4"/>
  <c r="IE178" i="4"/>
  <c r="GT178" i="4"/>
  <c r="IE181" i="4"/>
  <c r="GT181" i="4"/>
  <c r="IE183" i="4"/>
  <c r="GT183" i="4"/>
  <c r="IE186" i="4"/>
  <c r="GT186" i="4"/>
  <c r="IE188" i="4"/>
  <c r="GT188" i="4"/>
  <c r="ID192" i="4"/>
  <c r="GS192" i="4"/>
  <c r="ID194" i="4"/>
  <c r="GS194" i="4"/>
  <c r="ID197" i="4"/>
  <c r="GS197" i="4"/>
  <c r="IE12" i="4"/>
  <c r="GT12" i="4"/>
  <c r="IE14" i="4"/>
  <c r="GT14" i="4"/>
  <c r="IE18" i="4"/>
  <c r="GT18" i="4"/>
  <c r="ID13" i="4"/>
  <c r="GS13" i="4"/>
  <c r="ID15" i="4"/>
  <c r="GS15" i="4"/>
  <c r="ID19" i="4"/>
  <c r="GS19" i="4"/>
  <c r="ID21" i="4"/>
  <c r="GS21" i="4"/>
  <c r="ID23" i="4"/>
  <c r="GS23" i="4"/>
  <c r="ID25" i="4"/>
  <c r="GS25" i="4"/>
  <c r="ID27" i="4"/>
  <c r="GS27" i="4"/>
  <c r="ID29" i="4"/>
  <c r="GS29" i="4"/>
  <c r="ID32" i="4"/>
  <c r="GS32" i="4"/>
  <c r="ID34" i="4"/>
  <c r="GS34" i="4"/>
  <c r="IE36" i="4"/>
  <c r="GT36" i="4"/>
  <c r="IE38" i="4"/>
  <c r="GT38" i="4"/>
  <c r="IE40" i="4"/>
  <c r="GT40" i="4"/>
  <c r="IE42" i="4"/>
  <c r="GT42" i="4"/>
  <c r="IE44" i="4"/>
  <c r="GT44" i="4"/>
  <c r="IE46" i="4"/>
  <c r="GT46" i="4"/>
  <c r="IE48" i="4"/>
  <c r="GT48" i="4"/>
  <c r="IE51" i="4"/>
  <c r="GT51" i="4"/>
  <c r="IE53" i="4"/>
  <c r="GT53" i="4"/>
  <c r="IE55" i="4"/>
  <c r="GT55" i="4"/>
  <c r="IE57" i="4"/>
  <c r="GT57" i="4"/>
  <c r="IE59" i="4"/>
  <c r="GT59" i="4"/>
  <c r="IE61" i="4"/>
  <c r="GT61" i="4"/>
  <c r="IE63" i="4"/>
  <c r="GT63" i="4"/>
  <c r="IE66" i="4"/>
  <c r="GT66" i="4"/>
  <c r="IE68" i="4"/>
  <c r="GT68" i="4"/>
  <c r="IE70" i="4"/>
  <c r="GT70" i="4"/>
  <c r="ID73" i="4"/>
  <c r="GS73" i="4"/>
  <c r="ID75" i="4"/>
  <c r="GS75" i="4"/>
  <c r="ID77" i="4"/>
  <c r="GS77" i="4"/>
  <c r="ID79" i="4"/>
  <c r="GS79" i="4"/>
  <c r="ID81" i="4"/>
  <c r="GS81" i="4"/>
  <c r="ID83" i="4"/>
  <c r="GS83" i="4"/>
  <c r="ID153" i="4"/>
  <c r="GS153" i="4"/>
  <c r="IE86" i="4"/>
  <c r="GT86" i="4"/>
  <c r="IE89" i="4"/>
  <c r="GT89" i="4"/>
  <c r="IE92" i="4"/>
  <c r="GT92" i="4"/>
  <c r="IE94" i="4"/>
  <c r="GT94" i="4"/>
  <c r="IE96" i="4"/>
  <c r="GT96" i="4"/>
  <c r="IE98" i="4"/>
  <c r="GT98" i="4"/>
  <c r="IE100" i="4"/>
  <c r="GT100" i="4"/>
  <c r="IE102" i="4"/>
  <c r="GT102" i="4"/>
  <c r="IE103" i="4"/>
  <c r="GT103" i="4"/>
  <c r="IE105" i="4"/>
  <c r="GT105" i="4"/>
  <c r="IE107" i="4"/>
  <c r="GT107" i="4"/>
  <c r="IE109" i="4"/>
  <c r="GT109" i="4"/>
  <c r="IE111" i="4"/>
  <c r="GT111" i="4"/>
  <c r="IE113" i="4"/>
  <c r="GT113" i="4"/>
  <c r="IE115" i="4"/>
  <c r="GT115" i="4"/>
  <c r="IE117" i="4"/>
  <c r="GT117" i="4"/>
  <c r="IE119" i="4"/>
  <c r="GT119" i="4"/>
  <c r="IE121" i="4"/>
  <c r="GT121" i="4"/>
  <c r="IE124" i="4"/>
  <c r="GT124" i="4"/>
  <c r="IE126" i="4"/>
  <c r="GT126" i="4"/>
  <c r="IE129" i="4"/>
  <c r="GT129" i="4"/>
  <c r="IE131" i="4"/>
  <c r="GT131" i="4"/>
  <c r="IE133" i="4"/>
  <c r="GT133" i="4"/>
  <c r="IE135" i="4"/>
  <c r="GT135" i="4"/>
  <c r="IE137" i="4"/>
  <c r="GT137" i="4"/>
  <c r="IE139" i="4"/>
  <c r="GT139" i="4"/>
  <c r="IE141" i="4"/>
  <c r="GT141" i="4"/>
  <c r="IE143" i="4"/>
  <c r="GT143" i="4"/>
  <c r="IE145" i="4"/>
  <c r="GT145" i="4"/>
  <c r="ID148" i="4"/>
  <c r="GS148" i="4"/>
  <c r="ID150" i="4"/>
  <c r="GS150" i="4"/>
  <c r="ID152" i="4"/>
  <c r="GS152" i="4"/>
  <c r="ID155" i="4"/>
  <c r="GS155" i="4"/>
  <c r="ID157" i="4"/>
  <c r="GS157" i="4"/>
  <c r="ID159" i="4"/>
  <c r="GS159" i="4"/>
  <c r="ID161" i="4"/>
  <c r="GS161" i="4"/>
  <c r="ID163" i="4"/>
  <c r="GS163" i="4"/>
  <c r="ID165" i="4"/>
  <c r="GS165" i="4"/>
  <c r="ID167" i="4"/>
  <c r="GS167" i="4"/>
  <c r="ID169" i="4"/>
  <c r="GS169" i="4"/>
  <c r="ID171" i="4"/>
  <c r="GS171" i="4"/>
  <c r="ID174" i="4"/>
  <c r="GS174" i="4"/>
  <c r="ID177" i="4"/>
  <c r="GS177" i="4"/>
  <c r="ID179" i="4"/>
  <c r="GS179" i="4"/>
  <c r="ID182" i="4"/>
  <c r="GS182" i="4"/>
  <c r="ID184" i="4"/>
  <c r="GS184" i="4"/>
  <c r="ID187" i="4"/>
  <c r="GS187" i="4"/>
  <c r="ID190" i="4"/>
  <c r="GS190" i="4"/>
  <c r="IE192" i="4"/>
  <c r="GT192" i="4"/>
  <c r="IE194" i="4"/>
  <c r="GT194" i="4"/>
  <c r="IE197" i="4"/>
  <c r="GT197" i="4"/>
  <c r="IE21" i="4"/>
  <c r="GT21" i="4"/>
  <c r="IE23" i="4"/>
  <c r="GT23" i="4"/>
  <c r="IE25" i="4"/>
  <c r="GT25" i="4"/>
  <c r="IE27" i="4"/>
  <c r="GT27" i="4"/>
  <c r="IE29" i="4"/>
  <c r="GT29" i="4"/>
  <c r="IE32" i="4"/>
  <c r="GT32" i="4"/>
  <c r="ID35" i="4"/>
  <c r="GS35" i="4"/>
  <c r="ID37" i="4"/>
  <c r="GS37" i="4"/>
  <c r="ID39" i="4"/>
  <c r="GS39" i="4"/>
  <c r="ID41" i="4"/>
  <c r="GS41" i="4"/>
  <c r="ID43" i="4"/>
  <c r="GS43" i="4"/>
  <c r="ID45" i="4"/>
  <c r="GS45" i="4"/>
  <c r="ID47" i="4"/>
  <c r="GS47" i="4"/>
  <c r="ID50" i="4"/>
  <c r="GS50" i="4"/>
  <c r="ID52" i="4"/>
  <c r="GS52" i="4"/>
  <c r="ID54" i="4"/>
  <c r="GS54" i="4"/>
  <c r="ID56" i="4"/>
  <c r="GS56" i="4"/>
  <c r="ID58" i="4"/>
  <c r="GS58" i="4"/>
  <c r="ID60" i="4"/>
  <c r="GS60" i="4"/>
  <c r="ID62" i="4"/>
  <c r="GS62" i="4"/>
  <c r="ID64" i="4"/>
  <c r="GS64" i="4"/>
  <c r="ID67" i="4"/>
  <c r="GS67" i="4"/>
  <c r="ID69" i="4"/>
  <c r="GS69" i="4"/>
  <c r="ID71" i="4"/>
  <c r="GS71" i="4"/>
  <c r="IE73" i="4"/>
  <c r="GT73" i="4"/>
  <c r="IE75" i="4"/>
  <c r="GT75" i="4"/>
  <c r="IE77" i="4"/>
  <c r="GT77" i="4"/>
  <c r="IE79" i="4"/>
  <c r="GT79" i="4"/>
  <c r="IE81" i="4"/>
  <c r="GT81" i="4"/>
  <c r="IE83" i="4"/>
  <c r="GT83" i="4"/>
  <c r="ID85" i="4"/>
  <c r="GS85" i="4"/>
  <c r="ID87" i="4"/>
  <c r="GS87" i="4"/>
  <c r="ID91" i="4"/>
  <c r="GS91" i="4"/>
  <c r="ID93" i="4"/>
  <c r="GS93" i="4"/>
  <c r="ID95" i="4"/>
  <c r="GS95" i="4"/>
  <c r="ID97" i="4"/>
  <c r="GS97" i="4"/>
  <c r="ID101" i="4"/>
  <c r="GS101" i="4"/>
  <c r="ID128" i="4"/>
  <c r="GS128" i="4"/>
  <c r="ID104" i="4"/>
  <c r="GS104" i="4"/>
  <c r="ID106" i="4"/>
  <c r="GS106" i="4"/>
  <c r="ID108" i="4"/>
  <c r="GS108" i="4"/>
  <c r="ID110" i="4"/>
  <c r="GS110" i="4"/>
  <c r="ID112" i="4"/>
  <c r="GS112" i="4"/>
  <c r="ID114" i="4"/>
  <c r="GS114" i="4"/>
  <c r="ID116" i="4"/>
  <c r="GS116" i="4"/>
  <c r="ID118" i="4"/>
  <c r="GS118" i="4"/>
  <c r="ID120" i="4"/>
  <c r="GS120" i="4"/>
  <c r="ID122" i="4"/>
  <c r="GS122" i="4"/>
  <c r="ID125" i="4"/>
  <c r="GS125" i="4"/>
  <c r="ID127" i="4"/>
  <c r="GS127" i="4"/>
  <c r="ID130" i="4"/>
  <c r="GS130" i="4"/>
  <c r="ID132" i="4"/>
  <c r="GS132" i="4"/>
  <c r="ID134" i="4"/>
  <c r="GS134" i="4"/>
  <c r="ID136" i="4"/>
  <c r="GS136" i="4"/>
  <c r="ID138" i="4"/>
  <c r="GS138" i="4"/>
  <c r="ID140" i="4"/>
  <c r="GS140" i="4"/>
  <c r="ID142" i="4"/>
  <c r="GS142" i="4"/>
  <c r="ID144" i="4"/>
  <c r="GS144" i="4"/>
  <c r="ID146" i="4"/>
  <c r="GS146" i="4"/>
  <c r="IE148" i="4"/>
  <c r="GT148" i="4"/>
  <c r="IE150" i="4"/>
  <c r="GT150" i="4"/>
  <c r="IE152" i="4"/>
  <c r="GT152" i="4"/>
  <c r="IE155" i="4"/>
  <c r="GT155" i="4"/>
  <c r="IE157" i="4"/>
  <c r="GT157" i="4"/>
  <c r="IE159" i="4"/>
  <c r="GT159" i="4"/>
  <c r="IE161" i="4"/>
  <c r="GT161" i="4"/>
  <c r="IE163" i="4"/>
  <c r="GT163" i="4"/>
  <c r="IE165" i="4"/>
  <c r="GT165" i="4"/>
  <c r="IE167" i="4"/>
  <c r="GT167" i="4"/>
  <c r="IE169" i="4"/>
  <c r="GT169" i="4"/>
  <c r="IE171" i="4"/>
  <c r="GT171" i="4"/>
  <c r="IE174" i="4"/>
  <c r="GT174" i="4"/>
  <c r="IE177" i="4"/>
  <c r="GT177" i="4"/>
  <c r="IE179" i="4"/>
  <c r="GT179" i="4"/>
  <c r="IE182" i="4"/>
  <c r="GT182" i="4"/>
  <c r="IE184" i="4"/>
  <c r="GT184" i="4"/>
  <c r="IE187" i="4"/>
  <c r="GT187" i="4"/>
  <c r="ID191" i="4"/>
  <c r="GS191" i="4"/>
  <c r="ID193" i="4"/>
  <c r="GS193" i="4"/>
  <c r="ID195" i="4"/>
  <c r="GS195" i="4"/>
  <c r="X7" i="22"/>
  <c r="G21" i="19"/>
  <c r="G22" i="19" s="1"/>
  <c r="G17" i="22"/>
  <c r="IE99" i="4"/>
  <c r="ID10" i="4"/>
  <c r="ID17" i="4"/>
  <c r="IE10" i="4"/>
  <c r="IE17" i="4"/>
  <c r="ID99" i="4"/>
  <c r="I16" i="22"/>
  <c r="I20" i="19"/>
  <c r="H36" i="19"/>
  <c r="H32" i="22"/>
  <c r="CT146" i="4"/>
  <c r="CU146" i="4"/>
  <c r="CT34" i="4"/>
  <c r="CU34" i="4"/>
  <c r="CT153" i="4"/>
  <c r="CU153" i="4"/>
  <c r="FL8" i="4"/>
  <c r="GT8" i="4" s="1"/>
  <c r="FL7" i="4"/>
  <c r="GT7" i="4" s="1"/>
  <c r="FL11" i="4"/>
  <c r="GT11" i="4" s="1"/>
  <c r="FL31" i="4"/>
  <c r="GT31" i="4" s="1"/>
  <c r="FL6" i="4"/>
  <c r="GT6" i="4" s="1"/>
  <c r="FL9" i="4"/>
  <c r="GT9" i="4" s="1"/>
  <c r="FK6" i="4"/>
  <c r="GS6" i="4" s="1"/>
  <c r="FK7" i="4"/>
  <c r="GS7" i="4" s="1"/>
  <c r="FK8" i="4"/>
  <c r="GS8" i="4" s="1"/>
  <c r="FK9" i="4"/>
  <c r="GS9" i="4" s="1"/>
  <c r="FK11" i="4"/>
  <c r="GS11" i="4" s="1"/>
  <c r="FK31" i="4"/>
  <c r="GS31" i="4" s="1"/>
  <c r="FL189" i="4"/>
  <c r="GT189" i="4" s="1"/>
  <c r="FK49" i="4"/>
  <c r="FK65" i="4"/>
  <c r="FL49" i="4"/>
  <c r="FL65" i="4"/>
  <c r="FK88" i="4"/>
  <c r="FK90" i="4"/>
  <c r="GS90" i="4" s="1"/>
  <c r="FK123" i="4"/>
  <c r="FL88" i="4"/>
  <c r="FL90" i="4"/>
  <c r="GT90" i="4" s="1"/>
  <c r="FL123" i="4"/>
  <c r="FK173" i="4"/>
  <c r="FK176" i="4"/>
  <c r="FK180" i="4"/>
  <c r="GS180" i="4" s="1"/>
  <c r="FK185" i="4"/>
  <c r="FK196" i="4"/>
  <c r="FK5" i="4"/>
  <c r="GS5" i="4" s="1"/>
  <c r="FL5" i="4"/>
  <c r="GT5" i="4" s="1"/>
  <c r="FL173" i="4"/>
  <c r="FL176" i="4"/>
  <c r="FL180" i="4"/>
  <c r="GT180" i="4" s="1"/>
  <c r="FL185" i="4"/>
  <c r="FL196" i="4"/>
  <c r="FL190" i="4"/>
  <c r="EC199" i="4"/>
  <c r="FL71" i="4"/>
  <c r="IE185" i="4" l="1"/>
  <c r="GT185" i="4"/>
  <c r="ID88" i="4"/>
  <c r="GS88" i="4"/>
  <c r="IE190" i="4"/>
  <c r="GT190" i="4"/>
  <c r="ID196" i="4"/>
  <c r="GS196" i="4"/>
  <c r="ID173" i="4"/>
  <c r="GS173" i="4"/>
  <c r="IE49" i="4"/>
  <c r="GT49" i="4"/>
  <c r="IE196" i="4"/>
  <c r="GT196" i="4"/>
  <c r="IE173" i="4"/>
  <c r="GT173" i="4"/>
  <c r="ID185" i="4"/>
  <c r="GS185" i="4"/>
  <c r="IE123" i="4"/>
  <c r="GT123" i="4"/>
  <c r="ID65" i="4"/>
  <c r="GS65" i="4"/>
  <c r="ID49" i="4"/>
  <c r="GS49" i="4"/>
  <c r="IE71" i="4"/>
  <c r="GT71" i="4"/>
  <c r="ID176" i="4"/>
  <c r="GS176" i="4"/>
  <c r="IE88" i="4"/>
  <c r="GT88" i="4"/>
  <c r="IE65" i="4"/>
  <c r="GT65" i="4"/>
  <c r="IE176" i="4"/>
  <c r="GT176" i="4"/>
  <c r="ID123" i="4"/>
  <c r="GS123" i="4"/>
  <c r="G18" i="22"/>
  <c r="FM146" i="4"/>
  <c r="GU146" i="4" s="1"/>
  <c r="FL146" i="4"/>
  <c r="ID31" i="4"/>
  <c r="ID7" i="4"/>
  <c r="IE31" i="4"/>
  <c r="FM153" i="4"/>
  <c r="ID11" i="4"/>
  <c r="ID6" i="4"/>
  <c r="IE11" i="4"/>
  <c r="FL153" i="4"/>
  <c r="JL221" i="4"/>
  <c r="IE5" i="4"/>
  <c r="ID180" i="4"/>
  <c r="ID9" i="4"/>
  <c r="IE9" i="4"/>
  <c r="IE7" i="4"/>
  <c r="IE180" i="4"/>
  <c r="ID5" i="4"/>
  <c r="IE189" i="4"/>
  <c r="ID8" i="4"/>
  <c r="IE6" i="4"/>
  <c r="IE8" i="4"/>
  <c r="JM221" i="4"/>
  <c r="ID90" i="4"/>
  <c r="IE90" i="4"/>
  <c r="G23" i="19"/>
  <c r="G19" i="22"/>
  <c r="I21" i="19"/>
  <c r="I17" i="22"/>
  <c r="H37" i="19"/>
  <c r="H33" i="22"/>
  <c r="CU199" i="4"/>
  <c r="CT199" i="4"/>
  <c r="CZ34" i="4"/>
  <c r="FM34" i="4"/>
  <c r="GU34" i="4" s="1"/>
  <c r="FL34" i="4"/>
  <c r="GT34" i="4" s="1"/>
  <c r="IE153" i="4" l="1"/>
  <c r="GT153" i="4"/>
  <c r="IF153" i="4"/>
  <c r="GU153" i="4"/>
  <c r="IE146" i="4"/>
  <c r="GT146" i="4"/>
  <c r="JN219" i="4"/>
  <c r="IF146" i="4"/>
  <c r="JM207" i="4"/>
  <c r="JL211" i="4"/>
  <c r="JM217" i="4"/>
  <c r="JL217" i="4"/>
  <c r="JL213" i="4"/>
  <c r="JM218" i="4"/>
  <c r="JM214" i="4"/>
  <c r="JL218" i="4"/>
  <c r="JM213" i="4"/>
  <c r="JM219" i="4"/>
  <c r="JL216" i="4"/>
  <c r="IF34" i="4"/>
  <c r="IF199" i="4" s="1"/>
  <c r="JL210" i="4"/>
  <c r="IE34" i="4"/>
  <c r="JM206" i="4"/>
  <c r="JM220" i="4"/>
  <c r="JM210" i="4"/>
  <c r="JM216" i="4"/>
  <c r="FM199" i="4"/>
  <c r="GU199" i="4" s="1"/>
  <c r="I22" i="19"/>
  <c r="I18" i="22"/>
  <c r="H38" i="19"/>
  <c r="H34" i="22"/>
  <c r="G24" i="19"/>
  <c r="G20" i="22"/>
  <c r="FL199" i="4"/>
  <c r="GT199" i="4" s="1"/>
  <c r="JL214" i="4" l="1"/>
  <c r="JN214" i="4"/>
  <c r="JN212" i="4"/>
  <c r="JL207" i="4"/>
  <c r="JL209" i="4"/>
  <c r="JM215" i="4"/>
  <c r="JM211" i="4"/>
  <c r="JN205" i="4"/>
  <c r="JM209" i="4"/>
  <c r="JL215" i="4"/>
  <c r="JM205" i="4"/>
  <c r="JN211" i="4"/>
  <c r="JM212" i="4"/>
  <c r="JL212" i="4"/>
  <c r="JN199" i="4"/>
  <c r="HF199" i="4"/>
  <c r="HG199" i="4"/>
  <c r="H39" i="19"/>
  <c r="H35" i="22"/>
  <c r="G25" i="19"/>
  <c r="G21" i="22"/>
  <c r="I23" i="19"/>
  <c r="I19" i="22"/>
  <c r="EB199" i="4"/>
  <c r="FK189" i="4"/>
  <c r="GS189" i="4" s="1"/>
  <c r="JN207" i="4" l="1"/>
  <c r="IO199" i="4"/>
  <c r="JN209" i="4"/>
  <c r="JN208" i="4"/>
  <c r="JM204" i="4"/>
  <c r="JN204" i="4"/>
  <c r="JM208" i="4"/>
  <c r="IN199" i="4"/>
  <c r="ID189" i="4"/>
  <c r="G26" i="19"/>
  <c r="G22" i="22"/>
  <c r="I24" i="19"/>
  <c r="I20" i="22"/>
  <c r="H40" i="19"/>
  <c r="S12" i="19" s="1"/>
  <c r="H36" i="22"/>
  <c r="FK199" i="4"/>
  <c r="GS199" i="4" s="1"/>
  <c r="H37" i="22" l="1"/>
  <c r="S9" i="22" s="1"/>
  <c r="I25" i="19"/>
  <c r="I21" i="22"/>
  <c r="G27" i="19"/>
  <c r="G23" i="22"/>
  <c r="DU199" i="4"/>
  <c r="BN199" i="4"/>
  <c r="BL199" i="4"/>
  <c r="BH199" i="4"/>
  <c r="AW199" i="4"/>
  <c r="AV199" i="4"/>
  <c r="AM199" i="4"/>
  <c r="JL220" i="4" l="1"/>
  <c r="JL206" i="4"/>
  <c r="JL208" i="4"/>
  <c r="G28" i="19"/>
  <c r="G24" i="22"/>
  <c r="I26" i="19"/>
  <c r="I22" i="22"/>
  <c r="B219" i="4"/>
  <c r="FI148" i="4"/>
  <c r="FH148" i="4"/>
  <c r="FG148" i="4"/>
  <c r="FF148" i="4"/>
  <c r="FE148" i="4"/>
  <c r="FC148" i="4"/>
  <c r="FB148" i="4"/>
  <c r="FA148" i="4"/>
  <c r="EZ148" i="4"/>
  <c r="EY148" i="4"/>
  <c r="EX148" i="4"/>
  <c r="EW148" i="4"/>
  <c r="EV148" i="4"/>
  <c r="EU148" i="4"/>
  <c r="ET148" i="4"/>
  <c r="FI62" i="4"/>
  <c r="FH62" i="4"/>
  <c r="FG62" i="4"/>
  <c r="FF62" i="4"/>
  <c r="FE62" i="4"/>
  <c r="FC62" i="4"/>
  <c r="FB62" i="4"/>
  <c r="FA62" i="4"/>
  <c r="EZ62" i="4"/>
  <c r="EY62" i="4"/>
  <c r="EX62" i="4"/>
  <c r="EW62" i="4"/>
  <c r="EV62" i="4"/>
  <c r="EU62" i="4"/>
  <c r="ET62" i="4"/>
  <c r="FI182" i="4"/>
  <c r="FH182" i="4"/>
  <c r="FG182" i="4"/>
  <c r="FF182" i="4"/>
  <c r="FE182" i="4"/>
  <c r="FC182" i="4"/>
  <c r="FB182" i="4"/>
  <c r="FA182" i="4"/>
  <c r="EZ182" i="4"/>
  <c r="EY182" i="4"/>
  <c r="EX182" i="4"/>
  <c r="EW182" i="4"/>
  <c r="EV182" i="4"/>
  <c r="EU182" i="4"/>
  <c r="ET182" i="4"/>
  <c r="FI138" i="4"/>
  <c r="FH138" i="4"/>
  <c r="FG138" i="4"/>
  <c r="FF138" i="4"/>
  <c r="FE138" i="4"/>
  <c r="FC138" i="4"/>
  <c r="FB138" i="4"/>
  <c r="FA138" i="4"/>
  <c r="EZ138" i="4"/>
  <c r="EY138" i="4"/>
  <c r="EX138" i="4"/>
  <c r="EW138" i="4"/>
  <c r="EV138" i="4"/>
  <c r="EU138" i="4"/>
  <c r="ET138" i="4"/>
  <c r="FI54" i="4"/>
  <c r="FH54" i="4"/>
  <c r="FG54" i="4"/>
  <c r="FF54" i="4"/>
  <c r="FE54" i="4"/>
  <c r="FC54" i="4"/>
  <c r="FB54" i="4"/>
  <c r="FA54" i="4"/>
  <c r="EZ54" i="4"/>
  <c r="EY54" i="4"/>
  <c r="EX54" i="4"/>
  <c r="EW54" i="4"/>
  <c r="EV54" i="4"/>
  <c r="EU54" i="4"/>
  <c r="ET54" i="4"/>
  <c r="FI174" i="4"/>
  <c r="FH174" i="4"/>
  <c r="FG174" i="4"/>
  <c r="FF174" i="4"/>
  <c r="FE174" i="4"/>
  <c r="FC174" i="4"/>
  <c r="FB174" i="4"/>
  <c r="FA174" i="4"/>
  <c r="EZ174" i="4"/>
  <c r="EY174" i="4"/>
  <c r="EX174" i="4"/>
  <c r="EW174" i="4"/>
  <c r="EV174" i="4"/>
  <c r="EU174" i="4"/>
  <c r="ET174" i="4"/>
  <c r="FI191" i="4"/>
  <c r="FH191" i="4"/>
  <c r="FG191" i="4"/>
  <c r="FF191" i="4"/>
  <c r="FE191" i="4"/>
  <c r="FC191" i="4"/>
  <c r="FB191" i="4"/>
  <c r="FA191" i="4"/>
  <c r="EZ191" i="4"/>
  <c r="EY191" i="4"/>
  <c r="EX191" i="4"/>
  <c r="EW191" i="4"/>
  <c r="EV191" i="4"/>
  <c r="EU191" i="4"/>
  <c r="ET191" i="4"/>
  <c r="FI124" i="4"/>
  <c r="FH124" i="4"/>
  <c r="FG124" i="4"/>
  <c r="FF124" i="4"/>
  <c r="FE124" i="4"/>
  <c r="FC124" i="4"/>
  <c r="FB124" i="4"/>
  <c r="FA124" i="4"/>
  <c r="EZ124" i="4"/>
  <c r="EY124" i="4"/>
  <c r="EX124" i="4"/>
  <c r="EW124" i="4"/>
  <c r="EV124" i="4"/>
  <c r="EU124" i="4"/>
  <c r="ET124" i="4"/>
  <c r="FI113" i="4"/>
  <c r="FH113" i="4"/>
  <c r="FG113" i="4"/>
  <c r="FF113" i="4"/>
  <c r="FE113" i="4"/>
  <c r="FC113" i="4"/>
  <c r="FB113" i="4"/>
  <c r="FA113" i="4"/>
  <c r="EZ113" i="4"/>
  <c r="EY113" i="4"/>
  <c r="EX113" i="4"/>
  <c r="EW113" i="4"/>
  <c r="EV113" i="4"/>
  <c r="EU113" i="4"/>
  <c r="ET113" i="4"/>
  <c r="FI165" i="4"/>
  <c r="FH165" i="4"/>
  <c r="FG165" i="4"/>
  <c r="FF165" i="4"/>
  <c r="FE165" i="4"/>
  <c r="FC165" i="4"/>
  <c r="FB165" i="4"/>
  <c r="FA165" i="4"/>
  <c r="EZ165" i="4"/>
  <c r="EY165" i="4"/>
  <c r="EX165" i="4"/>
  <c r="EW165" i="4"/>
  <c r="EV165" i="4"/>
  <c r="EU165" i="4"/>
  <c r="ET165" i="4"/>
  <c r="FI68" i="4"/>
  <c r="FH68" i="4"/>
  <c r="FG68" i="4"/>
  <c r="FF68" i="4"/>
  <c r="FE68" i="4"/>
  <c r="FC68" i="4"/>
  <c r="FB68" i="4"/>
  <c r="FA68" i="4"/>
  <c r="EZ68" i="4"/>
  <c r="EY68" i="4"/>
  <c r="EX68" i="4"/>
  <c r="EW68" i="4"/>
  <c r="EV68" i="4"/>
  <c r="EU68" i="4"/>
  <c r="ET68" i="4"/>
  <c r="FI184" i="4"/>
  <c r="FH184" i="4"/>
  <c r="FG184" i="4"/>
  <c r="FF184" i="4"/>
  <c r="FE184" i="4"/>
  <c r="FC184" i="4"/>
  <c r="FB184" i="4"/>
  <c r="FA184" i="4"/>
  <c r="EZ184" i="4"/>
  <c r="EY184" i="4"/>
  <c r="EX184" i="4"/>
  <c r="EW184" i="4"/>
  <c r="EV184" i="4"/>
  <c r="EU184" i="4"/>
  <c r="ET184" i="4"/>
  <c r="FI140" i="4"/>
  <c r="FH140" i="4"/>
  <c r="FG140" i="4"/>
  <c r="FF140" i="4"/>
  <c r="FE140" i="4"/>
  <c r="FC140" i="4"/>
  <c r="FB140" i="4"/>
  <c r="FA140" i="4"/>
  <c r="EZ140" i="4"/>
  <c r="EY140" i="4"/>
  <c r="EX140" i="4"/>
  <c r="EW140" i="4"/>
  <c r="EV140" i="4"/>
  <c r="EU140" i="4"/>
  <c r="ET140" i="4"/>
  <c r="FI139" i="4"/>
  <c r="FH139" i="4"/>
  <c r="FG139" i="4"/>
  <c r="FF139" i="4"/>
  <c r="FE139" i="4"/>
  <c r="FC139" i="4"/>
  <c r="FB139" i="4"/>
  <c r="FA139" i="4"/>
  <c r="EZ139" i="4"/>
  <c r="EY139" i="4"/>
  <c r="EX139" i="4"/>
  <c r="EW139" i="4"/>
  <c r="EV139" i="4"/>
  <c r="EU139" i="4"/>
  <c r="ET139" i="4"/>
  <c r="FI47" i="4"/>
  <c r="FH47" i="4"/>
  <c r="FG47" i="4"/>
  <c r="FF47" i="4"/>
  <c r="FE47" i="4"/>
  <c r="FC47" i="4"/>
  <c r="FB47" i="4"/>
  <c r="FA47" i="4"/>
  <c r="EZ47" i="4"/>
  <c r="EY47" i="4"/>
  <c r="EX47" i="4"/>
  <c r="EW47" i="4"/>
  <c r="EV47" i="4"/>
  <c r="EU47" i="4"/>
  <c r="ET47" i="4"/>
  <c r="FI35" i="4"/>
  <c r="FH35" i="4"/>
  <c r="FG35" i="4"/>
  <c r="FF35" i="4"/>
  <c r="FE35" i="4"/>
  <c r="FC35" i="4"/>
  <c r="FB35" i="4"/>
  <c r="FA35" i="4"/>
  <c r="EZ35" i="4"/>
  <c r="EY35" i="4"/>
  <c r="EX35" i="4"/>
  <c r="EW35" i="4"/>
  <c r="EV35" i="4"/>
  <c r="EU35" i="4"/>
  <c r="ET35" i="4"/>
  <c r="FI33" i="4"/>
  <c r="FH33" i="4"/>
  <c r="FG33" i="4"/>
  <c r="FF33" i="4"/>
  <c r="FE33" i="4"/>
  <c r="FC33" i="4"/>
  <c r="FB33" i="4"/>
  <c r="FA33" i="4"/>
  <c r="EZ33" i="4"/>
  <c r="EY33" i="4"/>
  <c r="EX33" i="4"/>
  <c r="EW33" i="4"/>
  <c r="EV33" i="4"/>
  <c r="EU33" i="4"/>
  <c r="ET33" i="4"/>
  <c r="FI24" i="4"/>
  <c r="FH24" i="4"/>
  <c r="FG24" i="4"/>
  <c r="FF24" i="4"/>
  <c r="FE24" i="4"/>
  <c r="FC24" i="4"/>
  <c r="FB24" i="4"/>
  <c r="FA24" i="4"/>
  <c r="EZ24" i="4"/>
  <c r="EY24" i="4"/>
  <c r="EX24" i="4"/>
  <c r="EW24" i="4"/>
  <c r="EV24" i="4"/>
  <c r="EU24" i="4"/>
  <c r="ET24" i="4"/>
  <c r="FI21" i="4"/>
  <c r="FH21" i="4"/>
  <c r="FG21" i="4"/>
  <c r="FF21" i="4"/>
  <c r="FE21" i="4"/>
  <c r="FC21" i="4"/>
  <c r="FB21" i="4"/>
  <c r="FA21" i="4"/>
  <c r="EZ21" i="4"/>
  <c r="EY21" i="4"/>
  <c r="EX21" i="4"/>
  <c r="EW21" i="4"/>
  <c r="EV21" i="4"/>
  <c r="EU21" i="4"/>
  <c r="ET21" i="4"/>
  <c r="FI157" i="4"/>
  <c r="FH157" i="4"/>
  <c r="FG157" i="4"/>
  <c r="FF157" i="4"/>
  <c r="FE157" i="4"/>
  <c r="FC157" i="4"/>
  <c r="FB157" i="4"/>
  <c r="FA157" i="4"/>
  <c r="EZ157" i="4"/>
  <c r="EY157" i="4"/>
  <c r="EX157" i="4"/>
  <c r="EW157" i="4"/>
  <c r="EV157" i="4"/>
  <c r="EU157" i="4"/>
  <c r="ET157" i="4"/>
  <c r="FI18" i="4"/>
  <c r="FH18" i="4"/>
  <c r="FG18" i="4"/>
  <c r="FF18" i="4"/>
  <c r="FE18" i="4"/>
  <c r="FC18" i="4"/>
  <c r="FB18" i="4"/>
  <c r="FA18" i="4"/>
  <c r="EZ18" i="4"/>
  <c r="EY18" i="4"/>
  <c r="EX18" i="4"/>
  <c r="EW18" i="4"/>
  <c r="EV18" i="4"/>
  <c r="EU18" i="4"/>
  <c r="ET18" i="4"/>
  <c r="FI158" i="4"/>
  <c r="FH158" i="4"/>
  <c r="FG158" i="4"/>
  <c r="FF158" i="4"/>
  <c r="FE158" i="4"/>
  <c r="FC158" i="4"/>
  <c r="FB158" i="4"/>
  <c r="FA158" i="4"/>
  <c r="EZ158" i="4"/>
  <c r="EY158" i="4"/>
  <c r="EX158" i="4"/>
  <c r="EW158" i="4"/>
  <c r="EV158" i="4"/>
  <c r="EU158" i="4"/>
  <c r="ET158" i="4"/>
  <c r="FI144" i="4"/>
  <c r="FH144" i="4"/>
  <c r="FG144" i="4"/>
  <c r="FF144" i="4"/>
  <c r="FE144" i="4"/>
  <c r="FC144" i="4"/>
  <c r="FB144" i="4"/>
  <c r="FA144" i="4"/>
  <c r="EZ144" i="4"/>
  <c r="EY144" i="4"/>
  <c r="EX144" i="4"/>
  <c r="EW144" i="4"/>
  <c r="EV144" i="4"/>
  <c r="EU144" i="4"/>
  <c r="ET144" i="4"/>
  <c r="FI44" i="4"/>
  <c r="FH44" i="4"/>
  <c r="FG44" i="4"/>
  <c r="FF44" i="4"/>
  <c r="FE44" i="4"/>
  <c r="FC44" i="4"/>
  <c r="FB44" i="4"/>
  <c r="FA44" i="4"/>
  <c r="EZ44" i="4"/>
  <c r="EY44" i="4"/>
  <c r="EX44" i="4"/>
  <c r="EW44" i="4"/>
  <c r="EV44" i="4"/>
  <c r="EU44" i="4"/>
  <c r="ET44" i="4"/>
  <c r="FI63" i="4"/>
  <c r="FH63" i="4"/>
  <c r="FG63" i="4"/>
  <c r="FF63" i="4"/>
  <c r="FE63" i="4"/>
  <c r="FC63" i="4"/>
  <c r="FB63" i="4"/>
  <c r="FA63" i="4"/>
  <c r="EZ63" i="4"/>
  <c r="EY63" i="4"/>
  <c r="EX63" i="4"/>
  <c r="EW63" i="4"/>
  <c r="EV63" i="4"/>
  <c r="ET63" i="4"/>
  <c r="FI13" i="4"/>
  <c r="FH13" i="4"/>
  <c r="FG13" i="4"/>
  <c r="FF13" i="4"/>
  <c r="FE13" i="4"/>
  <c r="FC13" i="4"/>
  <c r="FB13" i="4"/>
  <c r="FA13" i="4"/>
  <c r="EZ13" i="4"/>
  <c r="EY13" i="4"/>
  <c r="EX13" i="4"/>
  <c r="EW13" i="4"/>
  <c r="EV13" i="4"/>
  <c r="EU13" i="4"/>
  <c r="ET13" i="4"/>
  <c r="FI16" i="4"/>
  <c r="FH16" i="4"/>
  <c r="FG16" i="4"/>
  <c r="FF16" i="4"/>
  <c r="FE16" i="4"/>
  <c r="FC16" i="4"/>
  <c r="FB16" i="4"/>
  <c r="FA16" i="4"/>
  <c r="EZ16" i="4"/>
  <c r="EY16" i="4"/>
  <c r="EX16" i="4"/>
  <c r="EW16" i="4"/>
  <c r="EV16" i="4"/>
  <c r="EU16" i="4"/>
  <c r="ET16" i="4"/>
  <c r="FI175" i="4"/>
  <c r="FH175" i="4"/>
  <c r="FG175" i="4"/>
  <c r="FF175" i="4"/>
  <c r="FE175" i="4"/>
  <c r="FC175" i="4"/>
  <c r="FB175" i="4"/>
  <c r="FA175" i="4"/>
  <c r="EZ175" i="4"/>
  <c r="EY175" i="4"/>
  <c r="EX175" i="4"/>
  <c r="EW175" i="4"/>
  <c r="EV175" i="4"/>
  <c r="EU175" i="4"/>
  <c r="ET175" i="4"/>
  <c r="FI45" i="4"/>
  <c r="FH45" i="4"/>
  <c r="FG45" i="4"/>
  <c r="FF45" i="4"/>
  <c r="FE45" i="4"/>
  <c r="FC45" i="4"/>
  <c r="FB45" i="4"/>
  <c r="FA45" i="4"/>
  <c r="EZ45" i="4"/>
  <c r="EY45" i="4"/>
  <c r="EX45" i="4"/>
  <c r="EW45" i="4"/>
  <c r="EV45" i="4"/>
  <c r="EU45" i="4"/>
  <c r="ET45" i="4"/>
  <c r="FI69" i="4"/>
  <c r="FH69" i="4"/>
  <c r="FG69" i="4"/>
  <c r="FF69" i="4"/>
  <c r="FE69" i="4"/>
  <c r="FC69" i="4"/>
  <c r="FB69" i="4"/>
  <c r="FA69" i="4"/>
  <c r="EZ69" i="4"/>
  <c r="EY69" i="4"/>
  <c r="EX69" i="4"/>
  <c r="EW69" i="4"/>
  <c r="EV69" i="4"/>
  <c r="EU69" i="4"/>
  <c r="ET69" i="4"/>
  <c r="FI137" i="4"/>
  <c r="FH137" i="4"/>
  <c r="FG137" i="4"/>
  <c r="FF137" i="4"/>
  <c r="FE137" i="4"/>
  <c r="FC137" i="4"/>
  <c r="FB137" i="4"/>
  <c r="FA137" i="4"/>
  <c r="EZ137" i="4"/>
  <c r="EY137" i="4"/>
  <c r="EX137" i="4"/>
  <c r="EW137" i="4"/>
  <c r="EV137" i="4"/>
  <c r="EU137" i="4"/>
  <c r="ET137" i="4"/>
  <c r="FI112" i="4"/>
  <c r="FH112" i="4"/>
  <c r="FG112" i="4"/>
  <c r="FF112" i="4"/>
  <c r="FE112" i="4"/>
  <c r="FC112" i="4"/>
  <c r="FB112" i="4"/>
  <c r="FA112" i="4"/>
  <c r="EZ112" i="4"/>
  <c r="EY112" i="4"/>
  <c r="EX112" i="4"/>
  <c r="EW112" i="4"/>
  <c r="EV112" i="4"/>
  <c r="EU112" i="4"/>
  <c r="ET112" i="4"/>
  <c r="FI82" i="4"/>
  <c r="FH82" i="4"/>
  <c r="FG82" i="4"/>
  <c r="FF82" i="4"/>
  <c r="FE82" i="4"/>
  <c r="FC82" i="4"/>
  <c r="FB82" i="4"/>
  <c r="FA82" i="4"/>
  <c r="EZ82" i="4"/>
  <c r="EY82" i="4"/>
  <c r="EX82" i="4"/>
  <c r="EW82" i="4"/>
  <c r="EV82" i="4"/>
  <c r="EU82" i="4"/>
  <c r="ET82" i="4"/>
  <c r="FI70" i="4"/>
  <c r="FH70" i="4"/>
  <c r="FG70" i="4"/>
  <c r="FF70" i="4"/>
  <c r="FE70" i="4"/>
  <c r="FC70" i="4"/>
  <c r="FB70" i="4"/>
  <c r="FA70" i="4"/>
  <c r="EZ70" i="4"/>
  <c r="EY70" i="4"/>
  <c r="EX70" i="4"/>
  <c r="EW70" i="4"/>
  <c r="EV70" i="4"/>
  <c r="EU70" i="4"/>
  <c r="ET70" i="4"/>
  <c r="FI40" i="4"/>
  <c r="FH40" i="4"/>
  <c r="FG40" i="4"/>
  <c r="FF40" i="4"/>
  <c r="FE40" i="4"/>
  <c r="FC40" i="4"/>
  <c r="FB40" i="4"/>
  <c r="FA40" i="4"/>
  <c r="EZ40" i="4"/>
  <c r="EY40" i="4"/>
  <c r="EX40" i="4"/>
  <c r="EW40" i="4"/>
  <c r="EV40" i="4"/>
  <c r="EU40" i="4"/>
  <c r="ET40" i="4"/>
  <c r="FI39" i="4"/>
  <c r="FH39" i="4"/>
  <c r="FG39" i="4"/>
  <c r="FF39" i="4"/>
  <c r="FE39" i="4"/>
  <c r="FC39" i="4"/>
  <c r="FB39" i="4"/>
  <c r="FA39" i="4"/>
  <c r="EZ39" i="4"/>
  <c r="EY39" i="4"/>
  <c r="EX39" i="4"/>
  <c r="EW39" i="4"/>
  <c r="EV39" i="4"/>
  <c r="EU39" i="4"/>
  <c r="ET39" i="4"/>
  <c r="FI190" i="4"/>
  <c r="FH190" i="4"/>
  <c r="FG190" i="4"/>
  <c r="FF190" i="4"/>
  <c r="FE190" i="4"/>
  <c r="FC190" i="4"/>
  <c r="FB190" i="4"/>
  <c r="FA190" i="4"/>
  <c r="EZ190" i="4"/>
  <c r="EY190" i="4"/>
  <c r="EX190" i="4"/>
  <c r="EW190" i="4"/>
  <c r="EV190" i="4"/>
  <c r="EU190" i="4"/>
  <c r="ET190" i="4"/>
  <c r="FI120" i="4"/>
  <c r="FH120" i="4"/>
  <c r="FG120" i="4"/>
  <c r="FF120" i="4"/>
  <c r="FE120" i="4"/>
  <c r="FC120" i="4"/>
  <c r="FB120" i="4"/>
  <c r="FA120" i="4"/>
  <c r="EZ120" i="4"/>
  <c r="EY120" i="4"/>
  <c r="EX120" i="4"/>
  <c r="EW120" i="4"/>
  <c r="EV120" i="4"/>
  <c r="EU120" i="4"/>
  <c r="ET120" i="4"/>
  <c r="FI29" i="4"/>
  <c r="FH29" i="4"/>
  <c r="FG29" i="4"/>
  <c r="FF29" i="4"/>
  <c r="FE29" i="4"/>
  <c r="FC29" i="4"/>
  <c r="FB29" i="4"/>
  <c r="FA29" i="4"/>
  <c r="EZ29" i="4"/>
  <c r="EY29" i="4"/>
  <c r="EX29" i="4"/>
  <c r="EW29" i="4"/>
  <c r="EV29" i="4"/>
  <c r="EU29" i="4"/>
  <c r="ET29" i="4"/>
  <c r="FI104" i="4"/>
  <c r="FH104" i="4"/>
  <c r="FG104" i="4"/>
  <c r="FF104" i="4"/>
  <c r="FE104" i="4"/>
  <c r="FC104" i="4"/>
  <c r="FB104" i="4"/>
  <c r="FA104" i="4"/>
  <c r="EZ104" i="4"/>
  <c r="EY104" i="4"/>
  <c r="EX104" i="4"/>
  <c r="EW104" i="4"/>
  <c r="EV104" i="4"/>
  <c r="EU104" i="4"/>
  <c r="ET104" i="4"/>
  <c r="FI179" i="4"/>
  <c r="FH179" i="4"/>
  <c r="FG179" i="4"/>
  <c r="FF179" i="4"/>
  <c r="FE179" i="4"/>
  <c r="FC179" i="4"/>
  <c r="FB179" i="4"/>
  <c r="FA179" i="4"/>
  <c r="EZ179" i="4"/>
  <c r="EY179" i="4"/>
  <c r="EX179" i="4"/>
  <c r="EW179" i="4"/>
  <c r="EV179" i="4"/>
  <c r="EU179" i="4"/>
  <c r="ET179" i="4"/>
  <c r="FI161" i="4"/>
  <c r="FH161" i="4"/>
  <c r="FG161" i="4"/>
  <c r="FF161" i="4"/>
  <c r="FE161" i="4"/>
  <c r="FC161" i="4"/>
  <c r="FB161" i="4"/>
  <c r="FA161" i="4"/>
  <c r="EZ161" i="4"/>
  <c r="EY161" i="4"/>
  <c r="EX161" i="4"/>
  <c r="EW161" i="4"/>
  <c r="EV161" i="4"/>
  <c r="EU161" i="4"/>
  <c r="ET161" i="4"/>
  <c r="FI110" i="4"/>
  <c r="FH110" i="4"/>
  <c r="FG110" i="4"/>
  <c r="FF110" i="4"/>
  <c r="FE110" i="4"/>
  <c r="FC110" i="4"/>
  <c r="FB110" i="4"/>
  <c r="FA110" i="4"/>
  <c r="EZ110" i="4"/>
  <c r="EY110" i="4"/>
  <c r="EX110" i="4"/>
  <c r="EW110" i="4"/>
  <c r="EV110" i="4"/>
  <c r="EU110" i="4"/>
  <c r="ET110" i="4"/>
  <c r="FI109" i="4"/>
  <c r="FH109" i="4"/>
  <c r="FG109" i="4"/>
  <c r="FF109" i="4"/>
  <c r="FE109" i="4"/>
  <c r="FC109" i="4"/>
  <c r="FB109" i="4"/>
  <c r="FA109" i="4"/>
  <c r="EZ109" i="4"/>
  <c r="EY109" i="4"/>
  <c r="EX109" i="4"/>
  <c r="EW109" i="4"/>
  <c r="EV109" i="4"/>
  <c r="ET109" i="4"/>
  <c r="FI99" i="4"/>
  <c r="GQ99" i="4" s="1"/>
  <c r="FH99" i="4"/>
  <c r="GP99" i="4" s="1"/>
  <c r="FG99" i="4"/>
  <c r="GO99" i="4" s="1"/>
  <c r="FF99" i="4"/>
  <c r="GN99" i="4" s="1"/>
  <c r="FE99" i="4"/>
  <c r="GM99" i="4" s="1"/>
  <c r="FC99" i="4"/>
  <c r="GK99" i="4" s="1"/>
  <c r="FB99" i="4"/>
  <c r="GJ99" i="4" s="1"/>
  <c r="FA99" i="4"/>
  <c r="GI99" i="4" s="1"/>
  <c r="EZ99" i="4"/>
  <c r="GH99" i="4" s="1"/>
  <c r="EY99" i="4"/>
  <c r="GG99" i="4" s="1"/>
  <c r="EX99" i="4"/>
  <c r="GF99" i="4" s="1"/>
  <c r="EW99" i="4"/>
  <c r="GE99" i="4" s="1"/>
  <c r="EV99" i="4"/>
  <c r="GD99" i="4" s="1"/>
  <c r="EU99" i="4"/>
  <c r="GC99" i="4" s="1"/>
  <c r="ET99" i="4"/>
  <c r="GB99" i="4" s="1"/>
  <c r="FI48" i="4"/>
  <c r="FH48" i="4"/>
  <c r="FG48" i="4"/>
  <c r="FF48" i="4"/>
  <c r="FE48" i="4"/>
  <c r="FC48" i="4"/>
  <c r="FB48" i="4"/>
  <c r="FA48" i="4"/>
  <c r="EZ48" i="4"/>
  <c r="EY48" i="4"/>
  <c r="EX48" i="4"/>
  <c r="EW48" i="4"/>
  <c r="EV48" i="4"/>
  <c r="EU48" i="4"/>
  <c r="ET48" i="4"/>
  <c r="FI51" i="4"/>
  <c r="FH51" i="4"/>
  <c r="FG51" i="4"/>
  <c r="FF51" i="4"/>
  <c r="FE51" i="4"/>
  <c r="FC51" i="4"/>
  <c r="FB51" i="4"/>
  <c r="FA51" i="4"/>
  <c r="EZ51" i="4"/>
  <c r="EY51" i="4"/>
  <c r="EX51" i="4"/>
  <c r="EW51" i="4"/>
  <c r="EV51" i="4"/>
  <c r="EU51" i="4"/>
  <c r="ET51" i="4"/>
  <c r="FI150" i="4"/>
  <c r="FH150" i="4"/>
  <c r="FG150" i="4"/>
  <c r="FF150" i="4"/>
  <c r="FE150" i="4"/>
  <c r="FC150" i="4"/>
  <c r="FB150" i="4"/>
  <c r="FA150" i="4"/>
  <c r="EZ150" i="4"/>
  <c r="EY150" i="4"/>
  <c r="EX150" i="4"/>
  <c r="EW150" i="4"/>
  <c r="EV150" i="4"/>
  <c r="EU150" i="4"/>
  <c r="FI43" i="4"/>
  <c r="FH43" i="4"/>
  <c r="FG43" i="4"/>
  <c r="FF43" i="4"/>
  <c r="FE43" i="4"/>
  <c r="FC43" i="4"/>
  <c r="FB43" i="4"/>
  <c r="FA43" i="4"/>
  <c r="EZ43" i="4"/>
  <c r="EY43" i="4"/>
  <c r="EX43" i="4"/>
  <c r="EW43" i="4"/>
  <c r="EV43" i="4"/>
  <c r="EU43" i="4"/>
  <c r="ET43" i="4"/>
  <c r="FI193" i="4"/>
  <c r="FH193" i="4"/>
  <c r="FG193" i="4"/>
  <c r="FF193" i="4"/>
  <c r="FE193" i="4"/>
  <c r="FC193" i="4"/>
  <c r="FB193" i="4"/>
  <c r="FA193" i="4"/>
  <c r="EZ193" i="4"/>
  <c r="EY193" i="4"/>
  <c r="EX193" i="4"/>
  <c r="EW193" i="4"/>
  <c r="EV193" i="4"/>
  <c r="EU193" i="4"/>
  <c r="ET193" i="4"/>
  <c r="FI36" i="4"/>
  <c r="FH36" i="4"/>
  <c r="FG36" i="4"/>
  <c r="FF36" i="4"/>
  <c r="FE36" i="4"/>
  <c r="FC36" i="4"/>
  <c r="FB36" i="4"/>
  <c r="FA36" i="4"/>
  <c r="EZ36" i="4"/>
  <c r="EY36" i="4"/>
  <c r="EX36" i="4"/>
  <c r="EW36" i="4"/>
  <c r="EV36" i="4"/>
  <c r="ET36" i="4"/>
  <c r="FI154" i="4"/>
  <c r="FH154" i="4"/>
  <c r="FG154" i="4"/>
  <c r="FF154" i="4"/>
  <c r="FE154" i="4"/>
  <c r="FC154" i="4"/>
  <c r="FB154" i="4"/>
  <c r="FA154" i="4"/>
  <c r="EZ154" i="4"/>
  <c r="EY154" i="4"/>
  <c r="EX154" i="4"/>
  <c r="EW154" i="4"/>
  <c r="EV154" i="4"/>
  <c r="EU154" i="4"/>
  <c r="ET154" i="4"/>
  <c r="FI118" i="4"/>
  <c r="FH118" i="4"/>
  <c r="FG118" i="4"/>
  <c r="FF118" i="4"/>
  <c r="FE118" i="4"/>
  <c r="FC118" i="4"/>
  <c r="FB118" i="4"/>
  <c r="FA118" i="4"/>
  <c r="EZ118" i="4"/>
  <c r="EY118" i="4"/>
  <c r="EX118" i="4"/>
  <c r="EW118" i="4"/>
  <c r="EV118" i="4"/>
  <c r="EU118" i="4"/>
  <c r="ET118" i="4"/>
  <c r="FI86" i="4"/>
  <c r="FH86" i="4"/>
  <c r="FG86" i="4"/>
  <c r="FF86" i="4"/>
  <c r="FE86" i="4"/>
  <c r="FC86" i="4"/>
  <c r="FB86" i="4"/>
  <c r="FA86" i="4"/>
  <c r="EZ86" i="4"/>
  <c r="EY86" i="4"/>
  <c r="EX86" i="4"/>
  <c r="EW86" i="4"/>
  <c r="EV86" i="4"/>
  <c r="EU86" i="4"/>
  <c r="ET86" i="4"/>
  <c r="FI67" i="4"/>
  <c r="FH67" i="4"/>
  <c r="FG67" i="4"/>
  <c r="FF67" i="4"/>
  <c r="FE67" i="4"/>
  <c r="FC67" i="4"/>
  <c r="FB67" i="4"/>
  <c r="FA67" i="4"/>
  <c r="EZ67" i="4"/>
  <c r="EY67" i="4"/>
  <c r="EX67" i="4"/>
  <c r="EW67" i="4"/>
  <c r="EV67" i="4"/>
  <c r="EU67" i="4"/>
  <c r="ET67" i="4"/>
  <c r="FI50" i="4"/>
  <c r="FH50" i="4"/>
  <c r="FG50" i="4"/>
  <c r="FF50" i="4"/>
  <c r="FE50" i="4"/>
  <c r="FC50" i="4"/>
  <c r="FB50" i="4"/>
  <c r="FA50" i="4"/>
  <c r="EZ50" i="4"/>
  <c r="EY50" i="4"/>
  <c r="EX50" i="4"/>
  <c r="EW50" i="4"/>
  <c r="EV50" i="4"/>
  <c r="ET50" i="4"/>
  <c r="FI89" i="4"/>
  <c r="FH89" i="4"/>
  <c r="FG89" i="4"/>
  <c r="FF89" i="4"/>
  <c r="FE89" i="4"/>
  <c r="FC89" i="4"/>
  <c r="FB89" i="4"/>
  <c r="FA89" i="4"/>
  <c r="EZ89" i="4"/>
  <c r="EY89" i="4"/>
  <c r="EX89" i="4"/>
  <c r="EW89" i="4"/>
  <c r="EV89" i="4"/>
  <c r="EU89" i="4"/>
  <c r="ET89" i="4"/>
  <c r="FI192" i="4"/>
  <c r="FH192" i="4"/>
  <c r="FG192" i="4"/>
  <c r="FF192" i="4"/>
  <c r="FE192" i="4"/>
  <c r="FC192" i="4"/>
  <c r="FB192" i="4"/>
  <c r="FA192" i="4"/>
  <c r="EZ192" i="4"/>
  <c r="EY192" i="4"/>
  <c r="EX192" i="4"/>
  <c r="EW192" i="4"/>
  <c r="EV192" i="4"/>
  <c r="EU192" i="4"/>
  <c r="ET192" i="4"/>
  <c r="FI170" i="4"/>
  <c r="FH170" i="4"/>
  <c r="FG170" i="4"/>
  <c r="FF170" i="4"/>
  <c r="FE170" i="4"/>
  <c r="FC170" i="4"/>
  <c r="FB170" i="4"/>
  <c r="FA170" i="4"/>
  <c r="EZ170" i="4"/>
  <c r="EY170" i="4"/>
  <c r="EX170" i="4"/>
  <c r="EW170" i="4"/>
  <c r="EV170" i="4"/>
  <c r="EU170" i="4"/>
  <c r="ET170" i="4"/>
  <c r="FI166" i="4"/>
  <c r="FH166" i="4"/>
  <c r="FG166" i="4"/>
  <c r="FF166" i="4"/>
  <c r="FE166" i="4"/>
  <c r="FC166" i="4"/>
  <c r="FB166" i="4"/>
  <c r="FA166" i="4"/>
  <c r="EZ166" i="4"/>
  <c r="EY166" i="4"/>
  <c r="EX166" i="4"/>
  <c r="EW166" i="4"/>
  <c r="EV166" i="4"/>
  <c r="EU166" i="4"/>
  <c r="ET166" i="4"/>
  <c r="FI162" i="4"/>
  <c r="FH162" i="4"/>
  <c r="FG162" i="4"/>
  <c r="FF162" i="4"/>
  <c r="FE162" i="4"/>
  <c r="FC162" i="4"/>
  <c r="FB162" i="4"/>
  <c r="FA162" i="4"/>
  <c r="EZ162" i="4"/>
  <c r="EY162" i="4"/>
  <c r="EX162" i="4"/>
  <c r="EW162" i="4"/>
  <c r="EV162" i="4"/>
  <c r="EU162" i="4"/>
  <c r="ET162" i="4"/>
  <c r="FI155" i="4"/>
  <c r="FH155" i="4"/>
  <c r="FG155" i="4"/>
  <c r="FF155" i="4"/>
  <c r="FE155" i="4"/>
  <c r="FC155" i="4"/>
  <c r="FB155" i="4"/>
  <c r="FA155" i="4"/>
  <c r="EZ155" i="4"/>
  <c r="EY155" i="4"/>
  <c r="EX155" i="4"/>
  <c r="EW155" i="4"/>
  <c r="EV155" i="4"/>
  <c r="EU155" i="4"/>
  <c r="ET155" i="4"/>
  <c r="FI147" i="4"/>
  <c r="FH147" i="4"/>
  <c r="FG147" i="4"/>
  <c r="FF147" i="4"/>
  <c r="FE147" i="4"/>
  <c r="FC147" i="4"/>
  <c r="FB147" i="4"/>
  <c r="FA147" i="4"/>
  <c r="EZ147" i="4"/>
  <c r="EY147" i="4"/>
  <c r="EX147" i="4"/>
  <c r="EW147" i="4"/>
  <c r="EV147" i="4"/>
  <c r="EU147" i="4"/>
  <c r="ET147" i="4"/>
  <c r="FI194" i="4"/>
  <c r="FH194" i="4"/>
  <c r="FG194" i="4"/>
  <c r="FF194" i="4"/>
  <c r="FE194" i="4"/>
  <c r="FC194" i="4"/>
  <c r="FB194" i="4"/>
  <c r="FA194" i="4"/>
  <c r="EZ194" i="4"/>
  <c r="EY194" i="4"/>
  <c r="EX194" i="4"/>
  <c r="EW194" i="4"/>
  <c r="EV194" i="4"/>
  <c r="EU194" i="4"/>
  <c r="ET194" i="4"/>
  <c r="FI103" i="4"/>
  <c r="FH103" i="4"/>
  <c r="FG103" i="4"/>
  <c r="FF103" i="4"/>
  <c r="FE103" i="4"/>
  <c r="FC103" i="4"/>
  <c r="FB103" i="4"/>
  <c r="FA103" i="4"/>
  <c r="EZ103" i="4"/>
  <c r="EY103" i="4"/>
  <c r="EX103" i="4"/>
  <c r="EW103" i="4"/>
  <c r="EV103" i="4"/>
  <c r="EU103" i="4"/>
  <c r="ET103" i="4"/>
  <c r="FI183" i="4"/>
  <c r="FH183" i="4"/>
  <c r="FG183" i="4"/>
  <c r="FF183" i="4"/>
  <c r="FE183" i="4"/>
  <c r="FC183" i="4"/>
  <c r="FB183" i="4"/>
  <c r="FA183" i="4"/>
  <c r="EZ183" i="4"/>
  <c r="EY183" i="4"/>
  <c r="EX183" i="4"/>
  <c r="EW183" i="4"/>
  <c r="EV183" i="4"/>
  <c r="ET183" i="4"/>
  <c r="FI126" i="4"/>
  <c r="FH126" i="4"/>
  <c r="FG126" i="4"/>
  <c r="FF126" i="4"/>
  <c r="FE126" i="4"/>
  <c r="FC126" i="4"/>
  <c r="FB126" i="4"/>
  <c r="FA126" i="4"/>
  <c r="EZ126" i="4"/>
  <c r="EY126" i="4"/>
  <c r="EX126" i="4"/>
  <c r="EW126" i="4"/>
  <c r="EV126" i="4"/>
  <c r="EU126" i="4"/>
  <c r="FI125" i="4"/>
  <c r="FH125" i="4"/>
  <c r="FG125" i="4"/>
  <c r="FF125" i="4"/>
  <c r="FE125" i="4"/>
  <c r="FC125" i="4"/>
  <c r="FB125" i="4"/>
  <c r="FA125" i="4"/>
  <c r="EZ125" i="4"/>
  <c r="EY125" i="4"/>
  <c r="EX125" i="4"/>
  <c r="EW125" i="4"/>
  <c r="EV125" i="4"/>
  <c r="EU125" i="4"/>
  <c r="ET125" i="4"/>
  <c r="FI152" i="4"/>
  <c r="FH152" i="4"/>
  <c r="FG152" i="4"/>
  <c r="FF152" i="4"/>
  <c r="FE152" i="4"/>
  <c r="FC152" i="4"/>
  <c r="FB152" i="4"/>
  <c r="FA152" i="4"/>
  <c r="EZ152" i="4"/>
  <c r="EY152" i="4"/>
  <c r="EX152" i="4"/>
  <c r="EW152" i="4"/>
  <c r="EU152" i="4"/>
  <c r="ET152" i="4"/>
  <c r="FI107" i="4"/>
  <c r="FH107" i="4"/>
  <c r="FG107" i="4"/>
  <c r="FF107" i="4"/>
  <c r="FE107" i="4"/>
  <c r="FC107" i="4"/>
  <c r="FB107" i="4"/>
  <c r="FA107" i="4"/>
  <c r="EZ107" i="4"/>
  <c r="EY107" i="4"/>
  <c r="EX107" i="4"/>
  <c r="EW107" i="4"/>
  <c r="EV107" i="4"/>
  <c r="ET107" i="4"/>
  <c r="FI98" i="4"/>
  <c r="FH98" i="4"/>
  <c r="FG98" i="4"/>
  <c r="FF98" i="4"/>
  <c r="FE98" i="4"/>
  <c r="FC98" i="4"/>
  <c r="FB98" i="4"/>
  <c r="FA98" i="4"/>
  <c r="EZ98" i="4"/>
  <c r="EY98" i="4"/>
  <c r="EX98" i="4"/>
  <c r="EW98" i="4"/>
  <c r="EV98" i="4"/>
  <c r="EU98" i="4"/>
  <c r="FI111" i="4"/>
  <c r="FH111" i="4"/>
  <c r="FG111" i="4"/>
  <c r="FF111" i="4"/>
  <c r="FE111" i="4"/>
  <c r="FC111" i="4"/>
  <c r="FB111" i="4"/>
  <c r="FA111" i="4"/>
  <c r="EZ111" i="4"/>
  <c r="EY111" i="4"/>
  <c r="EX111" i="4"/>
  <c r="EW111" i="4"/>
  <c r="EV111" i="4"/>
  <c r="EU111" i="4"/>
  <c r="ET111" i="4"/>
  <c r="FI134" i="4"/>
  <c r="FH134" i="4"/>
  <c r="FG134" i="4"/>
  <c r="FF134" i="4"/>
  <c r="FE134" i="4"/>
  <c r="FC134" i="4"/>
  <c r="FB134" i="4"/>
  <c r="FA134" i="4"/>
  <c r="EZ134" i="4"/>
  <c r="EY134" i="4"/>
  <c r="EX134" i="4"/>
  <c r="EW134" i="4"/>
  <c r="EU134" i="4"/>
  <c r="ET134" i="4"/>
  <c r="FI66" i="4"/>
  <c r="FH66" i="4"/>
  <c r="FG66" i="4"/>
  <c r="FF66" i="4"/>
  <c r="FE66" i="4"/>
  <c r="FC66" i="4"/>
  <c r="FB66" i="4"/>
  <c r="FA66" i="4"/>
  <c r="EZ66" i="4"/>
  <c r="EY66" i="4"/>
  <c r="EX66" i="4"/>
  <c r="EW66" i="4"/>
  <c r="EV66" i="4"/>
  <c r="EU66" i="4"/>
  <c r="ET66" i="4"/>
  <c r="FI61" i="4"/>
  <c r="FH61" i="4"/>
  <c r="FG61" i="4"/>
  <c r="FF61" i="4"/>
  <c r="FE61" i="4"/>
  <c r="FC61" i="4"/>
  <c r="FB61" i="4"/>
  <c r="FA61" i="4"/>
  <c r="EZ61" i="4"/>
  <c r="EY61" i="4"/>
  <c r="EX61" i="4"/>
  <c r="EW61" i="4"/>
  <c r="EV61" i="4"/>
  <c r="EU61" i="4"/>
  <c r="FI59" i="4"/>
  <c r="FH59" i="4"/>
  <c r="FG59" i="4"/>
  <c r="FF59" i="4"/>
  <c r="FE59" i="4"/>
  <c r="FC59" i="4"/>
  <c r="FB59" i="4"/>
  <c r="FA59" i="4"/>
  <c r="EZ59" i="4"/>
  <c r="EY59" i="4"/>
  <c r="EX59" i="4"/>
  <c r="EW59" i="4"/>
  <c r="EV59" i="4"/>
  <c r="EU59" i="4"/>
  <c r="ET59" i="4"/>
  <c r="FI58" i="4"/>
  <c r="FH58" i="4"/>
  <c r="FG58" i="4"/>
  <c r="FF58" i="4"/>
  <c r="FE58" i="4"/>
  <c r="FC58" i="4"/>
  <c r="FB58" i="4"/>
  <c r="FA58" i="4"/>
  <c r="EZ58" i="4"/>
  <c r="EY58" i="4"/>
  <c r="EX58" i="4"/>
  <c r="EW58" i="4"/>
  <c r="EU58" i="4"/>
  <c r="ET58" i="4"/>
  <c r="FI53" i="4"/>
  <c r="FH53" i="4"/>
  <c r="FG53" i="4"/>
  <c r="FF53" i="4"/>
  <c r="FE53" i="4"/>
  <c r="FC53" i="4"/>
  <c r="FB53" i="4"/>
  <c r="FA53" i="4"/>
  <c r="EZ53" i="4"/>
  <c r="EY53" i="4"/>
  <c r="EX53" i="4"/>
  <c r="EW53" i="4"/>
  <c r="EV53" i="4"/>
  <c r="EU53" i="4"/>
  <c r="ET53" i="4"/>
  <c r="FI19" i="4"/>
  <c r="FH19" i="4"/>
  <c r="FG19" i="4"/>
  <c r="FF19" i="4"/>
  <c r="FE19" i="4"/>
  <c r="FC19" i="4"/>
  <c r="FB19" i="4"/>
  <c r="FA19" i="4"/>
  <c r="EZ19" i="4"/>
  <c r="EY19" i="4"/>
  <c r="EX19" i="4"/>
  <c r="EW19" i="4"/>
  <c r="EV19" i="4"/>
  <c r="EU19" i="4"/>
  <c r="FI81" i="4"/>
  <c r="FH81" i="4"/>
  <c r="FG81" i="4"/>
  <c r="FF81" i="4"/>
  <c r="FE81" i="4"/>
  <c r="FC81" i="4"/>
  <c r="FB81" i="4"/>
  <c r="FA81" i="4"/>
  <c r="EZ81" i="4"/>
  <c r="EY81" i="4"/>
  <c r="EX81" i="4"/>
  <c r="EW81" i="4"/>
  <c r="EV81" i="4"/>
  <c r="EU81" i="4"/>
  <c r="ET81" i="4"/>
  <c r="FI27" i="4"/>
  <c r="FH27" i="4"/>
  <c r="FG27" i="4"/>
  <c r="FF27" i="4"/>
  <c r="FE27" i="4"/>
  <c r="FI38" i="4"/>
  <c r="FH38" i="4"/>
  <c r="FG38" i="4"/>
  <c r="FF38" i="4"/>
  <c r="FE38" i="4"/>
  <c r="FB38" i="4"/>
  <c r="FA38" i="4"/>
  <c r="EZ38" i="4"/>
  <c r="EY38" i="4"/>
  <c r="EX38" i="4"/>
  <c r="EW38" i="4"/>
  <c r="EV38" i="4"/>
  <c r="EU38" i="4"/>
  <c r="ET38" i="4"/>
  <c r="FI37" i="4"/>
  <c r="FH37" i="4"/>
  <c r="FG37" i="4"/>
  <c r="FF37" i="4"/>
  <c r="FE37" i="4"/>
  <c r="FC37" i="4"/>
  <c r="FB37" i="4"/>
  <c r="FA37" i="4"/>
  <c r="EZ37" i="4"/>
  <c r="EY37" i="4"/>
  <c r="EX37" i="4"/>
  <c r="EW37" i="4"/>
  <c r="EU37" i="4"/>
  <c r="ET37" i="4"/>
  <c r="FI32" i="4"/>
  <c r="FH32" i="4"/>
  <c r="FG32" i="4"/>
  <c r="FF32" i="4"/>
  <c r="FE32" i="4"/>
  <c r="FC32" i="4"/>
  <c r="FB32" i="4"/>
  <c r="FA32" i="4"/>
  <c r="EZ32" i="4"/>
  <c r="EY32" i="4"/>
  <c r="EX32" i="4"/>
  <c r="EW32" i="4"/>
  <c r="EV32" i="4"/>
  <c r="ET32" i="4"/>
  <c r="FI87" i="4"/>
  <c r="FH87" i="4"/>
  <c r="FG87" i="4"/>
  <c r="FF87" i="4"/>
  <c r="FE87" i="4"/>
  <c r="FC87" i="4"/>
  <c r="FB87" i="4"/>
  <c r="FA87" i="4"/>
  <c r="EZ87" i="4"/>
  <c r="EY87" i="4"/>
  <c r="EX87" i="4"/>
  <c r="EW87" i="4"/>
  <c r="EV87" i="4"/>
  <c r="EU87" i="4"/>
  <c r="ET87" i="4"/>
  <c r="FI28" i="4"/>
  <c r="FH28" i="4"/>
  <c r="FG28" i="4"/>
  <c r="FF28" i="4"/>
  <c r="FE28" i="4"/>
  <c r="FC28" i="4"/>
  <c r="FB28" i="4"/>
  <c r="FA28" i="4"/>
  <c r="EZ28" i="4"/>
  <c r="EY28" i="4"/>
  <c r="EX28" i="4"/>
  <c r="EW28" i="4"/>
  <c r="EV28" i="4"/>
  <c r="EU28" i="4"/>
  <c r="ET28" i="4"/>
  <c r="FI23" i="4"/>
  <c r="FH23" i="4"/>
  <c r="FG23" i="4"/>
  <c r="FF23" i="4"/>
  <c r="FE23" i="4"/>
  <c r="FC23" i="4"/>
  <c r="FB23" i="4"/>
  <c r="FA23" i="4"/>
  <c r="EZ23" i="4"/>
  <c r="EY23" i="4"/>
  <c r="EX23" i="4"/>
  <c r="EW23" i="4"/>
  <c r="EU23" i="4"/>
  <c r="ET23" i="4"/>
  <c r="FI95" i="4"/>
  <c r="FH95" i="4"/>
  <c r="FG95" i="4"/>
  <c r="FF95" i="4"/>
  <c r="FE95" i="4"/>
  <c r="FC95" i="4"/>
  <c r="FB95" i="4"/>
  <c r="FA95" i="4"/>
  <c r="EZ95" i="4"/>
  <c r="EY95" i="4"/>
  <c r="EX95" i="4"/>
  <c r="EW95" i="4"/>
  <c r="EV95" i="4"/>
  <c r="EU95" i="4"/>
  <c r="ET95" i="4"/>
  <c r="FI136" i="4"/>
  <c r="FH136" i="4"/>
  <c r="FG136" i="4"/>
  <c r="FF136" i="4"/>
  <c r="FE136" i="4"/>
  <c r="FC136" i="4"/>
  <c r="FB136" i="4"/>
  <c r="FA136" i="4"/>
  <c r="EZ136" i="4"/>
  <c r="EY136" i="4"/>
  <c r="EX136" i="4"/>
  <c r="EW136" i="4"/>
  <c r="EV136" i="4"/>
  <c r="EU136" i="4"/>
  <c r="FI172" i="4"/>
  <c r="FH172" i="4"/>
  <c r="FG172" i="4"/>
  <c r="FF172" i="4"/>
  <c r="FE172" i="4"/>
  <c r="FC172" i="4"/>
  <c r="FB172" i="4"/>
  <c r="FA172" i="4"/>
  <c r="EZ172" i="4"/>
  <c r="EY172" i="4"/>
  <c r="EX172" i="4"/>
  <c r="EW172" i="4"/>
  <c r="EV172" i="4"/>
  <c r="EU172" i="4"/>
  <c r="ET172" i="4"/>
  <c r="FI84" i="4"/>
  <c r="FH84" i="4"/>
  <c r="FG84" i="4"/>
  <c r="FF84" i="4"/>
  <c r="FE84" i="4"/>
  <c r="FC84" i="4"/>
  <c r="FB84" i="4"/>
  <c r="FA84" i="4"/>
  <c r="EZ84" i="4"/>
  <c r="EY84" i="4"/>
  <c r="EX84" i="4"/>
  <c r="EW84" i="4"/>
  <c r="EV84" i="4"/>
  <c r="EU84" i="4"/>
  <c r="ET84" i="4"/>
  <c r="FI14" i="4"/>
  <c r="FH14" i="4"/>
  <c r="FG14" i="4"/>
  <c r="FF14" i="4"/>
  <c r="FE14" i="4"/>
  <c r="FC14" i="4"/>
  <c r="FB14" i="4"/>
  <c r="FA14" i="4"/>
  <c r="EZ14" i="4"/>
  <c r="EY14" i="4"/>
  <c r="EX14" i="4"/>
  <c r="EW14" i="4"/>
  <c r="EV14" i="4"/>
  <c r="EU14" i="4"/>
  <c r="FI143" i="4"/>
  <c r="FH143" i="4"/>
  <c r="FG143" i="4"/>
  <c r="FF143" i="4"/>
  <c r="FE143" i="4"/>
  <c r="FC143" i="4"/>
  <c r="FB143" i="4"/>
  <c r="FA143" i="4"/>
  <c r="EZ143" i="4"/>
  <c r="EY143" i="4"/>
  <c r="EX143" i="4"/>
  <c r="EW143" i="4"/>
  <c r="EV143" i="4"/>
  <c r="EU143" i="4"/>
  <c r="ET143" i="4"/>
  <c r="FI132" i="4"/>
  <c r="FH132" i="4"/>
  <c r="FG132" i="4"/>
  <c r="FF132" i="4"/>
  <c r="FE132" i="4"/>
  <c r="FC132" i="4"/>
  <c r="FB132" i="4"/>
  <c r="FA132" i="4"/>
  <c r="EZ132" i="4"/>
  <c r="EY132" i="4"/>
  <c r="EX132" i="4"/>
  <c r="EW132" i="4"/>
  <c r="EU132" i="4"/>
  <c r="ET132" i="4"/>
  <c r="FI91" i="4"/>
  <c r="FH91" i="4"/>
  <c r="FG91" i="4"/>
  <c r="FF91" i="4"/>
  <c r="FE91" i="4"/>
  <c r="FC91" i="4"/>
  <c r="FB91" i="4"/>
  <c r="FA91" i="4"/>
  <c r="EZ91" i="4"/>
  <c r="EY91" i="4"/>
  <c r="EX91" i="4"/>
  <c r="EW91" i="4"/>
  <c r="EV91" i="4"/>
  <c r="ET91" i="4"/>
  <c r="FI167" i="4"/>
  <c r="FH167" i="4"/>
  <c r="FG167" i="4"/>
  <c r="FF167" i="4"/>
  <c r="FE167" i="4"/>
  <c r="FC167" i="4"/>
  <c r="FB167" i="4"/>
  <c r="FA167" i="4"/>
  <c r="EZ167" i="4"/>
  <c r="EY167" i="4"/>
  <c r="EX167" i="4"/>
  <c r="EW167" i="4"/>
  <c r="EV167" i="4"/>
  <c r="EU167" i="4"/>
  <c r="ET167" i="4"/>
  <c r="FI186" i="4"/>
  <c r="FH186" i="4"/>
  <c r="FG186" i="4"/>
  <c r="FF186" i="4"/>
  <c r="FE186" i="4"/>
  <c r="FC186" i="4"/>
  <c r="FB186" i="4"/>
  <c r="FA186" i="4"/>
  <c r="EZ186" i="4"/>
  <c r="EY186" i="4"/>
  <c r="EX186" i="4"/>
  <c r="EW186" i="4"/>
  <c r="EU186" i="4"/>
  <c r="ET186" i="4"/>
  <c r="FI135" i="4"/>
  <c r="FH135" i="4"/>
  <c r="FG135" i="4"/>
  <c r="FF135" i="4"/>
  <c r="FE135" i="4"/>
  <c r="FC135" i="4"/>
  <c r="FB135" i="4"/>
  <c r="FA135" i="4"/>
  <c r="EZ135" i="4"/>
  <c r="EY135" i="4"/>
  <c r="EX135" i="4"/>
  <c r="EW135" i="4"/>
  <c r="EV135" i="4"/>
  <c r="EU135" i="4"/>
  <c r="ET135" i="4"/>
  <c r="FI97" i="4"/>
  <c r="FH97" i="4"/>
  <c r="FG97" i="4"/>
  <c r="FF97" i="4"/>
  <c r="FE97" i="4"/>
  <c r="FC97" i="4"/>
  <c r="FB97" i="4"/>
  <c r="FA97" i="4"/>
  <c r="EZ97" i="4"/>
  <c r="EY97" i="4"/>
  <c r="EX97" i="4"/>
  <c r="EW97" i="4"/>
  <c r="EV97" i="4"/>
  <c r="EU97" i="4"/>
  <c r="ET97" i="4"/>
  <c r="FI85" i="4"/>
  <c r="FH85" i="4"/>
  <c r="FG85" i="4"/>
  <c r="FF85" i="4"/>
  <c r="FE85" i="4"/>
  <c r="FC85" i="4"/>
  <c r="FB85" i="4"/>
  <c r="FA85" i="4"/>
  <c r="EZ85" i="4"/>
  <c r="EY85" i="4"/>
  <c r="EX85" i="4"/>
  <c r="EW85" i="4"/>
  <c r="EV85" i="4"/>
  <c r="EU85" i="4"/>
  <c r="ET85" i="4"/>
  <c r="FI79" i="4"/>
  <c r="FH79" i="4"/>
  <c r="FG79" i="4"/>
  <c r="FF79" i="4"/>
  <c r="FE79" i="4"/>
  <c r="FC79" i="4"/>
  <c r="FB79" i="4"/>
  <c r="FA79" i="4"/>
  <c r="EZ79" i="4"/>
  <c r="EY79" i="4"/>
  <c r="EX79" i="4"/>
  <c r="EW79" i="4"/>
  <c r="EU79" i="4"/>
  <c r="ET79" i="4"/>
  <c r="FI78" i="4"/>
  <c r="FH78" i="4"/>
  <c r="FG78" i="4"/>
  <c r="FF78" i="4"/>
  <c r="FE78" i="4"/>
  <c r="FC78" i="4"/>
  <c r="FB78" i="4"/>
  <c r="FA78" i="4"/>
  <c r="EZ78" i="4"/>
  <c r="EY78" i="4"/>
  <c r="EX78" i="4"/>
  <c r="EW78" i="4"/>
  <c r="EV78" i="4"/>
  <c r="EU78" i="4"/>
  <c r="ET78" i="4"/>
  <c r="FI77" i="4"/>
  <c r="FH77" i="4"/>
  <c r="FG77" i="4"/>
  <c r="FF77" i="4"/>
  <c r="FE77" i="4"/>
  <c r="FC77" i="4"/>
  <c r="FB77" i="4"/>
  <c r="FA77" i="4"/>
  <c r="EZ77" i="4"/>
  <c r="EY77" i="4"/>
  <c r="EX77" i="4"/>
  <c r="EW77" i="4"/>
  <c r="EV77" i="4"/>
  <c r="EU77" i="4"/>
  <c r="ET77" i="4"/>
  <c r="FI60" i="4"/>
  <c r="FH60" i="4"/>
  <c r="FG60" i="4"/>
  <c r="FF60" i="4"/>
  <c r="FE60" i="4"/>
  <c r="FC60" i="4"/>
  <c r="FB60" i="4"/>
  <c r="FA60" i="4"/>
  <c r="EZ60" i="4"/>
  <c r="EY60" i="4"/>
  <c r="EX60" i="4"/>
  <c r="EW60" i="4"/>
  <c r="EV60" i="4"/>
  <c r="EU60" i="4"/>
  <c r="ET60" i="4"/>
  <c r="FI151" i="4"/>
  <c r="FH151" i="4"/>
  <c r="FG151" i="4"/>
  <c r="FF151" i="4"/>
  <c r="FE151" i="4"/>
  <c r="FC151" i="4"/>
  <c r="FB151" i="4"/>
  <c r="FA151" i="4"/>
  <c r="EZ151" i="4"/>
  <c r="EY151" i="4"/>
  <c r="EX151" i="4"/>
  <c r="EW151" i="4"/>
  <c r="EU151" i="4"/>
  <c r="ET151" i="4"/>
  <c r="FI12" i="4"/>
  <c r="FH12" i="4"/>
  <c r="FG12" i="4"/>
  <c r="FF12" i="4"/>
  <c r="FE12" i="4"/>
  <c r="FC12" i="4"/>
  <c r="FB12" i="4"/>
  <c r="FA12" i="4"/>
  <c r="EZ12" i="4"/>
  <c r="EY12" i="4"/>
  <c r="EX12" i="4"/>
  <c r="EW12" i="4"/>
  <c r="EV12" i="4"/>
  <c r="EU12" i="4"/>
  <c r="FI10" i="4"/>
  <c r="GQ10" i="4" s="1"/>
  <c r="FH10" i="4"/>
  <c r="GP10" i="4" s="1"/>
  <c r="FG10" i="4"/>
  <c r="GO10" i="4" s="1"/>
  <c r="FF10" i="4"/>
  <c r="GN10" i="4" s="1"/>
  <c r="FE10" i="4"/>
  <c r="GM10" i="4" s="1"/>
  <c r="FC10" i="4"/>
  <c r="GK10" i="4" s="1"/>
  <c r="FB10" i="4"/>
  <c r="GJ10" i="4" s="1"/>
  <c r="FA10" i="4"/>
  <c r="GI10" i="4" s="1"/>
  <c r="EZ10" i="4"/>
  <c r="GH10" i="4" s="1"/>
  <c r="EY10" i="4"/>
  <c r="GG10" i="4" s="1"/>
  <c r="EX10" i="4"/>
  <c r="GF10" i="4" s="1"/>
  <c r="EW10" i="4"/>
  <c r="GE10" i="4" s="1"/>
  <c r="EV10" i="4"/>
  <c r="GD10" i="4" s="1"/>
  <c r="EU10" i="4"/>
  <c r="GC10" i="4" s="1"/>
  <c r="ET10" i="4"/>
  <c r="GB10" i="4" s="1"/>
  <c r="FI15" i="4"/>
  <c r="FH15" i="4"/>
  <c r="FG15" i="4"/>
  <c r="FF15" i="4"/>
  <c r="FE15" i="4"/>
  <c r="FC15" i="4"/>
  <c r="FB15" i="4"/>
  <c r="FA15" i="4"/>
  <c r="EZ15" i="4"/>
  <c r="EY15" i="4"/>
  <c r="EX15" i="4"/>
  <c r="EW15" i="4"/>
  <c r="EU15" i="4"/>
  <c r="ET15" i="4"/>
  <c r="FI119" i="4"/>
  <c r="FH119" i="4"/>
  <c r="FG119" i="4"/>
  <c r="FF119" i="4"/>
  <c r="FE119" i="4"/>
  <c r="FC119" i="4"/>
  <c r="FB119" i="4"/>
  <c r="FA119" i="4"/>
  <c r="EZ119" i="4"/>
  <c r="EY119" i="4"/>
  <c r="EX119" i="4"/>
  <c r="EW119" i="4"/>
  <c r="EV119" i="4"/>
  <c r="ET119" i="4"/>
  <c r="FI171" i="4"/>
  <c r="FH171" i="4"/>
  <c r="FG171" i="4"/>
  <c r="FF171" i="4"/>
  <c r="FE171" i="4"/>
  <c r="FC171" i="4"/>
  <c r="FB171" i="4"/>
  <c r="FA171" i="4"/>
  <c r="EZ171" i="4"/>
  <c r="EY171" i="4"/>
  <c r="EX171" i="4"/>
  <c r="EW171" i="4"/>
  <c r="EV171" i="4"/>
  <c r="EU171" i="4"/>
  <c r="FI72" i="4"/>
  <c r="FH72" i="4"/>
  <c r="FG72" i="4"/>
  <c r="FF72" i="4"/>
  <c r="FE72" i="4"/>
  <c r="FC72" i="4"/>
  <c r="FB72" i="4"/>
  <c r="FA72" i="4"/>
  <c r="EZ72" i="4"/>
  <c r="EY72" i="4"/>
  <c r="EX72" i="4"/>
  <c r="EW72" i="4"/>
  <c r="EV72" i="4"/>
  <c r="EU72" i="4"/>
  <c r="ET72" i="4"/>
  <c r="FI181" i="4"/>
  <c r="FH181" i="4"/>
  <c r="FG181" i="4"/>
  <c r="FF181" i="4"/>
  <c r="FE181" i="4"/>
  <c r="FC181" i="4"/>
  <c r="FB181" i="4"/>
  <c r="FA181" i="4"/>
  <c r="EZ181" i="4"/>
  <c r="EY181" i="4"/>
  <c r="EX181" i="4"/>
  <c r="EW181" i="4"/>
  <c r="EU181" i="4"/>
  <c r="ET181" i="4"/>
  <c r="FI168" i="4"/>
  <c r="FH168" i="4"/>
  <c r="FG168" i="4"/>
  <c r="FF168" i="4"/>
  <c r="FE168" i="4"/>
  <c r="FC168" i="4"/>
  <c r="FB168" i="4"/>
  <c r="FA168" i="4"/>
  <c r="EZ168" i="4"/>
  <c r="EY168" i="4"/>
  <c r="EX168" i="4"/>
  <c r="EW168" i="4"/>
  <c r="EV168" i="4"/>
  <c r="ET168" i="4"/>
  <c r="FI131" i="4"/>
  <c r="FH131" i="4"/>
  <c r="FG131" i="4"/>
  <c r="FF131" i="4"/>
  <c r="FE131" i="4"/>
  <c r="FC131" i="4"/>
  <c r="FB131" i="4"/>
  <c r="FA131" i="4"/>
  <c r="EZ131" i="4"/>
  <c r="EY131" i="4"/>
  <c r="EX131" i="4"/>
  <c r="EW131" i="4"/>
  <c r="EV131" i="4"/>
  <c r="EU131" i="4"/>
  <c r="ET131" i="4"/>
  <c r="FI25" i="4"/>
  <c r="FH25" i="4"/>
  <c r="FG25" i="4"/>
  <c r="FF25" i="4"/>
  <c r="FE25" i="4"/>
  <c r="FC25" i="4"/>
  <c r="FB25" i="4"/>
  <c r="FA25" i="4"/>
  <c r="EZ25" i="4"/>
  <c r="EY25" i="4"/>
  <c r="EX25" i="4"/>
  <c r="EW25" i="4"/>
  <c r="EV25" i="4"/>
  <c r="EU25" i="4"/>
  <c r="ET25" i="4"/>
  <c r="FI20" i="4"/>
  <c r="FH20" i="4"/>
  <c r="FG20" i="4"/>
  <c r="FF20" i="4"/>
  <c r="FE20" i="4"/>
  <c r="FC20" i="4"/>
  <c r="FB20" i="4"/>
  <c r="FA20" i="4"/>
  <c r="EZ20" i="4"/>
  <c r="EY20" i="4"/>
  <c r="EX20" i="4"/>
  <c r="EW20" i="4"/>
  <c r="EV20" i="4"/>
  <c r="EU20" i="4"/>
  <c r="ET20" i="4"/>
  <c r="FI105" i="4"/>
  <c r="FH105" i="4"/>
  <c r="FG105" i="4"/>
  <c r="FF105" i="4"/>
  <c r="FE105" i="4"/>
  <c r="FC105" i="4"/>
  <c r="FB105" i="4"/>
  <c r="FA105" i="4"/>
  <c r="EZ105" i="4"/>
  <c r="EY105" i="4"/>
  <c r="EX105" i="4"/>
  <c r="EW105" i="4"/>
  <c r="EV105" i="4"/>
  <c r="EU105" i="4"/>
  <c r="ET105" i="4"/>
  <c r="FI116" i="4"/>
  <c r="FH116" i="4"/>
  <c r="FG116" i="4"/>
  <c r="FF116" i="4"/>
  <c r="FE116" i="4"/>
  <c r="FC116" i="4"/>
  <c r="FB116" i="4"/>
  <c r="FA116" i="4"/>
  <c r="EZ116" i="4"/>
  <c r="EY116" i="4"/>
  <c r="EX116" i="4"/>
  <c r="EW116" i="4"/>
  <c r="EU116" i="4"/>
  <c r="ET116" i="4"/>
  <c r="FI188" i="4"/>
  <c r="FH188" i="4"/>
  <c r="FG188" i="4"/>
  <c r="FF188" i="4"/>
  <c r="FE188" i="4"/>
  <c r="FC188" i="4"/>
  <c r="FB188" i="4"/>
  <c r="FA188" i="4"/>
  <c r="EZ188" i="4"/>
  <c r="EY188" i="4"/>
  <c r="EX188" i="4"/>
  <c r="EW188" i="4"/>
  <c r="EV188" i="4"/>
  <c r="EU188" i="4"/>
  <c r="FI127" i="4"/>
  <c r="FH127" i="4"/>
  <c r="FG127" i="4"/>
  <c r="FF127" i="4"/>
  <c r="FE127" i="4"/>
  <c r="FC127" i="4"/>
  <c r="FB127" i="4"/>
  <c r="FA127" i="4"/>
  <c r="EZ127" i="4"/>
  <c r="EY127" i="4"/>
  <c r="EX127" i="4"/>
  <c r="EW127" i="4"/>
  <c r="EV127" i="4"/>
  <c r="EU127" i="4"/>
  <c r="ET127" i="4"/>
  <c r="FI34" i="4"/>
  <c r="FH34" i="4"/>
  <c r="FG34" i="4"/>
  <c r="FF34" i="4"/>
  <c r="FC34" i="4"/>
  <c r="EZ34" i="4"/>
  <c r="EY34" i="4"/>
  <c r="EX34" i="4"/>
  <c r="EW34" i="4"/>
  <c r="EV34" i="4"/>
  <c r="EU34" i="4"/>
  <c r="ET34" i="4"/>
  <c r="FI55" i="4"/>
  <c r="FH55" i="4"/>
  <c r="FG55" i="4"/>
  <c r="FF55" i="4"/>
  <c r="FE55" i="4"/>
  <c r="FC55" i="4"/>
  <c r="FB55" i="4"/>
  <c r="FA55" i="4"/>
  <c r="EZ55" i="4"/>
  <c r="EY55" i="4"/>
  <c r="EX55" i="4"/>
  <c r="EW55" i="4"/>
  <c r="EV55" i="4"/>
  <c r="EU55" i="4"/>
  <c r="ET55" i="4"/>
  <c r="FI122" i="4"/>
  <c r="FH122" i="4"/>
  <c r="FG122" i="4"/>
  <c r="FF122" i="4"/>
  <c r="FE122" i="4"/>
  <c r="FC122" i="4"/>
  <c r="FB122" i="4"/>
  <c r="FA122" i="4"/>
  <c r="EZ122" i="4"/>
  <c r="EY122" i="4"/>
  <c r="EX122" i="4"/>
  <c r="EW122" i="4"/>
  <c r="EV122" i="4"/>
  <c r="EU122" i="4"/>
  <c r="ET122" i="4"/>
  <c r="FI106" i="4"/>
  <c r="FH106" i="4"/>
  <c r="FG106" i="4"/>
  <c r="FF106" i="4"/>
  <c r="FE106" i="4"/>
  <c r="FC106" i="4"/>
  <c r="FB106" i="4"/>
  <c r="FA106" i="4"/>
  <c r="EZ106" i="4"/>
  <c r="EY106" i="4"/>
  <c r="EX106" i="4"/>
  <c r="EW106" i="4"/>
  <c r="EV106" i="4"/>
  <c r="EU106" i="4"/>
  <c r="ET106" i="4"/>
  <c r="FI30" i="4"/>
  <c r="FH30" i="4"/>
  <c r="FG30" i="4"/>
  <c r="FF30" i="4"/>
  <c r="FE30" i="4"/>
  <c r="FC30" i="4"/>
  <c r="FB30" i="4"/>
  <c r="FA30" i="4"/>
  <c r="EZ30" i="4"/>
  <c r="EY30" i="4"/>
  <c r="EX30" i="4"/>
  <c r="EW30" i="4"/>
  <c r="EV30" i="4"/>
  <c r="EU30" i="4"/>
  <c r="ET30" i="4"/>
  <c r="FI94" i="4"/>
  <c r="FH94" i="4"/>
  <c r="FG94" i="4"/>
  <c r="FF94" i="4"/>
  <c r="FE94" i="4"/>
  <c r="FC94" i="4"/>
  <c r="FB94" i="4"/>
  <c r="FA94" i="4"/>
  <c r="EZ94" i="4"/>
  <c r="EY94" i="4"/>
  <c r="EX94" i="4"/>
  <c r="EW94" i="4"/>
  <c r="EV94" i="4"/>
  <c r="EU94" i="4"/>
  <c r="ET94" i="4"/>
  <c r="FI83" i="4"/>
  <c r="FH83" i="4"/>
  <c r="FG83" i="4"/>
  <c r="FF83" i="4"/>
  <c r="FE83" i="4"/>
  <c r="FC83" i="4"/>
  <c r="FB83" i="4"/>
  <c r="FA83" i="4"/>
  <c r="EZ83" i="4"/>
  <c r="EY83" i="4"/>
  <c r="EX83" i="4"/>
  <c r="EW83" i="4"/>
  <c r="EV83" i="4"/>
  <c r="EU83" i="4"/>
  <c r="ET83" i="4"/>
  <c r="FI76" i="4"/>
  <c r="FH76" i="4"/>
  <c r="FG76" i="4"/>
  <c r="FF76" i="4"/>
  <c r="FE76" i="4"/>
  <c r="FC76" i="4"/>
  <c r="FB76" i="4"/>
  <c r="FA76" i="4"/>
  <c r="EZ76" i="4"/>
  <c r="EY76" i="4"/>
  <c r="EX76" i="4"/>
  <c r="EW76" i="4"/>
  <c r="EV76" i="4"/>
  <c r="EU76" i="4"/>
  <c r="ET76" i="4"/>
  <c r="FI75" i="4"/>
  <c r="FH75" i="4"/>
  <c r="FG75" i="4"/>
  <c r="FF75" i="4"/>
  <c r="FE75" i="4"/>
  <c r="FC75" i="4"/>
  <c r="FB75" i="4"/>
  <c r="FA75" i="4"/>
  <c r="EZ75" i="4"/>
  <c r="EY75" i="4"/>
  <c r="EX75" i="4"/>
  <c r="EW75" i="4"/>
  <c r="EV75" i="4"/>
  <c r="ET75" i="4"/>
  <c r="FI195" i="4"/>
  <c r="FH195" i="4"/>
  <c r="FG195" i="4"/>
  <c r="FF195" i="4"/>
  <c r="FE195" i="4"/>
  <c r="FC195" i="4"/>
  <c r="FB195" i="4"/>
  <c r="FA195" i="4"/>
  <c r="EZ195" i="4"/>
  <c r="EY195" i="4"/>
  <c r="EX195" i="4"/>
  <c r="EW195" i="4"/>
  <c r="EV195" i="4"/>
  <c r="EU195" i="4"/>
  <c r="FI156" i="4"/>
  <c r="FH156" i="4"/>
  <c r="FG156" i="4"/>
  <c r="FF156" i="4"/>
  <c r="FE156" i="4"/>
  <c r="FC156" i="4"/>
  <c r="FB156" i="4"/>
  <c r="FA156" i="4"/>
  <c r="EZ156" i="4"/>
  <c r="EY156" i="4"/>
  <c r="EX156" i="4"/>
  <c r="EW156" i="4"/>
  <c r="EV156" i="4"/>
  <c r="EU156" i="4"/>
  <c r="ET156" i="4"/>
  <c r="FI169" i="4"/>
  <c r="FH169" i="4"/>
  <c r="FG169" i="4"/>
  <c r="FF169" i="4"/>
  <c r="FE169" i="4"/>
  <c r="FC169" i="4"/>
  <c r="FB169" i="4"/>
  <c r="FA169" i="4"/>
  <c r="EZ169" i="4"/>
  <c r="EY169" i="4"/>
  <c r="EX169" i="4"/>
  <c r="EW169" i="4"/>
  <c r="EV169" i="4"/>
  <c r="EU169" i="4"/>
  <c r="ET169" i="4"/>
  <c r="FI164" i="4"/>
  <c r="FH164" i="4"/>
  <c r="FG164" i="4"/>
  <c r="FF164" i="4"/>
  <c r="FE164" i="4"/>
  <c r="FC164" i="4"/>
  <c r="FB164" i="4"/>
  <c r="FA164" i="4"/>
  <c r="EZ164" i="4"/>
  <c r="EY164" i="4"/>
  <c r="EX164" i="4"/>
  <c r="EW164" i="4"/>
  <c r="EV164" i="4"/>
  <c r="EU164" i="4"/>
  <c r="ET164" i="4"/>
  <c r="FI178" i="4"/>
  <c r="FH178" i="4"/>
  <c r="FG178" i="4"/>
  <c r="FF178" i="4"/>
  <c r="FE178" i="4"/>
  <c r="FC178" i="4"/>
  <c r="FB178" i="4"/>
  <c r="FA178" i="4"/>
  <c r="EZ178" i="4"/>
  <c r="EY178" i="4"/>
  <c r="EX178" i="4"/>
  <c r="EW178" i="4"/>
  <c r="EV178" i="4"/>
  <c r="EU178" i="4"/>
  <c r="FI92" i="4"/>
  <c r="FH92" i="4"/>
  <c r="FG92" i="4"/>
  <c r="FF92" i="4"/>
  <c r="FE92" i="4"/>
  <c r="FC92" i="4"/>
  <c r="FB92" i="4"/>
  <c r="FA92" i="4"/>
  <c r="EZ92" i="4"/>
  <c r="EY92" i="4"/>
  <c r="EX92" i="4"/>
  <c r="EW92" i="4"/>
  <c r="EV92" i="4"/>
  <c r="EU92" i="4"/>
  <c r="ET92" i="4"/>
  <c r="FI117" i="4"/>
  <c r="FH117" i="4"/>
  <c r="FG117" i="4"/>
  <c r="FF117" i="4"/>
  <c r="FE117" i="4"/>
  <c r="FC117" i="4"/>
  <c r="FB117" i="4"/>
  <c r="FA117" i="4"/>
  <c r="EZ117" i="4"/>
  <c r="EY117" i="4"/>
  <c r="EX117" i="4"/>
  <c r="EW117" i="4"/>
  <c r="EV117" i="4"/>
  <c r="EU117" i="4"/>
  <c r="ET117" i="4"/>
  <c r="FI22" i="4"/>
  <c r="FH22" i="4"/>
  <c r="FG22" i="4"/>
  <c r="FF22" i="4"/>
  <c r="FE22" i="4"/>
  <c r="FC22" i="4"/>
  <c r="FB22" i="4"/>
  <c r="FA22" i="4"/>
  <c r="EZ22" i="4"/>
  <c r="EY22" i="4"/>
  <c r="EX22" i="4"/>
  <c r="EW22" i="4"/>
  <c r="EV22" i="4"/>
  <c r="ET22" i="4"/>
  <c r="FI128" i="4"/>
  <c r="FH128" i="4"/>
  <c r="FG128" i="4"/>
  <c r="FF128" i="4"/>
  <c r="FE128" i="4"/>
  <c r="FC128" i="4"/>
  <c r="FB128" i="4"/>
  <c r="FA128" i="4"/>
  <c r="EZ128" i="4"/>
  <c r="EY128" i="4"/>
  <c r="EX128" i="4"/>
  <c r="EW128" i="4"/>
  <c r="EV128" i="4"/>
  <c r="EU128" i="4"/>
  <c r="ET128" i="4"/>
  <c r="FI160" i="4"/>
  <c r="FH160" i="4"/>
  <c r="FG160" i="4"/>
  <c r="FF160" i="4"/>
  <c r="FE160" i="4"/>
  <c r="FC160" i="4"/>
  <c r="FB160" i="4"/>
  <c r="FA160" i="4"/>
  <c r="EZ160" i="4"/>
  <c r="EY160" i="4"/>
  <c r="EX160" i="4"/>
  <c r="EW160" i="4"/>
  <c r="EV160" i="4"/>
  <c r="EU160" i="4"/>
  <c r="FI93" i="4"/>
  <c r="FH93" i="4"/>
  <c r="FG93" i="4"/>
  <c r="FF93" i="4"/>
  <c r="FE93" i="4"/>
  <c r="FC93" i="4"/>
  <c r="FB93" i="4"/>
  <c r="FA93" i="4"/>
  <c r="EZ93" i="4"/>
  <c r="EY93" i="4"/>
  <c r="EX93" i="4"/>
  <c r="EW93" i="4"/>
  <c r="EU93" i="4"/>
  <c r="ET93" i="4"/>
  <c r="FF146" i="4"/>
  <c r="FE146" i="4"/>
  <c r="FC146" i="4"/>
  <c r="FB146" i="4"/>
  <c r="FA146" i="4"/>
  <c r="EZ146" i="4"/>
  <c r="EY146" i="4"/>
  <c r="EX146" i="4"/>
  <c r="EW146" i="4"/>
  <c r="EV146" i="4"/>
  <c r="EU146" i="4"/>
  <c r="ET146" i="4"/>
  <c r="FI114" i="4"/>
  <c r="FH114" i="4"/>
  <c r="FG114" i="4"/>
  <c r="FF114" i="4"/>
  <c r="FE114" i="4"/>
  <c r="FC114" i="4"/>
  <c r="FB114" i="4"/>
  <c r="FA114" i="4"/>
  <c r="EZ114" i="4"/>
  <c r="EY114" i="4"/>
  <c r="EX114" i="4"/>
  <c r="EW114" i="4"/>
  <c r="EV114" i="4"/>
  <c r="EU114" i="4"/>
  <c r="ET114" i="4"/>
  <c r="FI130" i="4"/>
  <c r="FH130" i="4"/>
  <c r="FG130" i="4"/>
  <c r="FF130" i="4"/>
  <c r="FE130" i="4"/>
  <c r="FC130" i="4"/>
  <c r="FB130" i="4"/>
  <c r="FA130" i="4"/>
  <c r="EZ130" i="4"/>
  <c r="EY130" i="4"/>
  <c r="EX130" i="4"/>
  <c r="EW130" i="4"/>
  <c r="EU130" i="4"/>
  <c r="ET130" i="4"/>
  <c r="FI17" i="4"/>
  <c r="GQ17" i="4" s="1"/>
  <c r="FH17" i="4"/>
  <c r="GP17" i="4" s="1"/>
  <c r="FG17" i="4"/>
  <c r="GO17" i="4" s="1"/>
  <c r="FF17" i="4"/>
  <c r="GN17" i="4" s="1"/>
  <c r="FE17" i="4"/>
  <c r="GM17" i="4" s="1"/>
  <c r="FC17" i="4"/>
  <c r="GK17" i="4" s="1"/>
  <c r="FB17" i="4"/>
  <c r="GJ17" i="4" s="1"/>
  <c r="FA17" i="4"/>
  <c r="GI17" i="4" s="1"/>
  <c r="EZ17" i="4"/>
  <c r="GH17" i="4" s="1"/>
  <c r="EY17" i="4"/>
  <c r="GG17" i="4" s="1"/>
  <c r="EX17" i="4"/>
  <c r="GF17" i="4" s="1"/>
  <c r="EW17" i="4"/>
  <c r="GE17" i="4" s="1"/>
  <c r="EV17" i="4"/>
  <c r="GD17" i="4" s="1"/>
  <c r="EU17" i="4"/>
  <c r="GC17" i="4" s="1"/>
  <c r="ET17" i="4"/>
  <c r="GB17" i="4" s="1"/>
  <c r="FI159" i="4"/>
  <c r="FH159" i="4"/>
  <c r="FG159" i="4"/>
  <c r="FF159" i="4"/>
  <c r="FE159" i="4"/>
  <c r="FC159" i="4"/>
  <c r="FB159" i="4"/>
  <c r="FA159" i="4"/>
  <c r="EZ159" i="4"/>
  <c r="EY159" i="4"/>
  <c r="EX159" i="4"/>
  <c r="EW159" i="4"/>
  <c r="EV159" i="4"/>
  <c r="EU159" i="4"/>
  <c r="ET159" i="4"/>
  <c r="FI177" i="4"/>
  <c r="FH177" i="4"/>
  <c r="FG177" i="4"/>
  <c r="FF177" i="4"/>
  <c r="FE177" i="4"/>
  <c r="FC177" i="4"/>
  <c r="FB177" i="4"/>
  <c r="FA177" i="4"/>
  <c r="EZ177" i="4"/>
  <c r="EY177" i="4"/>
  <c r="EX177" i="4"/>
  <c r="EW177" i="4"/>
  <c r="EV177" i="4"/>
  <c r="EU177" i="4"/>
  <c r="ET177" i="4"/>
  <c r="FI141" i="4"/>
  <c r="FH141" i="4"/>
  <c r="FG141" i="4"/>
  <c r="FF141" i="4"/>
  <c r="FE141" i="4"/>
  <c r="FC141" i="4"/>
  <c r="FB141" i="4"/>
  <c r="FA141" i="4"/>
  <c r="EZ141" i="4"/>
  <c r="EY141" i="4"/>
  <c r="EX141" i="4"/>
  <c r="EW141" i="4"/>
  <c r="EV141" i="4"/>
  <c r="EU141" i="4"/>
  <c r="ET141" i="4"/>
  <c r="FI101" i="4"/>
  <c r="FH101" i="4"/>
  <c r="FG101" i="4"/>
  <c r="FF101" i="4"/>
  <c r="FE101" i="4"/>
  <c r="FC101" i="4"/>
  <c r="FB101" i="4"/>
  <c r="FA101" i="4"/>
  <c r="EZ101" i="4"/>
  <c r="EY101" i="4"/>
  <c r="EX101" i="4"/>
  <c r="EW101" i="4"/>
  <c r="EV101" i="4"/>
  <c r="EU101" i="4"/>
  <c r="ET101" i="4"/>
  <c r="FI52" i="4"/>
  <c r="FH52" i="4"/>
  <c r="FG52" i="4"/>
  <c r="FF52" i="4"/>
  <c r="FE52" i="4"/>
  <c r="FC52" i="4"/>
  <c r="FB52" i="4"/>
  <c r="FA52" i="4"/>
  <c r="EZ52" i="4"/>
  <c r="EY52" i="4"/>
  <c r="EX52" i="4"/>
  <c r="EW52" i="4"/>
  <c r="EV52" i="4"/>
  <c r="EU52" i="4"/>
  <c r="ET52" i="4"/>
  <c r="FI96" i="4"/>
  <c r="FH96" i="4"/>
  <c r="FG96" i="4"/>
  <c r="FF96" i="4"/>
  <c r="FE96" i="4"/>
  <c r="FC96" i="4"/>
  <c r="FB96" i="4"/>
  <c r="FA96" i="4"/>
  <c r="EZ96" i="4"/>
  <c r="EY96" i="4"/>
  <c r="EX96" i="4"/>
  <c r="EW96" i="4"/>
  <c r="EV96" i="4"/>
  <c r="EU96" i="4"/>
  <c r="ET96" i="4"/>
  <c r="FA153" i="4"/>
  <c r="EZ153" i="4"/>
  <c r="EY153" i="4"/>
  <c r="EX153" i="4"/>
  <c r="EW153" i="4"/>
  <c r="EV153" i="4"/>
  <c r="EU153" i="4"/>
  <c r="ET153" i="4"/>
  <c r="FI121" i="4"/>
  <c r="FH121" i="4"/>
  <c r="FG121" i="4"/>
  <c r="FF121" i="4"/>
  <c r="FE121" i="4"/>
  <c r="FC121" i="4"/>
  <c r="FB121" i="4"/>
  <c r="FA121" i="4"/>
  <c r="EZ121" i="4"/>
  <c r="EY121" i="4"/>
  <c r="EX121" i="4"/>
  <c r="EW121" i="4"/>
  <c r="EV121" i="4"/>
  <c r="EU121" i="4"/>
  <c r="ET121" i="4"/>
  <c r="FI80" i="4"/>
  <c r="FH80" i="4"/>
  <c r="FG80" i="4"/>
  <c r="FF80" i="4"/>
  <c r="FE80" i="4"/>
  <c r="FC80" i="4"/>
  <c r="FB80" i="4"/>
  <c r="FA80" i="4"/>
  <c r="EZ80" i="4"/>
  <c r="EY80" i="4"/>
  <c r="EX80" i="4"/>
  <c r="EW80" i="4"/>
  <c r="EV80" i="4"/>
  <c r="EU80" i="4"/>
  <c r="ET80" i="4"/>
  <c r="FI197" i="4"/>
  <c r="FH197" i="4"/>
  <c r="FG197" i="4"/>
  <c r="FF197" i="4"/>
  <c r="FE197" i="4"/>
  <c r="FC197" i="4"/>
  <c r="FB197" i="4"/>
  <c r="FA197" i="4"/>
  <c r="EZ197" i="4"/>
  <c r="EY197" i="4"/>
  <c r="EX197" i="4"/>
  <c r="EW197" i="4"/>
  <c r="EV197" i="4"/>
  <c r="EU197" i="4"/>
  <c r="ET197" i="4"/>
  <c r="FI149" i="4"/>
  <c r="FH149" i="4"/>
  <c r="FG149" i="4"/>
  <c r="FF149" i="4"/>
  <c r="FE149" i="4"/>
  <c r="FC149" i="4"/>
  <c r="FB149" i="4"/>
  <c r="FA149" i="4"/>
  <c r="EZ149" i="4"/>
  <c r="EY149" i="4"/>
  <c r="EX149" i="4"/>
  <c r="EW149" i="4"/>
  <c r="EV149" i="4"/>
  <c r="EU149" i="4"/>
  <c r="ET149" i="4"/>
  <c r="FI145" i="4"/>
  <c r="FH145" i="4"/>
  <c r="FG145" i="4"/>
  <c r="FF145" i="4"/>
  <c r="FE145" i="4"/>
  <c r="FC145" i="4"/>
  <c r="FB145" i="4"/>
  <c r="FA145" i="4"/>
  <c r="EZ145" i="4"/>
  <c r="EY145" i="4"/>
  <c r="EX145" i="4"/>
  <c r="EW145" i="4"/>
  <c r="EU145" i="4"/>
  <c r="ET145" i="4"/>
  <c r="FI142" i="4"/>
  <c r="FH142" i="4"/>
  <c r="FG142" i="4"/>
  <c r="FF142" i="4"/>
  <c r="FE142" i="4"/>
  <c r="FC142" i="4"/>
  <c r="FB142" i="4"/>
  <c r="FA142" i="4"/>
  <c r="EZ142" i="4"/>
  <c r="EY142" i="4"/>
  <c r="EX142" i="4"/>
  <c r="EW142" i="4"/>
  <c r="EV142" i="4"/>
  <c r="EU142" i="4"/>
  <c r="ET142" i="4"/>
  <c r="FI129" i="4"/>
  <c r="FH129" i="4"/>
  <c r="FG129" i="4"/>
  <c r="FF129" i="4"/>
  <c r="FE129" i="4"/>
  <c r="FC129" i="4"/>
  <c r="FB129" i="4"/>
  <c r="FA129" i="4"/>
  <c r="EZ129" i="4"/>
  <c r="EY129" i="4"/>
  <c r="EX129" i="4"/>
  <c r="EW129" i="4"/>
  <c r="EV129" i="4"/>
  <c r="EU129" i="4"/>
  <c r="ET129" i="4"/>
  <c r="FI115" i="4"/>
  <c r="FH115" i="4"/>
  <c r="FG115" i="4"/>
  <c r="FF115" i="4"/>
  <c r="FE115" i="4"/>
  <c r="FC115" i="4"/>
  <c r="FB115" i="4"/>
  <c r="FA115" i="4"/>
  <c r="EZ115" i="4"/>
  <c r="EY115" i="4"/>
  <c r="EX115" i="4"/>
  <c r="EW115" i="4"/>
  <c r="EV115" i="4"/>
  <c r="EU115" i="4"/>
  <c r="ET115" i="4"/>
  <c r="FI108" i="4"/>
  <c r="FH108" i="4"/>
  <c r="FG108" i="4"/>
  <c r="FF108" i="4"/>
  <c r="FE108" i="4"/>
  <c r="FC108" i="4"/>
  <c r="FB108" i="4"/>
  <c r="FA108" i="4"/>
  <c r="EZ108" i="4"/>
  <c r="EY108" i="4"/>
  <c r="EX108" i="4"/>
  <c r="EW108" i="4"/>
  <c r="EV108" i="4"/>
  <c r="EU108" i="4"/>
  <c r="ET108" i="4"/>
  <c r="FI100" i="4"/>
  <c r="FH100" i="4"/>
  <c r="FG100" i="4"/>
  <c r="FF100" i="4"/>
  <c r="FE100" i="4"/>
  <c r="FC100" i="4"/>
  <c r="FB100" i="4"/>
  <c r="FA100" i="4"/>
  <c r="EZ100" i="4"/>
  <c r="EY100" i="4"/>
  <c r="EX100" i="4"/>
  <c r="EW100" i="4"/>
  <c r="EV100" i="4"/>
  <c r="ET100" i="4"/>
  <c r="FI74" i="4"/>
  <c r="FH74" i="4"/>
  <c r="FG74" i="4"/>
  <c r="FF74" i="4"/>
  <c r="FE74" i="4"/>
  <c r="FC74" i="4"/>
  <c r="FB74" i="4"/>
  <c r="FA74" i="4"/>
  <c r="EZ74" i="4"/>
  <c r="EY74" i="4"/>
  <c r="EX74" i="4"/>
  <c r="EW74" i="4"/>
  <c r="EV74" i="4"/>
  <c r="EU74" i="4"/>
  <c r="FI73" i="4"/>
  <c r="FH73" i="4"/>
  <c r="FG73" i="4"/>
  <c r="FF73" i="4"/>
  <c r="FE73" i="4"/>
  <c r="FC73" i="4"/>
  <c r="FB73" i="4"/>
  <c r="FA73" i="4"/>
  <c r="EZ73" i="4"/>
  <c r="EY73" i="4"/>
  <c r="EX73" i="4"/>
  <c r="EW73" i="4"/>
  <c r="EV73" i="4"/>
  <c r="EU73" i="4"/>
  <c r="ET73" i="4"/>
  <c r="FI71" i="4"/>
  <c r="FH71" i="4"/>
  <c r="FG71" i="4"/>
  <c r="FF71" i="4"/>
  <c r="FE71" i="4"/>
  <c r="FC71" i="4"/>
  <c r="FB71" i="4"/>
  <c r="FA71" i="4"/>
  <c r="EZ71" i="4"/>
  <c r="EY71" i="4"/>
  <c r="EX71" i="4"/>
  <c r="EW71" i="4"/>
  <c r="EV71" i="4"/>
  <c r="EU71" i="4"/>
  <c r="ET71" i="4"/>
  <c r="FI64" i="4"/>
  <c r="FH64" i="4"/>
  <c r="FG64" i="4"/>
  <c r="FF64" i="4"/>
  <c r="FE64" i="4"/>
  <c r="FC64" i="4"/>
  <c r="FB64" i="4"/>
  <c r="FA64" i="4"/>
  <c r="EZ64" i="4"/>
  <c r="EY64" i="4"/>
  <c r="EX64" i="4"/>
  <c r="EW64" i="4"/>
  <c r="EV64" i="4"/>
  <c r="EU64" i="4"/>
  <c r="ET64" i="4"/>
  <c r="FI102" i="4"/>
  <c r="FH102" i="4"/>
  <c r="FG102" i="4"/>
  <c r="FF102" i="4"/>
  <c r="FE102" i="4"/>
  <c r="FC102" i="4"/>
  <c r="FB102" i="4"/>
  <c r="FA102" i="4"/>
  <c r="EZ102" i="4"/>
  <c r="EY102" i="4"/>
  <c r="EX102" i="4"/>
  <c r="EW102" i="4"/>
  <c r="EV102" i="4"/>
  <c r="EU102" i="4"/>
  <c r="ET102" i="4"/>
  <c r="FI187" i="4"/>
  <c r="FH187" i="4"/>
  <c r="FG187" i="4"/>
  <c r="FF187" i="4"/>
  <c r="FE187" i="4"/>
  <c r="FC187" i="4"/>
  <c r="FB187" i="4"/>
  <c r="FA187" i="4"/>
  <c r="EZ187" i="4"/>
  <c r="EY187" i="4"/>
  <c r="EX187" i="4"/>
  <c r="EW187" i="4"/>
  <c r="EV187" i="4"/>
  <c r="EU187" i="4"/>
  <c r="ET187" i="4"/>
  <c r="FI57" i="4"/>
  <c r="FH57" i="4"/>
  <c r="FG57" i="4"/>
  <c r="FF57" i="4"/>
  <c r="FE57" i="4"/>
  <c r="FC57" i="4"/>
  <c r="FB57" i="4"/>
  <c r="FA57" i="4"/>
  <c r="EZ57" i="4"/>
  <c r="EY57" i="4"/>
  <c r="EX57" i="4"/>
  <c r="EW57" i="4"/>
  <c r="EV57" i="4"/>
  <c r="EU57" i="4"/>
  <c r="ET57" i="4"/>
  <c r="FI56" i="4"/>
  <c r="FH56" i="4"/>
  <c r="FG56" i="4"/>
  <c r="FF56" i="4"/>
  <c r="FE56" i="4"/>
  <c r="FC56" i="4"/>
  <c r="FB56" i="4"/>
  <c r="FA56" i="4"/>
  <c r="EZ56" i="4"/>
  <c r="EY56" i="4"/>
  <c r="EX56" i="4"/>
  <c r="EW56" i="4"/>
  <c r="EV56" i="4"/>
  <c r="EU56" i="4"/>
  <c r="ET56" i="4"/>
  <c r="FI163" i="4"/>
  <c r="FH163" i="4"/>
  <c r="FG163" i="4"/>
  <c r="FF163" i="4"/>
  <c r="FE163" i="4"/>
  <c r="FC163" i="4"/>
  <c r="FB163" i="4"/>
  <c r="FA163" i="4"/>
  <c r="EZ163" i="4"/>
  <c r="EY163" i="4"/>
  <c r="EX163" i="4"/>
  <c r="EW163" i="4"/>
  <c r="EV163" i="4"/>
  <c r="EU163" i="4"/>
  <c r="FI42" i="4"/>
  <c r="FH42" i="4"/>
  <c r="FG42" i="4"/>
  <c r="FF42" i="4"/>
  <c r="FE42" i="4"/>
  <c r="FC42" i="4"/>
  <c r="FB42" i="4"/>
  <c r="FA42" i="4"/>
  <c r="EZ42" i="4"/>
  <c r="EY42" i="4"/>
  <c r="EX42" i="4"/>
  <c r="EW42" i="4"/>
  <c r="EV42" i="4"/>
  <c r="EU42" i="4"/>
  <c r="ET42" i="4"/>
  <c r="FI41" i="4"/>
  <c r="FH41" i="4"/>
  <c r="FG41" i="4"/>
  <c r="FF41" i="4"/>
  <c r="FE41" i="4"/>
  <c r="FC41" i="4"/>
  <c r="FB41" i="4"/>
  <c r="FA41" i="4"/>
  <c r="EZ41" i="4"/>
  <c r="EY41" i="4"/>
  <c r="EX41" i="4"/>
  <c r="EW41" i="4"/>
  <c r="EV41" i="4"/>
  <c r="EU41" i="4"/>
  <c r="ET41" i="4"/>
  <c r="FI26" i="4"/>
  <c r="FH26" i="4"/>
  <c r="FG26" i="4"/>
  <c r="FF26" i="4"/>
  <c r="FE26" i="4"/>
  <c r="FC26" i="4"/>
  <c r="FB26" i="4"/>
  <c r="FA26" i="4"/>
  <c r="EZ26" i="4"/>
  <c r="EY26" i="4"/>
  <c r="EX26" i="4"/>
  <c r="EW26" i="4"/>
  <c r="EV26" i="4"/>
  <c r="EU26" i="4"/>
  <c r="ET26" i="4"/>
  <c r="FI133" i="4"/>
  <c r="FH133" i="4"/>
  <c r="FG133" i="4"/>
  <c r="FF133" i="4"/>
  <c r="FE133" i="4"/>
  <c r="FC133" i="4"/>
  <c r="FB133" i="4"/>
  <c r="FA133" i="4"/>
  <c r="EZ133" i="4"/>
  <c r="EY133" i="4"/>
  <c r="EX133" i="4"/>
  <c r="EW133" i="4"/>
  <c r="EV133" i="4"/>
  <c r="EU133" i="4"/>
  <c r="FI46" i="4"/>
  <c r="FH46" i="4"/>
  <c r="FG46" i="4"/>
  <c r="FF46" i="4"/>
  <c r="FE46" i="4"/>
  <c r="FC46" i="4"/>
  <c r="FB46" i="4"/>
  <c r="FA46" i="4"/>
  <c r="EZ46" i="4"/>
  <c r="EY46" i="4"/>
  <c r="EX46" i="4"/>
  <c r="EW46" i="4"/>
  <c r="EV46" i="4"/>
  <c r="EU46" i="4"/>
  <c r="ET46" i="4"/>
  <c r="B218" i="4"/>
  <c r="B214" i="4"/>
  <c r="B206" i="4"/>
  <c r="B220" i="4"/>
  <c r="B207" i="4"/>
  <c r="BK153" i="4"/>
  <c r="BK146" i="4"/>
  <c r="BJ153" i="4"/>
  <c r="BJ146" i="4"/>
  <c r="BI153" i="4"/>
  <c r="BI146" i="4"/>
  <c r="BG189" i="4"/>
  <c r="BF189" i="4"/>
  <c r="BE189" i="4"/>
  <c r="BE27" i="4"/>
  <c r="BD189" i="4"/>
  <c r="BD27" i="4"/>
  <c r="BB189" i="4"/>
  <c r="BB27" i="4"/>
  <c r="BA189" i="4"/>
  <c r="BA27" i="4"/>
  <c r="AZ27" i="4"/>
  <c r="AY189" i="4"/>
  <c r="AY27" i="4"/>
  <c r="AX189" i="4"/>
  <c r="AX27" i="4"/>
  <c r="AU189" i="4"/>
  <c r="B210" i="4"/>
  <c r="B211" i="4"/>
  <c r="B213" i="4"/>
  <c r="B216" i="4"/>
  <c r="B217" i="4"/>
  <c r="HN46" i="4" l="1"/>
  <c r="GC46" i="4"/>
  <c r="HR46" i="4"/>
  <c r="GG46" i="4"/>
  <c r="HV46" i="4"/>
  <c r="GK46" i="4"/>
  <c r="IA46" i="4"/>
  <c r="GP46" i="4"/>
  <c r="HP133" i="4"/>
  <c r="GE133" i="4"/>
  <c r="HT133" i="4"/>
  <c r="GI133" i="4"/>
  <c r="HY133" i="4"/>
  <c r="GN133" i="4"/>
  <c r="HM26" i="4"/>
  <c r="GB26" i="4"/>
  <c r="HQ26" i="4"/>
  <c r="GF26" i="4"/>
  <c r="HU26" i="4"/>
  <c r="GJ26" i="4"/>
  <c r="HZ26" i="4"/>
  <c r="GO26" i="4"/>
  <c r="HN41" i="4"/>
  <c r="GC41" i="4"/>
  <c r="HR41" i="4"/>
  <c r="GG41" i="4"/>
  <c r="HV41" i="4"/>
  <c r="GK41" i="4"/>
  <c r="IA41" i="4"/>
  <c r="GP41" i="4"/>
  <c r="HO42" i="4"/>
  <c r="GD42" i="4"/>
  <c r="HS42" i="4"/>
  <c r="GH42" i="4"/>
  <c r="HX42" i="4"/>
  <c r="GM42" i="4"/>
  <c r="IB42" i="4"/>
  <c r="GQ42" i="4"/>
  <c r="HQ163" i="4"/>
  <c r="GF163" i="4"/>
  <c r="HU163" i="4"/>
  <c r="GJ163" i="4"/>
  <c r="HZ163" i="4"/>
  <c r="GO163" i="4"/>
  <c r="HN56" i="4"/>
  <c r="GC56" i="4"/>
  <c r="HR56" i="4"/>
  <c r="GG56" i="4"/>
  <c r="HV56" i="4"/>
  <c r="GK56" i="4"/>
  <c r="IA56" i="4"/>
  <c r="GP56" i="4"/>
  <c r="HO57" i="4"/>
  <c r="GD57" i="4"/>
  <c r="HS57" i="4"/>
  <c r="GH57" i="4"/>
  <c r="HX57" i="4"/>
  <c r="GM57" i="4"/>
  <c r="IB57" i="4"/>
  <c r="GQ57" i="4"/>
  <c r="HP187" i="4"/>
  <c r="GE187" i="4"/>
  <c r="HT187" i="4"/>
  <c r="GI187" i="4"/>
  <c r="HY187" i="4"/>
  <c r="GN187" i="4"/>
  <c r="HM102" i="4"/>
  <c r="GB102" i="4"/>
  <c r="HQ102" i="4"/>
  <c r="GF102" i="4"/>
  <c r="HU102" i="4"/>
  <c r="GJ102" i="4"/>
  <c r="HZ102" i="4"/>
  <c r="GO102" i="4"/>
  <c r="HN64" i="4"/>
  <c r="GC64" i="4"/>
  <c r="HR64" i="4"/>
  <c r="GG64" i="4"/>
  <c r="HV64" i="4"/>
  <c r="GK64" i="4"/>
  <c r="IA64" i="4"/>
  <c r="GP64" i="4"/>
  <c r="HO71" i="4"/>
  <c r="GD71" i="4"/>
  <c r="HS71" i="4"/>
  <c r="GH71" i="4"/>
  <c r="HX71" i="4"/>
  <c r="GM71" i="4"/>
  <c r="IB71" i="4"/>
  <c r="GQ71" i="4"/>
  <c r="HP73" i="4"/>
  <c r="GE73" i="4"/>
  <c r="HT73" i="4"/>
  <c r="GI73" i="4"/>
  <c r="HY73" i="4"/>
  <c r="GN73" i="4"/>
  <c r="HN74" i="4"/>
  <c r="GC74" i="4"/>
  <c r="HR74" i="4"/>
  <c r="GG74" i="4"/>
  <c r="HV74" i="4"/>
  <c r="GK74" i="4"/>
  <c r="IA74" i="4"/>
  <c r="GP74" i="4"/>
  <c r="HP100" i="4"/>
  <c r="GE100" i="4"/>
  <c r="HT100" i="4"/>
  <c r="GI100" i="4"/>
  <c r="HY100" i="4"/>
  <c r="GN100" i="4"/>
  <c r="HM108" i="4"/>
  <c r="GB108" i="4"/>
  <c r="HQ108" i="4"/>
  <c r="GF108" i="4"/>
  <c r="HU108" i="4"/>
  <c r="GJ108" i="4"/>
  <c r="HZ108" i="4"/>
  <c r="GO108" i="4"/>
  <c r="HN115" i="4"/>
  <c r="GC115" i="4"/>
  <c r="HR115" i="4"/>
  <c r="GG115" i="4"/>
  <c r="HV115" i="4"/>
  <c r="GK115" i="4"/>
  <c r="IA115" i="4"/>
  <c r="GP115" i="4"/>
  <c r="HO129" i="4"/>
  <c r="GD129" i="4"/>
  <c r="HS129" i="4"/>
  <c r="GH129" i="4"/>
  <c r="HX129" i="4"/>
  <c r="GM129" i="4"/>
  <c r="IB129" i="4"/>
  <c r="GQ129" i="4"/>
  <c r="HP142" i="4"/>
  <c r="GE142" i="4"/>
  <c r="HT142" i="4"/>
  <c r="GI142" i="4"/>
  <c r="HY142" i="4"/>
  <c r="GN142" i="4"/>
  <c r="HM145" i="4"/>
  <c r="GB145" i="4"/>
  <c r="HR145" i="4"/>
  <c r="GG145" i="4"/>
  <c r="HV145" i="4"/>
  <c r="GK145" i="4"/>
  <c r="IA145" i="4"/>
  <c r="GP145" i="4"/>
  <c r="HO149" i="4"/>
  <c r="GD149" i="4"/>
  <c r="HS149" i="4"/>
  <c r="GH149" i="4"/>
  <c r="HX149" i="4"/>
  <c r="GM149" i="4"/>
  <c r="IB149" i="4"/>
  <c r="GQ149" i="4"/>
  <c r="HP197" i="4"/>
  <c r="GE197" i="4"/>
  <c r="HT197" i="4"/>
  <c r="GI197" i="4"/>
  <c r="HY197" i="4"/>
  <c r="GN197" i="4"/>
  <c r="HM80" i="4"/>
  <c r="GB80" i="4"/>
  <c r="HQ80" i="4"/>
  <c r="GF80" i="4"/>
  <c r="HU80" i="4"/>
  <c r="GJ80" i="4"/>
  <c r="HZ80" i="4"/>
  <c r="GO80" i="4"/>
  <c r="HN121" i="4"/>
  <c r="GC121" i="4"/>
  <c r="HR121" i="4"/>
  <c r="GG121" i="4"/>
  <c r="HV121" i="4"/>
  <c r="GK121" i="4"/>
  <c r="IA121" i="4"/>
  <c r="GP121" i="4"/>
  <c r="HO153" i="4"/>
  <c r="GD153" i="4"/>
  <c r="HS153" i="4"/>
  <c r="GH153" i="4"/>
  <c r="HO96" i="4"/>
  <c r="GD96" i="4"/>
  <c r="HS96" i="4"/>
  <c r="GH96" i="4"/>
  <c r="HX96" i="4"/>
  <c r="GM96" i="4"/>
  <c r="IB96" i="4"/>
  <c r="GQ96" i="4"/>
  <c r="HP52" i="4"/>
  <c r="GE52" i="4"/>
  <c r="HT52" i="4"/>
  <c r="GI52" i="4"/>
  <c r="HY52" i="4"/>
  <c r="GN52" i="4"/>
  <c r="HM101" i="4"/>
  <c r="GB101" i="4"/>
  <c r="HQ101" i="4"/>
  <c r="GF101" i="4"/>
  <c r="HU101" i="4"/>
  <c r="GJ101" i="4"/>
  <c r="HZ101" i="4"/>
  <c r="GO101" i="4"/>
  <c r="HN141" i="4"/>
  <c r="GC141" i="4"/>
  <c r="HR141" i="4"/>
  <c r="GG141" i="4"/>
  <c r="HV141" i="4"/>
  <c r="GK141" i="4"/>
  <c r="IA141" i="4"/>
  <c r="GP141" i="4"/>
  <c r="HO177" i="4"/>
  <c r="GD177" i="4"/>
  <c r="HS177" i="4"/>
  <c r="GH177" i="4"/>
  <c r="HX177" i="4"/>
  <c r="GM177" i="4"/>
  <c r="IB177" i="4"/>
  <c r="GQ177" i="4"/>
  <c r="HP159" i="4"/>
  <c r="GE159" i="4"/>
  <c r="HT159" i="4"/>
  <c r="GI159" i="4"/>
  <c r="HY159" i="4"/>
  <c r="GN159" i="4"/>
  <c r="HN130" i="4"/>
  <c r="GC130" i="4"/>
  <c r="HS130" i="4"/>
  <c r="GH130" i="4"/>
  <c r="HX130" i="4"/>
  <c r="GM130" i="4"/>
  <c r="IB130" i="4"/>
  <c r="GQ130" i="4"/>
  <c r="HP114" i="4"/>
  <c r="GE114" i="4"/>
  <c r="HT114" i="4"/>
  <c r="GI114" i="4"/>
  <c r="HY114" i="4"/>
  <c r="GN114" i="4"/>
  <c r="HM146" i="4"/>
  <c r="GB146" i="4"/>
  <c r="HQ146" i="4"/>
  <c r="GF146" i="4"/>
  <c r="HU146" i="4"/>
  <c r="GJ146" i="4"/>
  <c r="HM93" i="4"/>
  <c r="GB93" i="4"/>
  <c r="HR93" i="4"/>
  <c r="GG93" i="4"/>
  <c r="HV93" i="4"/>
  <c r="GK93" i="4"/>
  <c r="IA93" i="4"/>
  <c r="GP93" i="4"/>
  <c r="HP160" i="4"/>
  <c r="GE160" i="4"/>
  <c r="HT160" i="4"/>
  <c r="GI160" i="4"/>
  <c r="HY160" i="4"/>
  <c r="GN160" i="4"/>
  <c r="HM128" i="4"/>
  <c r="GB128" i="4"/>
  <c r="HQ128" i="4"/>
  <c r="GF128" i="4"/>
  <c r="HU128" i="4"/>
  <c r="GJ128" i="4"/>
  <c r="HZ128" i="4"/>
  <c r="GO128" i="4"/>
  <c r="HO22" i="4"/>
  <c r="GD22" i="4"/>
  <c r="HS22" i="4"/>
  <c r="GH22" i="4"/>
  <c r="HX22" i="4"/>
  <c r="GM22" i="4"/>
  <c r="IB22" i="4"/>
  <c r="GQ22" i="4"/>
  <c r="HP117" i="4"/>
  <c r="GE117" i="4"/>
  <c r="HT117" i="4"/>
  <c r="GI117" i="4"/>
  <c r="HY117" i="4"/>
  <c r="GN117" i="4"/>
  <c r="HM92" i="4"/>
  <c r="GB92" i="4"/>
  <c r="HQ92" i="4"/>
  <c r="GF92" i="4"/>
  <c r="HU92" i="4"/>
  <c r="GJ92" i="4"/>
  <c r="HZ92" i="4"/>
  <c r="GO92" i="4"/>
  <c r="HO178" i="4"/>
  <c r="GD178" i="4"/>
  <c r="HS178" i="4"/>
  <c r="GH178" i="4"/>
  <c r="HX178" i="4"/>
  <c r="GM178" i="4"/>
  <c r="IB178" i="4"/>
  <c r="GQ178" i="4"/>
  <c r="HP164" i="4"/>
  <c r="GE164" i="4"/>
  <c r="HT164" i="4"/>
  <c r="GI164" i="4"/>
  <c r="HY164" i="4"/>
  <c r="GN164" i="4"/>
  <c r="HM169" i="4"/>
  <c r="GB169" i="4"/>
  <c r="HQ169" i="4"/>
  <c r="GF169" i="4"/>
  <c r="HU169" i="4"/>
  <c r="GJ169" i="4"/>
  <c r="HZ169" i="4"/>
  <c r="GO169" i="4"/>
  <c r="HN156" i="4"/>
  <c r="GC156" i="4"/>
  <c r="HR156" i="4"/>
  <c r="GG156" i="4"/>
  <c r="HV156" i="4"/>
  <c r="GK156" i="4"/>
  <c r="IA156" i="4"/>
  <c r="GP156" i="4"/>
  <c r="HP195" i="4"/>
  <c r="GE195" i="4"/>
  <c r="HT195" i="4"/>
  <c r="GI195" i="4"/>
  <c r="HY195" i="4"/>
  <c r="GN195" i="4"/>
  <c r="HM75" i="4"/>
  <c r="GB75" i="4"/>
  <c r="HR75" i="4"/>
  <c r="GG75" i="4"/>
  <c r="HV75" i="4"/>
  <c r="GK75" i="4"/>
  <c r="IA75" i="4"/>
  <c r="GP75" i="4"/>
  <c r="HO76" i="4"/>
  <c r="GD76" i="4"/>
  <c r="HS76" i="4"/>
  <c r="GH76" i="4"/>
  <c r="HX76" i="4"/>
  <c r="GM76" i="4"/>
  <c r="IB76" i="4"/>
  <c r="GQ76" i="4"/>
  <c r="HP83" i="4"/>
  <c r="GE83" i="4"/>
  <c r="HT83" i="4"/>
  <c r="GI83" i="4"/>
  <c r="HY83" i="4"/>
  <c r="GN83" i="4"/>
  <c r="HM94" i="4"/>
  <c r="GB94" i="4"/>
  <c r="HQ94" i="4"/>
  <c r="GF94" i="4"/>
  <c r="HU94" i="4"/>
  <c r="GJ94" i="4"/>
  <c r="HZ94" i="4"/>
  <c r="GO94" i="4"/>
  <c r="HN30" i="4"/>
  <c r="GC30" i="4"/>
  <c r="HR30" i="4"/>
  <c r="GG30" i="4"/>
  <c r="HV30" i="4"/>
  <c r="GK30" i="4"/>
  <c r="IA30" i="4"/>
  <c r="GP30" i="4"/>
  <c r="HO106" i="4"/>
  <c r="GD106" i="4"/>
  <c r="HS106" i="4"/>
  <c r="GH106" i="4"/>
  <c r="HX106" i="4"/>
  <c r="GM106" i="4"/>
  <c r="IB106" i="4"/>
  <c r="GQ106" i="4"/>
  <c r="HP122" i="4"/>
  <c r="GE122" i="4"/>
  <c r="HT122" i="4"/>
  <c r="GI122" i="4"/>
  <c r="HY122" i="4"/>
  <c r="GN122" i="4"/>
  <c r="HM55" i="4"/>
  <c r="GB55" i="4"/>
  <c r="HQ55" i="4"/>
  <c r="GF55" i="4"/>
  <c r="HU55" i="4"/>
  <c r="GJ55" i="4"/>
  <c r="HZ55" i="4"/>
  <c r="GO55" i="4"/>
  <c r="HN34" i="4"/>
  <c r="GC34" i="4"/>
  <c r="HR34" i="4"/>
  <c r="GG34" i="4"/>
  <c r="HZ34" i="4"/>
  <c r="GO34" i="4"/>
  <c r="HN127" i="4"/>
  <c r="GC127" i="4"/>
  <c r="HR127" i="4"/>
  <c r="GG127" i="4"/>
  <c r="HV127" i="4"/>
  <c r="GK127" i="4"/>
  <c r="IA127" i="4"/>
  <c r="GP127" i="4"/>
  <c r="HP188" i="4"/>
  <c r="GE188" i="4"/>
  <c r="HT188" i="4"/>
  <c r="GI188" i="4"/>
  <c r="HY188" i="4"/>
  <c r="GN188" i="4"/>
  <c r="HM116" i="4"/>
  <c r="GB116" i="4"/>
  <c r="HR116" i="4"/>
  <c r="GG116" i="4"/>
  <c r="HV116" i="4"/>
  <c r="GK116" i="4"/>
  <c r="IA116" i="4"/>
  <c r="GP116" i="4"/>
  <c r="HO105" i="4"/>
  <c r="GD105" i="4"/>
  <c r="HS105" i="4"/>
  <c r="GH105" i="4"/>
  <c r="HX105" i="4"/>
  <c r="GM105" i="4"/>
  <c r="IB105" i="4"/>
  <c r="GQ105" i="4"/>
  <c r="HP20" i="4"/>
  <c r="GE20" i="4"/>
  <c r="HT20" i="4"/>
  <c r="GI20" i="4"/>
  <c r="HY20" i="4"/>
  <c r="GN20" i="4"/>
  <c r="HM25" i="4"/>
  <c r="GB25" i="4"/>
  <c r="HQ25" i="4"/>
  <c r="GF25" i="4"/>
  <c r="HU25" i="4"/>
  <c r="GJ25" i="4"/>
  <c r="HZ25" i="4"/>
  <c r="GO25" i="4"/>
  <c r="HN131" i="4"/>
  <c r="GC131" i="4"/>
  <c r="HR131" i="4"/>
  <c r="GG131" i="4"/>
  <c r="HV131" i="4"/>
  <c r="GK131" i="4"/>
  <c r="IA131" i="4"/>
  <c r="GP131" i="4"/>
  <c r="HP168" i="4"/>
  <c r="GE168" i="4"/>
  <c r="HT168" i="4"/>
  <c r="GI168" i="4"/>
  <c r="HY168" i="4"/>
  <c r="GN168" i="4"/>
  <c r="HM181" i="4"/>
  <c r="GB181" i="4"/>
  <c r="HR181" i="4"/>
  <c r="GG181" i="4"/>
  <c r="HV181" i="4"/>
  <c r="GK181" i="4"/>
  <c r="IA181" i="4"/>
  <c r="GP181" i="4"/>
  <c r="HO72" i="4"/>
  <c r="GD72" i="4"/>
  <c r="HS72" i="4"/>
  <c r="GH72" i="4"/>
  <c r="HX72" i="4"/>
  <c r="GM72" i="4"/>
  <c r="IB72" i="4"/>
  <c r="GQ72" i="4"/>
  <c r="HQ171" i="4"/>
  <c r="GF171" i="4"/>
  <c r="HU171" i="4"/>
  <c r="GJ171" i="4"/>
  <c r="HZ171" i="4"/>
  <c r="GO171" i="4"/>
  <c r="HO119" i="4"/>
  <c r="GD119" i="4"/>
  <c r="HS119" i="4"/>
  <c r="GH119" i="4"/>
  <c r="HX119" i="4"/>
  <c r="GM119" i="4"/>
  <c r="IB119" i="4"/>
  <c r="GQ119" i="4"/>
  <c r="HQ15" i="4"/>
  <c r="GF15" i="4"/>
  <c r="HU15" i="4"/>
  <c r="GJ15" i="4"/>
  <c r="HZ15" i="4"/>
  <c r="GO15" i="4"/>
  <c r="HP12" i="4"/>
  <c r="GE12" i="4"/>
  <c r="HT12" i="4"/>
  <c r="GI12" i="4"/>
  <c r="HY12" i="4"/>
  <c r="GN12" i="4"/>
  <c r="HM151" i="4"/>
  <c r="GB151" i="4"/>
  <c r="HR151" i="4"/>
  <c r="GG151" i="4"/>
  <c r="HV151" i="4"/>
  <c r="GK151" i="4"/>
  <c r="IA151" i="4"/>
  <c r="GP151" i="4"/>
  <c r="HO60" i="4"/>
  <c r="GD60" i="4"/>
  <c r="HS60" i="4"/>
  <c r="GH60" i="4"/>
  <c r="HX60" i="4"/>
  <c r="GM60" i="4"/>
  <c r="IB60" i="4"/>
  <c r="GQ60" i="4"/>
  <c r="HP77" i="4"/>
  <c r="GE77" i="4"/>
  <c r="HT77" i="4"/>
  <c r="GI77" i="4"/>
  <c r="HY77" i="4"/>
  <c r="GN77" i="4"/>
  <c r="HM78" i="4"/>
  <c r="GB78" i="4"/>
  <c r="HQ78" i="4"/>
  <c r="GF78" i="4"/>
  <c r="HU78" i="4"/>
  <c r="GJ78" i="4"/>
  <c r="HZ78" i="4"/>
  <c r="GO78" i="4"/>
  <c r="HN79" i="4"/>
  <c r="GC79" i="4"/>
  <c r="HS79" i="4"/>
  <c r="GH79" i="4"/>
  <c r="HX79" i="4"/>
  <c r="GM79" i="4"/>
  <c r="IB79" i="4"/>
  <c r="GQ79" i="4"/>
  <c r="HP85" i="4"/>
  <c r="GE85" i="4"/>
  <c r="HT85" i="4"/>
  <c r="GI85" i="4"/>
  <c r="HY85" i="4"/>
  <c r="GN85" i="4"/>
  <c r="HM97" i="4"/>
  <c r="GB97" i="4"/>
  <c r="HQ97" i="4"/>
  <c r="GF97" i="4"/>
  <c r="HU97" i="4"/>
  <c r="GJ97" i="4"/>
  <c r="HZ97" i="4"/>
  <c r="GO97" i="4"/>
  <c r="HN135" i="4"/>
  <c r="GC135" i="4"/>
  <c r="HR135" i="4"/>
  <c r="GG135" i="4"/>
  <c r="HV135" i="4"/>
  <c r="GK135" i="4"/>
  <c r="IA135" i="4"/>
  <c r="GP135" i="4"/>
  <c r="HP186" i="4"/>
  <c r="GE186" i="4"/>
  <c r="HT186" i="4"/>
  <c r="GI186" i="4"/>
  <c r="HY186" i="4"/>
  <c r="GN186" i="4"/>
  <c r="HM167" i="4"/>
  <c r="GB167" i="4"/>
  <c r="HQ167" i="4"/>
  <c r="GF167" i="4"/>
  <c r="HU167" i="4"/>
  <c r="GJ167" i="4"/>
  <c r="HZ167" i="4"/>
  <c r="GO167" i="4"/>
  <c r="HO91" i="4"/>
  <c r="GD91" i="4"/>
  <c r="HS91" i="4"/>
  <c r="GH91" i="4"/>
  <c r="HX91" i="4"/>
  <c r="GM91" i="4"/>
  <c r="IB91" i="4"/>
  <c r="GQ91" i="4"/>
  <c r="HQ132" i="4"/>
  <c r="GF132" i="4"/>
  <c r="HU132" i="4"/>
  <c r="GJ132" i="4"/>
  <c r="HZ132" i="4"/>
  <c r="GO132" i="4"/>
  <c r="HN143" i="4"/>
  <c r="GC143" i="4"/>
  <c r="HR143" i="4"/>
  <c r="GG143" i="4"/>
  <c r="HV143" i="4"/>
  <c r="GK143" i="4"/>
  <c r="IA143" i="4"/>
  <c r="GP143" i="4"/>
  <c r="HP14" i="4"/>
  <c r="GE14" i="4"/>
  <c r="HT14" i="4"/>
  <c r="GI14" i="4"/>
  <c r="HY14" i="4"/>
  <c r="GN14" i="4"/>
  <c r="HM84" i="4"/>
  <c r="GB84" i="4"/>
  <c r="HQ84" i="4"/>
  <c r="GF84" i="4"/>
  <c r="HU84" i="4"/>
  <c r="GJ84" i="4"/>
  <c r="HZ84" i="4"/>
  <c r="GO84" i="4"/>
  <c r="HN172" i="4"/>
  <c r="GC172" i="4"/>
  <c r="HR172" i="4"/>
  <c r="GG172" i="4"/>
  <c r="HV172" i="4"/>
  <c r="GK172" i="4"/>
  <c r="IA172" i="4"/>
  <c r="GP172" i="4"/>
  <c r="HP136" i="4"/>
  <c r="GE136" i="4"/>
  <c r="HT136" i="4"/>
  <c r="GI136" i="4"/>
  <c r="HY136" i="4"/>
  <c r="GN136" i="4"/>
  <c r="HM95" i="4"/>
  <c r="GB95" i="4"/>
  <c r="HQ95" i="4"/>
  <c r="GF95" i="4"/>
  <c r="HU95" i="4"/>
  <c r="GJ95" i="4"/>
  <c r="HZ95" i="4"/>
  <c r="GO95" i="4"/>
  <c r="HN23" i="4"/>
  <c r="GC23" i="4"/>
  <c r="HS23" i="4"/>
  <c r="GH23" i="4"/>
  <c r="HX23" i="4"/>
  <c r="GM23" i="4"/>
  <c r="IB23" i="4"/>
  <c r="GQ23" i="4"/>
  <c r="HP28" i="4"/>
  <c r="GE28" i="4"/>
  <c r="HT28" i="4"/>
  <c r="GI28" i="4"/>
  <c r="HY28" i="4"/>
  <c r="GN28" i="4"/>
  <c r="HM87" i="4"/>
  <c r="GB87" i="4"/>
  <c r="HQ87" i="4"/>
  <c r="GF87" i="4"/>
  <c r="HU87" i="4"/>
  <c r="GJ87" i="4"/>
  <c r="HZ87" i="4"/>
  <c r="GO87" i="4"/>
  <c r="HO32" i="4"/>
  <c r="GD32" i="4"/>
  <c r="HS32" i="4"/>
  <c r="GH32" i="4"/>
  <c r="HX32" i="4"/>
  <c r="GM32" i="4"/>
  <c r="IB32" i="4"/>
  <c r="GQ32" i="4"/>
  <c r="HQ37" i="4"/>
  <c r="GF37" i="4"/>
  <c r="HU37" i="4"/>
  <c r="GJ37" i="4"/>
  <c r="HZ37" i="4"/>
  <c r="GO37" i="4"/>
  <c r="HN38" i="4"/>
  <c r="GC38" i="4"/>
  <c r="HR38" i="4"/>
  <c r="GG38" i="4"/>
  <c r="HX38" i="4"/>
  <c r="GM38" i="4"/>
  <c r="IB38" i="4"/>
  <c r="GQ38" i="4"/>
  <c r="IA27" i="4"/>
  <c r="GP27" i="4"/>
  <c r="HO81" i="4"/>
  <c r="GD81" i="4"/>
  <c r="HS81" i="4"/>
  <c r="GH81" i="4"/>
  <c r="HX81" i="4"/>
  <c r="GM81" i="4"/>
  <c r="IB81" i="4"/>
  <c r="GQ81" i="4"/>
  <c r="HQ19" i="4"/>
  <c r="GF19" i="4"/>
  <c r="HU19" i="4"/>
  <c r="GJ19" i="4"/>
  <c r="HZ19" i="4"/>
  <c r="GO19" i="4"/>
  <c r="HN53" i="4"/>
  <c r="GC53" i="4"/>
  <c r="HR53" i="4"/>
  <c r="GG53" i="4"/>
  <c r="HV53" i="4"/>
  <c r="GK53" i="4"/>
  <c r="IA53" i="4"/>
  <c r="GP53" i="4"/>
  <c r="HP58" i="4"/>
  <c r="GE58" i="4"/>
  <c r="HT58" i="4"/>
  <c r="GI58" i="4"/>
  <c r="HY58" i="4"/>
  <c r="GN58" i="4"/>
  <c r="HM59" i="4"/>
  <c r="GB59" i="4"/>
  <c r="HQ59" i="4"/>
  <c r="GF59" i="4"/>
  <c r="HU59" i="4"/>
  <c r="GJ59" i="4"/>
  <c r="HZ59" i="4"/>
  <c r="GO59" i="4"/>
  <c r="HO61" i="4"/>
  <c r="GD61" i="4"/>
  <c r="HS61" i="4"/>
  <c r="GH61" i="4"/>
  <c r="HX61" i="4"/>
  <c r="GM61" i="4"/>
  <c r="IB61" i="4"/>
  <c r="GQ61" i="4"/>
  <c r="HP66" i="4"/>
  <c r="GE66" i="4"/>
  <c r="HT66" i="4"/>
  <c r="GI66" i="4"/>
  <c r="HY66" i="4"/>
  <c r="GN66" i="4"/>
  <c r="HM134" i="4"/>
  <c r="GB134" i="4"/>
  <c r="HR134" i="4"/>
  <c r="GG134" i="4"/>
  <c r="HV134" i="4"/>
  <c r="GK134" i="4"/>
  <c r="IA134" i="4"/>
  <c r="GP134" i="4"/>
  <c r="HO111" i="4"/>
  <c r="GD111" i="4"/>
  <c r="HS111" i="4"/>
  <c r="GH111" i="4"/>
  <c r="HX111" i="4"/>
  <c r="GM111" i="4"/>
  <c r="IB111" i="4"/>
  <c r="GQ111" i="4"/>
  <c r="HQ98" i="4"/>
  <c r="GF98" i="4"/>
  <c r="HU98" i="4"/>
  <c r="GJ98" i="4"/>
  <c r="HZ98" i="4"/>
  <c r="GO98" i="4"/>
  <c r="HO107" i="4"/>
  <c r="GD107" i="4"/>
  <c r="HS107" i="4"/>
  <c r="GH107" i="4"/>
  <c r="HX107" i="4"/>
  <c r="GM107" i="4"/>
  <c r="IB107" i="4"/>
  <c r="GQ107" i="4"/>
  <c r="HQ152" i="4"/>
  <c r="GF152" i="4"/>
  <c r="HU152" i="4"/>
  <c r="GJ152" i="4"/>
  <c r="HZ152" i="4"/>
  <c r="GO152" i="4"/>
  <c r="HN125" i="4"/>
  <c r="GC125" i="4"/>
  <c r="HR125" i="4"/>
  <c r="GG125" i="4"/>
  <c r="HV125" i="4"/>
  <c r="GK125" i="4"/>
  <c r="IA125" i="4"/>
  <c r="GP125" i="4"/>
  <c r="HP126" i="4"/>
  <c r="GE126" i="4"/>
  <c r="HT126" i="4"/>
  <c r="GI126" i="4"/>
  <c r="HY126" i="4"/>
  <c r="GN126" i="4"/>
  <c r="HM183" i="4"/>
  <c r="GB183" i="4"/>
  <c r="HR183" i="4"/>
  <c r="GG183" i="4"/>
  <c r="HV183" i="4"/>
  <c r="GK183" i="4"/>
  <c r="IA183" i="4"/>
  <c r="GP183" i="4"/>
  <c r="HO103" i="4"/>
  <c r="GD103" i="4"/>
  <c r="HS103" i="4"/>
  <c r="GH103" i="4"/>
  <c r="HX103" i="4"/>
  <c r="GM103" i="4"/>
  <c r="IB103" i="4"/>
  <c r="GQ103" i="4"/>
  <c r="HP194" i="4"/>
  <c r="GE194" i="4"/>
  <c r="HT194" i="4"/>
  <c r="GI194" i="4"/>
  <c r="HY194" i="4"/>
  <c r="GN194" i="4"/>
  <c r="HM147" i="4"/>
  <c r="GB147" i="4"/>
  <c r="HQ147" i="4"/>
  <c r="GF147" i="4"/>
  <c r="HU147" i="4"/>
  <c r="GJ147" i="4"/>
  <c r="HZ147" i="4"/>
  <c r="GO147" i="4"/>
  <c r="HN155" i="4"/>
  <c r="GC155" i="4"/>
  <c r="HR155" i="4"/>
  <c r="GG155" i="4"/>
  <c r="HV155" i="4"/>
  <c r="GK155" i="4"/>
  <c r="IA155" i="4"/>
  <c r="GP155" i="4"/>
  <c r="HO162" i="4"/>
  <c r="GD162" i="4"/>
  <c r="HS162" i="4"/>
  <c r="GH162" i="4"/>
  <c r="HX162" i="4"/>
  <c r="GM162" i="4"/>
  <c r="IB162" i="4"/>
  <c r="GQ162" i="4"/>
  <c r="HP166" i="4"/>
  <c r="GE166" i="4"/>
  <c r="HT166" i="4"/>
  <c r="GI166" i="4"/>
  <c r="HY166" i="4"/>
  <c r="GN166" i="4"/>
  <c r="HM170" i="4"/>
  <c r="GB170" i="4"/>
  <c r="HQ170" i="4"/>
  <c r="GF170" i="4"/>
  <c r="HU170" i="4"/>
  <c r="GJ170" i="4"/>
  <c r="HZ170" i="4"/>
  <c r="GO170" i="4"/>
  <c r="HN192" i="4"/>
  <c r="GC192" i="4"/>
  <c r="HR192" i="4"/>
  <c r="GG192" i="4"/>
  <c r="HV192" i="4"/>
  <c r="GK192" i="4"/>
  <c r="IA192" i="4"/>
  <c r="GP192" i="4"/>
  <c r="HO89" i="4"/>
  <c r="GD89" i="4"/>
  <c r="HS89" i="4"/>
  <c r="GH89" i="4"/>
  <c r="HX89" i="4"/>
  <c r="GM89" i="4"/>
  <c r="IB89" i="4"/>
  <c r="GQ89" i="4"/>
  <c r="HQ50" i="4"/>
  <c r="GF50" i="4"/>
  <c r="HU50" i="4"/>
  <c r="GJ50" i="4"/>
  <c r="HZ50" i="4"/>
  <c r="GO50" i="4"/>
  <c r="HN67" i="4"/>
  <c r="GC67" i="4"/>
  <c r="HR67" i="4"/>
  <c r="GG67" i="4"/>
  <c r="HV67" i="4"/>
  <c r="GK67" i="4"/>
  <c r="IA67" i="4"/>
  <c r="GP67" i="4"/>
  <c r="HO86" i="4"/>
  <c r="GD86" i="4"/>
  <c r="HS86" i="4"/>
  <c r="GH86" i="4"/>
  <c r="HX86" i="4"/>
  <c r="GM86" i="4"/>
  <c r="IB86" i="4"/>
  <c r="GQ86" i="4"/>
  <c r="HP118" i="4"/>
  <c r="GE118" i="4"/>
  <c r="HT118" i="4"/>
  <c r="GI118" i="4"/>
  <c r="HY118" i="4"/>
  <c r="GN118" i="4"/>
  <c r="HM154" i="4"/>
  <c r="GB154" i="4"/>
  <c r="HQ154" i="4"/>
  <c r="GF154" i="4"/>
  <c r="HU154" i="4"/>
  <c r="GJ154" i="4"/>
  <c r="HZ154" i="4"/>
  <c r="GO154" i="4"/>
  <c r="HO36" i="4"/>
  <c r="GD36" i="4"/>
  <c r="HS36" i="4"/>
  <c r="GH36" i="4"/>
  <c r="HX36" i="4"/>
  <c r="GM36" i="4"/>
  <c r="IB36" i="4"/>
  <c r="GQ36" i="4"/>
  <c r="HP193" i="4"/>
  <c r="GE193" i="4"/>
  <c r="HT193" i="4"/>
  <c r="GI193" i="4"/>
  <c r="HY193" i="4"/>
  <c r="GN193" i="4"/>
  <c r="HM43" i="4"/>
  <c r="GB43" i="4"/>
  <c r="HQ43" i="4"/>
  <c r="GF43" i="4"/>
  <c r="HU43" i="4"/>
  <c r="GJ43" i="4"/>
  <c r="HZ43" i="4"/>
  <c r="GO43" i="4"/>
  <c r="HO150" i="4"/>
  <c r="GD150" i="4"/>
  <c r="HS150" i="4"/>
  <c r="GH150" i="4"/>
  <c r="HX150" i="4"/>
  <c r="GM150" i="4"/>
  <c r="IB150" i="4"/>
  <c r="GQ150" i="4"/>
  <c r="HP51" i="4"/>
  <c r="GE51" i="4"/>
  <c r="HT51" i="4"/>
  <c r="GI51" i="4"/>
  <c r="HY51" i="4"/>
  <c r="GN51" i="4"/>
  <c r="HM48" i="4"/>
  <c r="GB48" i="4"/>
  <c r="HQ48" i="4"/>
  <c r="GF48" i="4"/>
  <c r="HU48" i="4"/>
  <c r="GJ48" i="4"/>
  <c r="HZ48" i="4"/>
  <c r="GO48" i="4"/>
  <c r="HP109" i="4"/>
  <c r="GE109" i="4"/>
  <c r="HT109" i="4"/>
  <c r="GI109" i="4"/>
  <c r="HY109" i="4"/>
  <c r="GN109" i="4"/>
  <c r="HM110" i="4"/>
  <c r="GB110" i="4"/>
  <c r="HQ110" i="4"/>
  <c r="GF110" i="4"/>
  <c r="HU110" i="4"/>
  <c r="GJ110" i="4"/>
  <c r="HZ110" i="4"/>
  <c r="GO110" i="4"/>
  <c r="HN161" i="4"/>
  <c r="GC161" i="4"/>
  <c r="HR161" i="4"/>
  <c r="GG161" i="4"/>
  <c r="HV161" i="4"/>
  <c r="GK161" i="4"/>
  <c r="IA161" i="4"/>
  <c r="GP161" i="4"/>
  <c r="HO179" i="4"/>
  <c r="GD179" i="4"/>
  <c r="HS179" i="4"/>
  <c r="GH179" i="4"/>
  <c r="HX179" i="4"/>
  <c r="GM179" i="4"/>
  <c r="IB179" i="4"/>
  <c r="GQ179" i="4"/>
  <c r="HP104" i="4"/>
  <c r="GE104" i="4"/>
  <c r="HT104" i="4"/>
  <c r="GI104" i="4"/>
  <c r="HY104" i="4"/>
  <c r="GN104" i="4"/>
  <c r="HM29" i="4"/>
  <c r="GB29" i="4"/>
  <c r="HQ29" i="4"/>
  <c r="GF29" i="4"/>
  <c r="HU29" i="4"/>
  <c r="GJ29" i="4"/>
  <c r="HZ29" i="4"/>
  <c r="GO29" i="4"/>
  <c r="HN120" i="4"/>
  <c r="GC120" i="4"/>
  <c r="HR120" i="4"/>
  <c r="GG120" i="4"/>
  <c r="HV120" i="4"/>
  <c r="GK120" i="4"/>
  <c r="IA120" i="4"/>
  <c r="GP120" i="4"/>
  <c r="HO190" i="4"/>
  <c r="GD190" i="4"/>
  <c r="HS190" i="4"/>
  <c r="GH190" i="4"/>
  <c r="HX190" i="4"/>
  <c r="GM190" i="4"/>
  <c r="IB190" i="4"/>
  <c r="GQ190" i="4"/>
  <c r="HP39" i="4"/>
  <c r="GE39" i="4"/>
  <c r="HT39" i="4"/>
  <c r="GI39" i="4"/>
  <c r="HY39" i="4"/>
  <c r="GN39" i="4"/>
  <c r="HM40" i="4"/>
  <c r="GB40" i="4"/>
  <c r="HQ40" i="4"/>
  <c r="GF40" i="4"/>
  <c r="HU40" i="4"/>
  <c r="GJ40" i="4"/>
  <c r="HZ40" i="4"/>
  <c r="GO40" i="4"/>
  <c r="HN70" i="4"/>
  <c r="GC70" i="4"/>
  <c r="HR70" i="4"/>
  <c r="GG70" i="4"/>
  <c r="HV70" i="4"/>
  <c r="GK70" i="4"/>
  <c r="IA70" i="4"/>
  <c r="GP70" i="4"/>
  <c r="HO82" i="4"/>
  <c r="GD82" i="4"/>
  <c r="HS82" i="4"/>
  <c r="GH82" i="4"/>
  <c r="HX82" i="4"/>
  <c r="GM82" i="4"/>
  <c r="IB82" i="4"/>
  <c r="GQ82" i="4"/>
  <c r="HP112" i="4"/>
  <c r="GE112" i="4"/>
  <c r="HT112" i="4"/>
  <c r="GI112" i="4"/>
  <c r="HY112" i="4"/>
  <c r="GN112" i="4"/>
  <c r="HM137" i="4"/>
  <c r="GB137" i="4"/>
  <c r="HQ137" i="4"/>
  <c r="GF137" i="4"/>
  <c r="HU137" i="4"/>
  <c r="GJ137" i="4"/>
  <c r="HZ137" i="4"/>
  <c r="GO137" i="4"/>
  <c r="HN69" i="4"/>
  <c r="GC69" i="4"/>
  <c r="HR69" i="4"/>
  <c r="GG69" i="4"/>
  <c r="HV69" i="4"/>
  <c r="GK69" i="4"/>
  <c r="IA69" i="4"/>
  <c r="GP69" i="4"/>
  <c r="HO45" i="4"/>
  <c r="GD45" i="4"/>
  <c r="HS45" i="4"/>
  <c r="GH45" i="4"/>
  <c r="HX45" i="4"/>
  <c r="GM45" i="4"/>
  <c r="IB45" i="4"/>
  <c r="GQ45" i="4"/>
  <c r="HP175" i="4"/>
  <c r="GE175" i="4"/>
  <c r="HT175" i="4"/>
  <c r="GI175" i="4"/>
  <c r="HY175" i="4"/>
  <c r="GN175" i="4"/>
  <c r="HM16" i="4"/>
  <c r="GB16" i="4"/>
  <c r="HQ16" i="4"/>
  <c r="GF16" i="4"/>
  <c r="HU16" i="4"/>
  <c r="GJ16" i="4"/>
  <c r="HZ16" i="4"/>
  <c r="GO16" i="4"/>
  <c r="HN13" i="4"/>
  <c r="GC13" i="4"/>
  <c r="HR13" i="4"/>
  <c r="GG13" i="4"/>
  <c r="HV13" i="4"/>
  <c r="GK13" i="4"/>
  <c r="IA13" i="4"/>
  <c r="GP13" i="4"/>
  <c r="HP63" i="4"/>
  <c r="GE63" i="4"/>
  <c r="HT63" i="4"/>
  <c r="GI63" i="4"/>
  <c r="HY63" i="4"/>
  <c r="GN63" i="4"/>
  <c r="HM44" i="4"/>
  <c r="GB44" i="4"/>
  <c r="HQ44" i="4"/>
  <c r="GF44" i="4"/>
  <c r="HU44" i="4"/>
  <c r="GJ44" i="4"/>
  <c r="HZ44" i="4"/>
  <c r="GO44" i="4"/>
  <c r="HN144" i="4"/>
  <c r="GC144" i="4"/>
  <c r="HR144" i="4"/>
  <c r="GG144" i="4"/>
  <c r="HV144" i="4"/>
  <c r="GK144" i="4"/>
  <c r="IA144" i="4"/>
  <c r="GP144" i="4"/>
  <c r="HO158" i="4"/>
  <c r="GD158" i="4"/>
  <c r="HS158" i="4"/>
  <c r="GH158" i="4"/>
  <c r="HX158" i="4"/>
  <c r="GM158" i="4"/>
  <c r="IB158" i="4"/>
  <c r="GQ158" i="4"/>
  <c r="HP18" i="4"/>
  <c r="GE18" i="4"/>
  <c r="HT18" i="4"/>
  <c r="GI18" i="4"/>
  <c r="HY18" i="4"/>
  <c r="GN18" i="4"/>
  <c r="HM157" i="4"/>
  <c r="GB157" i="4"/>
  <c r="HQ157" i="4"/>
  <c r="GF157" i="4"/>
  <c r="HU157" i="4"/>
  <c r="GJ157" i="4"/>
  <c r="HZ157" i="4"/>
  <c r="GO157" i="4"/>
  <c r="HN21" i="4"/>
  <c r="GC21" i="4"/>
  <c r="HR21" i="4"/>
  <c r="GG21" i="4"/>
  <c r="HV21" i="4"/>
  <c r="GK21" i="4"/>
  <c r="IA21" i="4"/>
  <c r="GP21" i="4"/>
  <c r="HO24" i="4"/>
  <c r="GD24" i="4"/>
  <c r="HS24" i="4"/>
  <c r="GH24" i="4"/>
  <c r="HX24" i="4"/>
  <c r="GM24" i="4"/>
  <c r="IB24" i="4"/>
  <c r="GQ24" i="4"/>
  <c r="HP33" i="4"/>
  <c r="GE33" i="4"/>
  <c r="HT33" i="4"/>
  <c r="GI33" i="4"/>
  <c r="HY33" i="4"/>
  <c r="GN33" i="4"/>
  <c r="HM35" i="4"/>
  <c r="GB35" i="4"/>
  <c r="HQ35" i="4"/>
  <c r="GF35" i="4"/>
  <c r="HU35" i="4"/>
  <c r="GJ35" i="4"/>
  <c r="HZ35" i="4"/>
  <c r="GO35" i="4"/>
  <c r="HN47" i="4"/>
  <c r="GC47" i="4"/>
  <c r="HR47" i="4"/>
  <c r="GG47" i="4"/>
  <c r="HV47" i="4"/>
  <c r="GK47" i="4"/>
  <c r="IA47" i="4"/>
  <c r="GP47" i="4"/>
  <c r="HO139" i="4"/>
  <c r="GD139" i="4"/>
  <c r="HS139" i="4"/>
  <c r="GH139" i="4"/>
  <c r="HX139" i="4"/>
  <c r="GM139" i="4"/>
  <c r="IB139" i="4"/>
  <c r="GQ139" i="4"/>
  <c r="HP140" i="4"/>
  <c r="GE140" i="4"/>
  <c r="HT140" i="4"/>
  <c r="GI140" i="4"/>
  <c r="HY140" i="4"/>
  <c r="GN140" i="4"/>
  <c r="HM184" i="4"/>
  <c r="GB184" i="4"/>
  <c r="HQ184" i="4"/>
  <c r="GF184" i="4"/>
  <c r="HU184" i="4"/>
  <c r="GJ184" i="4"/>
  <c r="HZ184" i="4"/>
  <c r="GO184" i="4"/>
  <c r="HN68" i="4"/>
  <c r="GC68" i="4"/>
  <c r="HR68" i="4"/>
  <c r="GG68" i="4"/>
  <c r="HV68" i="4"/>
  <c r="GK68" i="4"/>
  <c r="IA68" i="4"/>
  <c r="GP68" i="4"/>
  <c r="HO165" i="4"/>
  <c r="GD165" i="4"/>
  <c r="HS165" i="4"/>
  <c r="GH165" i="4"/>
  <c r="HX165" i="4"/>
  <c r="GM165" i="4"/>
  <c r="IB165" i="4"/>
  <c r="GQ165" i="4"/>
  <c r="HP113" i="4"/>
  <c r="GE113" i="4"/>
  <c r="HT113" i="4"/>
  <c r="GI113" i="4"/>
  <c r="HY113" i="4"/>
  <c r="GN113" i="4"/>
  <c r="HM124" i="4"/>
  <c r="GB124" i="4"/>
  <c r="HQ124" i="4"/>
  <c r="GF124" i="4"/>
  <c r="HU124" i="4"/>
  <c r="GJ124" i="4"/>
  <c r="HZ124" i="4"/>
  <c r="GO124" i="4"/>
  <c r="HN191" i="4"/>
  <c r="GC191" i="4"/>
  <c r="HR191" i="4"/>
  <c r="GG191" i="4"/>
  <c r="HV191" i="4"/>
  <c r="GK191" i="4"/>
  <c r="IA191" i="4"/>
  <c r="GP191" i="4"/>
  <c r="HO174" i="4"/>
  <c r="GD174" i="4"/>
  <c r="HS174" i="4"/>
  <c r="GH174" i="4"/>
  <c r="HX174" i="4"/>
  <c r="GM174" i="4"/>
  <c r="IB174" i="4"/>
  <c r="GQ174" i="4"/>
  <c r="HP54" i="4"/>
  <c r="GE54" i="4"/>
  <c r="HT54" i="4"/>
  <c r="GI54" i="4"/>
  <c r="HY54" i="4"/>
  <c r="GN54" i="4"/>
  <c r="HM138" i="4"/>
  <c r="GB138" i="4"/>
  <c r="HQ138" i="4"/>
  <c r="GF138" i="4"/>
  <c r="HU138" i="4"/>
  <c r="GJ138" i="4"/>
  <c r="HZ138" i="4"/>
  <c r="GO138" i="4"/>
  <c r="HN182" i="4"/>
  <c r="GC182" i="4"/>
  <c r="HR182" i="4"/>
  <c r="GG182" i="4"/>
  <c r="HV182" i="4"/>
  <c r="GK182" i="4"/>
  <c r="IA182" i="4"/>
  <c r="GP182" i="4"/>
  <c r="HO62" i="4"/>
  <c r="GD62" i="4"/>
  <c r="HS62" i="4"/>
  <c r="GH62" i="4"/>
  <c r="HX62" i="4"/>
  <c r="GM62" i="4"/>
  <c r="IB62" i="4"/>
  <c r="GQ62" i="4"/>
  <c r="HP148" i="4"/>
  <c r="GE148" i="4"/>
  <c r="HT148" i="4"/>
  <c r="GI148" i="4"/>
  <c r="HY148" i="4"/>
  <c r="GN148" i="4"/>
  <c r="HO46" i="4"/>
  <c r="GD46" i="4"/>
  <c r="HS46" i="4"/>
  <c r="GH46" i="4"/>
  <c r="HX46" i="4"/>
  <c r="GM46" i="4"/>
  <c r="IB46" i="4"/>
  <c r="GQ46" i="4"/>
  <c r="HQ133" i="4"/>
  <c r="GF133" i="4"/>
  <c r="HU133" i="4"/>
  <c r="GJ133" i="4"/>
  <c r="HZ133" i="4"/>
  <c r="GO133" i="4"/>
  <c r="HN26" i="4"/>
  <c r="GC26" i="4"/>
  <c r="HR26" i="4"/>
  <c r="GG26" i="4"/>
  <c r="HV26" i="4"/>
  <c r="GK26" i="4"/>
  <c r="IA26" i="4"/>
  <c r="GP26" i="4"/>
  <c r="HO41" i="4"/>
  <c r="GD41" i="4"/>
  <c r="HS41" i="4"/>
  <c r="GH41" i="4"/>
  <c r="HX41" i="4"/>
  <c r="GM41" i="4"/>
  <c r="IB41" i="4"/>
  <c r="GQ41" i="4"/>
  <c r="HP42" i="4"/>
  <c r="GE42" i="4"/>
  <c r="HT42" i="4"/>
  <c r="GI42" i="4"/>
  <c r="HY42" i="4"/>
  <c r="GN42" i="4"/>
  <c r="HN163" i="4"/>
  <c r="GC163" i="4"/>
  <c r="HR163" i="4"/>
  <c r="GG163" i="4"/>
  <c r="HV163" i="4"/>
  <c r="GK163" i="4"/>
  <c r="IA163" i="4"/>
  <c r="GP163" i="4"/>
  <c r="HO56" i="4"/>
  <c r="GD56" i="4"/>
  <c r="HS56" i="4"/>
  <c r="GH56" i="4"/>
  <c r="HX56" i="4"/>
  <c r="GM56" i="4"/>
  <c r="IB56" i="4"/>
  <c r="GQ56" i="4"/>
  <c r="HP57" i="4"/>
  <c r="GE57" i="4"/>
  <c r="HT57" i="4"/>
  <c r="GI57" i="4"/>
  <c r="HY57" i="4"/>
  <c r="GN57" i="4"/>
  <c r="HM187" i="4"/>
  <c r="GB187" i="4"/>
  <c r="HQ187" i="4"/>
  <c r="GF187" i="4"/>
  <c r="HU187" i="4"/>
  <c r="GJ187" i="4"/>
  <c r="HZ187" i="4"/>
  <c r="GO187" i="4"/>
  <c r="HN102" i="4"/>
  <c r="GC102" i="4"/>
  <c r="HR102" i="4"/>
  <c r="GG102" i="4"/>
  <c r="HV102" i="4"/>
  <c r="GK102" i="4"/>
  <c r="IA102" i="4"/>
  <c r="GP102" i="4"/>
  <c r="HO64" i="4"/>
  <c r="GD64" i="4"/>
  <c r="HS64" i="4"/>
  <c r="GH64" i="4"/>
  <c r="HX64" i="4"/>
  <c r="GM64" i="4"/>
  <c r="IB64" i="4"/>
  <c r="GQ64" i="4"/>
  <c r="HP71" i="4"/>
  <c r="GE71" i="4"/>
  <c r="HT71" i="4"/>
  <c r="GI71" i="4"/>
  <c r="HY71" i="4"/>
  <c r="GN71" i="4"/>
  <c r="HM73" i="4"/>
  <c r="GB73" i="4"/>
  <c r="HQ73" i="4"/>
  <c r="GF73" i="4"/>
  <c r="HU73" i="4"/>
  <c r="GJ73" i="4"/>
  <c r="HZ73" i="4"/>
  <c r="GO73" i="4"/>
  <c r="HO74" i="4"/>
  <c r="GD74" i="4"/>
  <c r="HS74" i="4"/>
  <c r="GH74" i="4"/>
  <c r="HX74" i="4"/>
  <c r="GM74" i="4"/>
  <c r="IB74" i="4"/>
  <c r="GQ74" i="4"/>
  <c r="HQ100" i="4"/>
  <c r="GF100" i="4"/>
  <c r="HU100" i="4"/>
  <c r="GJ100" i="4"/>
  <c r="HZ100" i="4"/>
  <c r="GO100" i="4"/>
  <c r="HN108" i="4"/>
  <c r="GC108" i="4"/>
  <c r="HR108" i="4"/>
  <c r="GG108" i="4"/>
  <c r="HV108" i="4"/>
  <c r="GK108" i="4"/>
  <c r="IA108" i="4"/>
  <c r="GP108" i="4"/>
  <c r="HO115" i="4"/>
  <c r="GD115" i="4"/>
  <c r="HS115" i="4"/>
  <c r="GH115" i="4"/>
  <c r="HX115" i="4"/>
  <c r="GM115" i="4"/>
  <c r="IB115" i="4"/>
  <c r="GQ115" i="4"/>
  <c r="HP129" i="4"/>
  <c r="GE129" i="4"/>
  <c r="HT129" i="4"/>
  <c r="GI129" i="4"/>
  <c r="HY129" i="4"/>
  <c r="GN129" i="4"/>
  <c r="HM142" i="4"/>
  <c r="GB142" i="4"/>
  <c r="HQ142" i="4"/>
  <c r="GF142" i="4"/>
  <c r="HU142" i="4"/>
  <c r="GJ142" i="4"/>
  <c r="HZ142" i="4"/>
  <c r="GO142" i="4"/>
  <c r="HN145" i="4"/>
  <c r="GC145" i="4"/>
  <c r="HS145" i="4"/>
  <c r="GH145" i="4"/>
  <c r="HX145" i="4"/>
  <c r="GM145" i="4"/>
  <c r="IB145" i="4"/>
  <c r="GQ145" i="4"/>
  <c r="HP149" i="4"/>
  <c r="GE149" i="4"/>
  <c r="HT149" i="4"/>
  <c r="GI149" i="4"/>
  <c r="HY149" i="4"/>
  <c r="GN149" i="4"/>
  <c r="HM197" i="4"/>
  <c r="GB197" i="4"/>
  <c r="HQ197" i="4"/>
  <c r="GF197" i="4"/>
  <c r="HU197" i="4"/>
  <c r="GJ197" i="4"/>
  <c r="HZ197" i="4"/>
  <c r="GO197" i="4"/>
  <c r="HN80" i="4"/>
  <c r="GC80" i="4"/>
  <c r="HR80" i="4"/>
  <c r="GG80" i="4"/>
  <c r="HV80" i="4"/>
  <c r="GK80" i="4"/>
  <c r="IA80" i="4"/>
  <c r="GP80" i="4"/>
  <c r="HO121" i="4"/>
  <c r="GD121" i="4"/>
  <c r="HS121" i="4"/>
  <c r="GH121" i="4"/>
  <c r="HX121" i="4"/>
  <c r="GM121" i="4"/>
  <c r="IB121" i="4"/>
  <c r="GQ121" i="4"/>
  <c r="HP153" i="4"/>
  <c r="GE153" i="4"/>
  <c r="HT153" i="4"/>
  <c r="GI153" i="4"/>
  <c r="HP96" i="4"/>
  <c r="GE96" i="4"/>
  <c r="HT96" i="4"/>
  <c r="GI96" i="4"/>
  <c r="HY96" i="4"/>
  <c r="GN96" i="4"/>
  <c r="HM52" i="4"/>
  <c r="GB52" i="4"/>
  <c r="HQ52" i="4"/>
  <c r="GF52" i="4"/>
  <c r="HU52" i="4"/>
  <c r="GJ52" i="4"/>
  <c r="HZ52" i="4"/>
  <c r="GO52" i="4"/>
  <c r="HN101" i="4"/>
  <c r="GC101" i="4"/>
  <c r="HR101" i="4"/>
  <c r="GG101" i="4"/>
  <c r="HV101" i="4"/>
  <c r="GK101" i="4"/>
  <c r="IA101" i="4"/>
  <c r="GP101" i="4"/>
  <c r="HO141" i="4"/>
  <c r="GD141" i="4"/>
  <c r="HS141" i="4"/>
  <c r="GH141" i="4"/>
  <c r="HX141" i="4"/>
  <c r="GM141" i="4"/>
  <c r="IB141" i="4"/>
  <c r="GQ141" i="4"/>
  <c r="HP177" i="4"/>
  <c r="GE177" i="4"/>
  <c r="HT177" i="4"/>
  <c r="GI177" i="4"/>
  <c r="HY177" i="4"/>
  <c r="GN177" i="4"/>
  <c r="HM159" i="4"/>
  <c r="GB159" i="4"/>
  <c r="HQ159" i="4"/>
  <c r="GF159" i="4"/>
  <c r="HU159" i="4"/>
  <c r="GJ159" i="4"/>
  <c r="HZ159" i="4"/>
  <c r="GO159" i="4"/>
  <c r="HP130" i="4"/>
  <c r="GE130" i="4"/>
  <c r="HT130" i="4"/>
  <c r="GI130" i="4"/>
  <c r="HY130" i="4"/>
  <c r="GN130" i="4"/>
  <c r="HM114" i="4"/>
  <c r="GB114" i="4"/>
  <c r="HQ114" i="4"/>
  <c r="GF114" i="4"/>
  <c r="HU114" i="4"/>
  <c r="GJ114" i="4"/>
  <c r="HZ114" i="4"/>
  <c r="GO114" i="4"/>
  <c r="HN146" i="4"/>
  <c r="GC146" i="4"/>
  <c r="HR146" i="4"/>
  <c r="GG146" i="4"/>
  <c r="HV146" i="4"/>
  <c r="GK146" i="4"/>
  <c r="HN93" i="4"/>
  <c r="GC93" i="4"/>
  <c r="HS93" i="4"/>
  <c r="GH93" i="4"/>
  <c r="HX93" i="4"/>
  <c r="GM93" i="4"/>
  <c r="IB93" i="4"/>
  <c r="GQ93" i="4"/>
  <c r="HQ160" i="4"/>
  <c r="GF160" i="4"/>
  <c r="HU160" i="4"/>
  <c r="GJ160" i="4"/>
  <c r="HZ160" i="4"/>
  <c r="GO160" i="4"/>
  <c r="HN128" i="4"/>
  <c r="GC128" i="4"/>
  <c r="HR128" i="4"/>
  <c r="GG128" i="4"/>
  <c r="HV128" i="4"/>
  <c r="GK128" i="4"/>
  <c r="IA128" i="4"/>
  <c r="GP128" i="4"/>
  <c r="HP22" i="4"/>
  <c r="GE22" i="4"/>
  <c r="HT22" i="4"/>
  <c r="GI22" i="4"/>
  <c r="HY22" i="4"/>
  <c r="GN22" i="4"/>
  <c r="HM117" i="4"/>
  <c r="GB117" i="4"/>
  <c r="HQ117" i="4"/>
  <c r="GF117" i="4"/>
  <c r="HU117" i="4"/>
  <c r="GJ117" i="4"/>
  <c r="HZ117" i="4"/>
  <c r="GO117" i="4"/>
  <c r="HN92" i="4"/>
  <c r="GC92" i="4"/>
  <c r="HR92" i="4"/>
  <c r="GG92" i="4"/>
  <c r="HV92" i="4"/>
  <c r="GK92" i="4"/>
  <c r="IA92" i="4"/>
  <c r="GP92" i="4"/>
  <c r="HP178" i="4"/>
  <c r="GE178" i="4"/>
  <c r="HT178" i="4"/>
  <c r="GI178" i="4"/>
  <c r="HY178" i="4"/>
  <c r="GN178" i="4"/>
  <c r="HM164" i="4"/>
  <c r="GB164" i="4"/>
  <c r="HQ164" i="4"/>
  <c r="GF164" i="4"/>
  <c r="HU164" i="4"/>
  <c r="GJ164" i="4"/>
  <c r="HZ164" i="4"/>
  <c r="GO164" i="4"/>
  <c r="HN169" i="4"/>
  <c r="GC169" i="4"/>
  <c r="HR169" i="4"/>
  <c r="GG169" i="4"/>
  <c r="HV169" i="4"/>
  <c r="GK169" i="4"/>
  <c r="IA169" i="4"/>
  <c r="GP169" i="4"/>
  <c r="HO156" i="4"/>
  <c r="GD156" i="4"/>
  <c r="HS156" i="4"/>
  <c r="GH156" i="4"/>
  <c r="HX156" i="4"/>
  <c r="GM156" i="4"/>
  <c r="IB156" i="4"/>
  <c r="GQ156" i="4"/>
  <c r="HQ195" i="4"/>
  <c r="GF195" i="4"/>
  <c r="HU195" i="4"/>
  <c r="GJ195" i="4"/>
  <c r="HZ195" i="4"/>
  <c r="GO195" i="4"/>
  <c r="HO75" i="4"/>
  <c r="GD75" i="4"/>
  <c r="HS75" i="4"/>
  <c r="GH75" i="4"/>
  <c r="HX75" i="4"/>
  <c r="GM75" i="4"/>
  <c r="IB75" i="4"/>
  <c r="GQ75" i="4"/>
  <c r="HP76" i="4"/>
  <c r="GE76" i="4"/>
  <c r="HT76" i="4"/>
  <c r="GI76" i="4"/>
  <c r="HY76" i="4"/>
  <c r="GN76" i="4"/>
  <c r="HM83" i="4"/>
  <c r="GB83" i="4"/>
  <c r="HQ83" i="4"/>
  <c r="GF83" i="4"/>
  <c r="HU83" i="4"/>
  <c r="GJ83" i="4"/>
  <c r="HZ83" i="4"/>
  <c r="GO83" i="4"/>
  <c r="HN94" i="4"/>
  <c r="GC94" i="4"/>
  <c r="HR94" i="4"/>
  <c r="GG94" i="4"/>
  <c r="HV94" i="4"/>
  <c r="GK94" i="4"/>
  <c r="IA94" i="4"/>
  <c r="GP94" i="4"/>
  <c r="HO30" i="4"/>
  <c r="GD30" i="4"/>
  <c r="HS30" i="4"/>
  <c r="GH30" i="4"/>
  <c r="HX30" i="4"/>
  <c r="GM30" i="4"/>
  <c r="IB30" i="4"/>
  <c r="GQ30" i="4"/>
  <c r="HP106" i="4"/>
  <c r="GE106" i="4"/>
  <c r="HT106" i="4"/>
  <c r="GI106" i="4"/>
  <c r="HY106" i="4"/>
  <c r="GN106" i="4"/>
  <c r="HM122" i="4"/>
  <c r="GB122" i="4"/>
  <c r="HQ122" i="4"/>
  <c r="GF122" i="4"/>
  <c r="HU122" i="4"/>
  <c r="GJ122" i="4"/>
  <c r="HZ122" i="4"/>
  <c r="GO122" i="4"/>
  <c r="HN55" i="4"/>
  <c r="GC55" i="4"/>
  <c r="HR55" i="4"/>
  <c r="GG55" i="4"/>
  <c r="HV55" i="4"/>
  <c r="GK55" i="4"/>
  <c r="IA55" i="4"/>
  <c r="GP55" i="4"/>
  <c r="HO34" i="4"/>
  <c r="GD34" i="4"/>
  <c r="HS34" i="4"/>
  <c r="GH34" i="4"/>
  <c r="IA34" i="4"/>
  <c r="GP34" i="4"/>
  <c r="HO127" i="4"/>
  <c r="GD127" i="4"/>
  <c r="HS127" i="4"/>
  <c r="GH127" i="4"/>
  <c r="HX127" i="4"/>
  <c r="GM127" i="4"/>
  <c r="IB127" i="4"/>
  <c r="GQ127" i="4"/>
  <c r="HQ188" i="4"/>
  <c r="GF188" i="4"/>
  <c r="HU188" i="4"/>
  <c r="GJ188" i="4"/>
  <c r="HZ188" i="4"/>
  <c r="GO188" i="4"/>
  <c r="HN116" i="4"/>
  <c r="GC116" i="4"/>
  <c r="HS116" i="4"/>
  <c r="GH116" i="4"/>
  <c r="HX116" i="4"/>
  <c r="GM116" i="4"/>
  <c r="IB116" i="4"/>
  <c r="GQ116" i="4"/>
  <c r="HP105" i="4"/>
  <c r="GE105" i="4"/>
  <c r="HT105" i="4"/>
  <c r="GI105" i="4"/>
  <c r="HY105" i="4"/>
  <c r="GN105" i="4"/>
  <c r="HM20" i="4"/>
  <c r="GB20" i="4"/>
  <c r="HQ20" i="4"/>
  <c r="GF20" i="4"/>
  <c r="HU20" i="4"/>
  <c r="GJ20" i="4"/>
  <c r="HZ20" i="4"/>
  <c r="GO20" i="4"/>
  <c r="HN25" i="4"/>
  <c r="GC25" i="4"/>
  <c r="HR25" i="4"/>
  <c r="GG25" i="4"/>
  <c r="HV25" i="4"/>
  <c r="GK25" i="4"/>
  <c r="IA25" i="4"/>
  <c r="GP25" i="4"/>
  <c r="HO131" i="4"/>
  <c r="GD131" i="4"/>
  <c r="HS131" i="4"/>
  <c r="GH131" i="4"/>
  <c r="HX131" i="4"/>
  <c r="GM131" i="4"/>
  <c r="IB131" i="4"/>
  <c r="GQ131" i="4"/>
  <c r="HQ168" i="4"/>
  <c r="GF168" i="4"/>
  <c r="HU168" i="4"/>
  <c r="GJ168" i="4"/>
  <c r="HZ168" i="4"/>
  <c r="GO168" i="4"/>
  <c r="HN181" i="4"/>
  <c r="GC181" i="4"/>
  <c r="HS181" i="4"/>
  <c r="GH181" i="4"/>
  <c r="HX181" i="4"/>
  <c r="GM181" i="4"/>
  <c r="IB181" i="4"/>
  <c r="GQ181" i="4"/>
  <c r="HP72" i="4"/>
  <c r="GE72" i="4"/>
  <c r="HT72" i="4"/>
  <c r="GI72" i="4"/>
  <c r="HY72" i="4"/>
  <c r="GN72" i="4"/>
  <c r="HN171" i="4"/>
  <c r="GC171" i="4"/>
  <c r="HR171" i="4"/>
  <c r="GG171" i="4"/>
  <c r="HV171" i="4"/>
  <c r="GK171" i="4"/>
  <c r="IA171" i="4"/>
  <c r="GP171" i="4"/>
  <c r="HP119" i="4"/>
  <c r="GE119" i="4"/>
  <c r="HT119" i="4"/>
  <c r="GI119" i="4"/>
  <c r="HY119" i="4"/>
  <c r="GN119" i="4"/>
  <c r="HM15" i="4"/>
  <c r="GB15" i="4"/>
  <c r="HR15" i="4"/>
  <c r="GG15" i="4"/>
  <c r="HV15" i="4"/>
  <c r="GK15" i="4"/>
  <c r="IA15" i="4"/>
  <c r="GP15" i="4"/>
  <c r="HQ12" i="4"/>
  <c r="GF12" i="4"/>
  <c r="HU12" i="4"/>
  <c r="GJ12" i="4"/>
  <c r="HZ12" i="4"/>
  <c r="GO12" i="4"/>
  <c r="HN151" i="4"/>
  <c r="GC151" i="4"/>
  <c r="HS151" i="4"/>
  <c r="GH151" i="4"/>
  <c r="HX151" i="4"/>
  <c r="GM151" i="4"/>
  <c r="IB151" i="4"/>
  <c r="GQ151" i="4"/>
  <c r="HP60" i="4"/>
  <c r="GE60" i="4"/>
  <c r="HT60" i="4"/>
  <c r="GI60" i="4"/>
  <c r="HY60" i="4"/>
  <c r="GN60" i="4"/>
  <c r="HM77" i="4"/>
  <c r="GB77" i="4"/>
  <c r="HQ77" i="4"/>
  <c r="GF77" i="4"/>
  <c r="HU77" i="4"/>
  <c r="GJ77" i="4"/>
  <c r="HZ77" i="4"/>
  <c r="GO77" i="4"/>
  <c r="HN78" i="4"/>
  <c r="GC78" i="4"/>
  <c r="HR78" i="4"/>
  <c r="GG78" i="4"/>
  <c r="HV78" i="4"/>
  <c r="GK78" i="4"/>
  <c r="IA78" i="4"/>
  <c r="GP78" i="4"/>
  <c r="HP79" i="4"/>
  <c r="GE79" i="4"/>
  <c r="HT79" i="4"/>
  <c r="GI79" i="4"/>
  <c r="HY79" i="4"/>
  <c r="GN79" i="4"/>
  <c r="HM85" i="4"/>
  <c r="GB85" i="4"/>
  <c r="HQ85" i="4"/>
  <c r="GF85" i="4"/>
  <c r="HU85" i="4"/>
  <c r="GJ85" i="4"/>
  <c r="HZ85" i="4"/>
  <c r="GO85" i="4"/>
  <c r="HN97" i="4"/>
  <c r="GC97" i="4"/>
  <c r="HR97" i="4"/>
  <c r="GG97" i="4"/>
  <c r="HV97" i="4"/>
  <c r="GK97" i="4"/>
  <c r="IA97" i="4"/>
  <c r="GP97" i="4"/>
  <c r="HO135" i="4"/>
  <c r="GD135" i="4"/>
  <c r="HS135" i="4"/>
  <c r="GH135" i="4"/>
  <c r="HX135" i="4"/>
  <c r="GM135" i="4"/>
  <c r="IB135" i="4"/>
  <c r="GQ135" i="4"/>
  <c r="HQ186" i="4"/>
  <c r="GF186" i="4"/>
  <c r="HU186" i="4"/>
  <c r="GJ186" i="4"/>
  <c r="HZ186" i="4"/>
  <c r="GO186" i="4"/>
  <c r="HN167" i="4"/>
  <c r="GC167" i="4"/>
  <c r="HR167" i="4"/>
  <c r="GG167" i="4"/>
  <c r="HV167" i="4"/>
  <c r="GK167" i="4"/>
  <c r="IA167" i="4"/>
  <c r="GP167" i="4"/>
  <c r="HP91" i="4"/>
  <c r="GE91" i="4"/>
  <c r="HT91" i="4"/>
  <c r="GI91" i="4"/>
  <c r="HY91" i="4"/>
  <c r="GN91" i="4"/>
  <c r="HM132" i="4"/>
  <c r="GB132" i="4"/>
  <c r="HR132" i="4"/>
  <c r="GG132" i="4"/>
  <c r="HV132" i="4"/>
  <c r="GK132" i="4"/>
  <c r="IA132" i="4"/>
  <c r="GP132" i="4"/>
  <c r="HO143" i="4"/>
  <c r="GD143" i="4"/>
  <c r="HS143" i="4"/>
  <c r="GH143" i="4"/>
  <c r="HX143" i="4"/>
  <c r="GM143" i="4"/>
  <c r="IB143" i="4"/>
  <c r="GQ143" i="4"/>
  <c r="HQ14" i="4"/>
  <c r="GF14" i="4"/>
  <c r="HU14" i="4"/>
  <c r="GJ14" i="4"/>
  <c r="HZ14" i="4"/>
  <c r="GO14" i="4"/>
  <c r="HN84" i="4"/>
  <c r="GC84" i="4"/>
  <c r="HR84" i="4"/>
  <c r="GG84" i="4"/>
  <c r="HV84" i="4"/>
  <c r="GK84" i="4"/>
  <c r="IA84" i="4"/>
  <c r="GP84" i="4"/>
  <c r="HO172" i="4"/>
  <c r="GD172" i="4"/>
  <c r="HS172" i="4"/>
  <c r="GH172" i="4"/>
  <c r="HX172" i="4"/>
  <c r="GM172" i="4"/>
  <c r="IB172" i="4"/>
  <c r="GQ172" i="4"/>
  <c r="HQ136" i="4"/>
  <c r="GF136" i="4"/>
  <c r="HU136" i="4"/>
  <c r="GJ136" i="4"/>
  <c r="HZ136" i="4"/>
  <c r="GO136" i="4"/>
  <c r="HN95" i="4"/>
  <c r="GC95" i="4"/>
  <c r="HR95" i="4"/>
  <c r="GG95" i="4"/>
  <c r="HV95" i="4"/>
  <c r="GK95" i="4"/>
  <c r="IA95" i="4"/>
  <c r="GP95" i="4"/>
  <c r="HP23" i="4"/>
  <c r="GE23" i="4"/>
  <c r="HT23" i="4"/>
  <c r="GI23" i="4"/>
  <c r="HY23" i="4"/>
  <c r="GN23" i="4"/>
  <c r="HM28" i="4"/>
  <c r="GB28" i="4"/>
  <c r="HQ28" i="4"/>
  <c r="GF28" i="4"/>
  <c r="HU28" i="4"/>
  <c r="GJ28" i="4"/>
  <c r="HZ28" i="4"/>
  <c r="GO28" i="4"/>
  <c r="HN87" i="4"/>
  <c r="GC87" i="4"/>
  <c r="HR87" i="4"/>
  <c r="GG87" i="4"/>
  <c r="HV87" i="4"/>
  <c r="GK87" i="4"/>
  <c r="IA87" i="4"/>
  <c r="GP87" i="4"/>
  <c r="HP32" i="4"/>
  <c r="GE32" i="4"/>
  <c r="HT32" i="4"/>
  <c r="GI32" i="4"/>
  <c r="HY32" i="4"/>
  <c r="GN32" i="4"/>
  <c r="HM37" i="4"/>
  <c r="GB37" i="4"/>
  <c r="HR37" i="4"/>
  <c r="GG37" i="4"/>
  <c r="HV37" i="4"/>
  <c r="GK37" i="4"/>
  <c r="IA37" i="4"/>
  <c r="GP37" i="4"/>
  <c r="HO38" i="4"/>
  <c r="GD38" i="4"/>
  <c r="HS38" i="4"/>
  <c r="GH38" i="4"/>
  <c r="HY38" i="4"/>
  <c r="GN38" i="4"/>
  <c r="HX27" i="4"/>
  <c r="GM27" i="4"/>
  <c r="IB27" i="4"/>
  <c r="GQ27" i="4"/>
  <c r="HP81" i="4"/>
  <c r="GE81" i="4"/>
  <c r="HT81" i="4"/>
  <c r="GI81" i="4"/>
  <c r="HY81" i="4"/>
  <c r="GN81" i="4"/>
  <c r="HN19" i="4"/>
  <c r="GC19" i="4"/>
  <c r="HR19" i="4"/>
  <c r="GG19" i="4"/>
  <c r="HV19" i="4"/>
  <c r="GK19" i="4"/>
  <c r="IA19" i="4"/>
  <c r="GP19" i="4"/>
  <c r="HO53" i="4"/>
  <c r="GD53" i="4"/>
  <c r="HS53" i="4"/>
  <c r="GH53" i="4"/>
  <c r="HX53" i="4"/>
  <c r="GM53" i="4"/>
  <c r="IB53" i="4"/>
  <c r="GQ53" i="4"/>
  <c r="HQ58" i="4"/>
  <c r="GF58" i="4"/>
  <c r="HU58" i="4"/>
  <c r="GJ58" i="4"/>
  <c r="HZ58" i="4"/>
  <c r="GO58" i="4"/>
  <c r="HN59" i="4"/>
  <c r="GC59" i="4"/>
  <c r="HR59" i="4"/>
  <c r="GG59" i="4"/>
  <c r="HV59" i="4"/>
  <c r="GK59" i="4"/>
  <c r="IA59" i="4"/>
  <c r="GP59" i="4"/>
  <c r="HP61" i="4"/>
  <c r="GE61" i="4"/>
  <c r="HT61" i="4"/>
  <c r="GI61" i="4"/>
  <c r="HY61" i="4"/>
  <c r="GN61" i="4"/>
  <c r="HM66" i="4"/>
  <c r="GB66" i="4"/>
  <c r="HQ66" i="4"/>
  <c r="GF66" i="4"/>
  <c r="HU66" i="4"/>
  <c r="GJ66" i="4"/>
  <c r="HZ66" i="4"/>
  <c r="GO66" i="4"/>
  <c r="HN134" i="4"/>
  <c r="GC134" i="4"/>
  <c r="HS134" i="4"/>
  <c r="GH134" i="4"/>
  <c r="HX134" i="4"/>
  <c r="GM134" i="4"/>
  <c r="IB134" i="4"/>
  <c r="GQ134" i="4"/>
  <c r="HP111" i="4"/>
  <c r="GE111" i="4"/>
  <c r="HT111" i="4"/>
  <c r="GI111" i="4"/>
  <c r="HY111" i="4"/>
  <c r="GN111" i="4"/>
  <c r="HN98" i="4"/>
  <c r="GC98" i="4"/>
  <c r="HR98" i="4"/>
  <c r="GG98" i="4"/>
  <c r="HV98" i="4"/>
  <c r="GK98" i="4"/>
  <c r="IA98" i="4"/>
  <c r="GP98" i="4"/>
  <c r="HP107" i="4"/>
  <c r="GE107" i="4"/>
  <c r="HT107" i="4"/>
  <c r="GI107" i="4"/>
  <c r="HY107" i="4"/>
  <c r="GN107" i="4"/>
  <c r="HM152" i="4"/>
  <c r="GB152" i="4"/>
  <c r="HR152" i="4"/>
  <c r="GG152" i="4"/>
  <c r="HV152" i="4"/>
  <c r="GK152" i="4"/>
  <c r="IA152" i="4"/>
  <c r="GP152" i="4"/>
  <c r="HO125" i="4"/>
  <c r="GD125" i="4"/>
  <c r="HS125" i="4"/>
  <c r="GH125" i="4"/>
  <c r="HX125" i="4"/>
  <c r="GM125" i="4"/>
  <c r="IB125" i="4"/>
  <c r="GQ125" i="4"/>
  <c r="HQ126" i="4"/>
  <c r="GF126" i="4"/>
  <c r="HU126" i="4"/>
  <c r="GJ126" i="4"/>
  <c r="HZ126" i="4"/>
  <c r="GO126" i="4"/>
  <c r="HO183" i="4"/>
  <c r="GD183" i="4"/>
  <c r="HS183" i="4"/>
  <c r="GH183" i="4"/>
  <c r="HX183" i="4"/>
  <c r="GM183" i="4"/>
  <c r="IB183" i="4"/>
  <c r="GQ183" i="4"/>
  <c r="HP103" i="4"/>
  <c r="GE103" i="4"/>
  <c r="HT103" i="4"/>
  <c r="GI103" i="4"/>
  <c r="HY103" i="4"/>
  <c r="GN103" i="4"/>
  <c r="HM194" i="4"/>
  <c r="GB194" i="4"/>
  <c r="HQ194" i="4"/>
  <c r="GF194" i="4"/>
  <c r="HU194" i="4"/>
  <c r="GJ194" i="4"/>
  <c r="HZ194" i="4"/>
  <c r="GO194" i="4"/>
  <c r="HN147" i="4"/>
  <c r="GC147" i="4"/>
  <c r="HR147" i="4"/>
  <c r="GG147" i="4"/>
  <c r="HV147" i="4"/>
  <c r="GK147" i="4"/>
  <c r="IA147" i="4"/>
  <c r="GP147" i="4"/>
  <c r="HO155" i="4"/>
  <c r="GD155" i="4"/>
  <c r="HS155" i="4"/>
  <c r="GH155" i="4"/>
  <c r="HX155" i="4"/>
  <c r="GM155" i="4"/>
  <c r="IB155" i="4"/>
  <c r="GQ155" i="4"/>
  <c r="HP162" i="4"/>
  <c r="GE162" i="4"/>
  <c r="HT162" i="4"/>
  <c r="GI162" i="4"/>
  <c r="HY162" i="4"/>
  <c r="GN162" i="4"/>
  <c r="HM166" i="4"/>
  <c r="GB166" i="4"/>
  <c r="HQ166" i="4"/>
  <c r="GF166" i="4"/>
  <c r="HU166" i="4"/>
  <c r="GJ166" i="4"/>
  <c r="HZ166" i="4"/>
  <c r="GO166" i="4"/>
  <c r="HN170" i="4"/>
  <c r="GC170" i="4"/>
  <c r="HR170" i="4"/>
  <c r="GG170" i="4"/>
  <c r="HV170" i="4"/>
  <c r="GK170" i="4"/>
  <c r="IA170" i="4"/>
  <c r="GP170" i="4"/>
  <c r="HO192" i="4"/>
  <c r="GD192" i="4"/>
  <c r="HS192" i="4"/>
  <c r="GH192" i="4"/>
  <c r="HX192" i="4"/>
  <c r="GM192" i="4"/>
  <c r="IB192" i="4"/>
  <c r="GQ192" i="4"/>
  <c r="HP89" i="4"/>
  <c r="GE89" i="4"/>
  <c r="HT89" i="4"/>
  <c r="GI89" i="4"/>
  <c r="HY89" i="4"/>
  <c r="GN89" i="4"/>
  <c r="HM50" i="4"/>
  <c r="GB50" i="4"/>
  <c r="HR50" i="4"/>
  <c r="GG50" i="4"/>
  <c r="HV50" i="4"/>
  <c r="GK50" i="4"/>
  <c r="IA50" i="4"/>
  <c r="GP50" i="4"/>
  <c r="HO67" i="4"/>
  <c r="GD67" i="4"/>
  <c r="HS67" i="4"/>
  <c r="GH67" i="4"/>
  <c r="HX67" i="4"/>
  <c r="GM67" i="4"/>
  <c r="IB67" i="4"/>
  <c r="GQ67" i="4"/>
  <c r="HP86" i="4"/>
  <c r="GE86" i="4"/>
  <c r="HT86" i="4"/>
  <c r="GI86" i="4"/>
  <c r="HY86" i="4"/>
  <c r="GN86" i="4"/>
  <c r="HM118" i="4"/>
  <c r="GB118" i="4"/>
  <c r="HQ118" i="4"/>
  <c r="GF118" i="4"/>
  <c r="HU118" i="4"/>
  <c r="GJ118" i="4"/>
  <c r="HZ118" i="4"/>
  <c r="GO118" i="4"/>
  <c r="HN154" i="4"/>
  <c r="GC154" i="4"/>
  <c r="HR154" i="4"/>
  <c r="GG154" i="4"/>
  <c r="HV154" i="4"/>
  <c r="GK154" i="4"/>
  <c r="IA154" i="4"/>
  <c r="GP154" i="4"/>
  <c r="HP36" i="4"/>
  <c r="GE36" i="4"/>
  <c r="HT36" i="4"/>
  <c r="GI36" i="4"/>
  <c r="HY36" i="4"/>
  <c r="GN36" i="4"/>
  <c r="HM193" i="4"/>
  <c r="GB193" i="4"/>
  <c r="HQ193" i="4"/>
  <c r="GF193" i="4"/>
  <c r="HU193" i="4"/>
  <c r="GJ193" i="4"/>
  <c r="HZ193" i="4"/>
  <c r="GO193" i="4"/>
  <c r="HN43" i="4"/>
  <c r="GC43" i="4"/>
  <c r="HR43" i="4"/>
  <c r="GG43" i="4"/>
  <c r="HV43" i="4"/>
  <c r="GK43" i="4"/>
  <c r="IA43" i="4"/>
  <c r="GP43" i="4"/>
  <c r="HP150" i="4"/>
  <c r="GE150" i="4"/>
  <c r="HT150" i="4"/>
  <c r="GI150" i="4"/>
  <c r="HY150" i="4"/>
  <c r="GN150" i="4"/>
  <c r="HM51" i="4"/>
  <c r="GB51" i="4"/>
  <c r="HQ51" i="4"/>
  <c r="GF51" i="4"/>
  <c r="HU51" i="4"/>
  <c r="GJ51" i="4"/>
  <c r="HZ51" i="4"/>
  <c r="GO51" i="4"/>
  <c r="HN48" i="4"/>
  <c r="GC48" i="4"/>
  <c r="HR48" i="4"/>
  <c r="GG48" i="4"/>
  <c r="HV48" i="4"/>
  <c r="GK48" i="4"/>
  <c r="IA48" i="4"/>
  <c r="GP48" i="4"/>
  <c r="HQ109" i="4"/>
  <c r="GF109" i="4"/>
  <c r="HU109" i="4"/>
  <c r="GJ109" i="4"/>
  <c r="HZ109" i="4"/>
  <c r="GO109" i="4"/>
  <c r="HN110" i="4"/>
  <c r="GC110" i="4"/>
  <c r="HR110" i="4"/>
  <c r="GG110" i="4"/>
  <c r="HV110" i="4"/>
  <c r="GK110" i="4"/>
  <c r="IA110" i="4"/>
  <c r="GP110" i="4"/>
  <c r="HO161" i="4"/>
  <c r="GD161" i="4"/>
  <c r="HS161" i="4"/>
  <c r="GH161" i="4"/>
  <c r="HX161" i="4"/>
  <c r="GM161" i="4"/>
  <c r="IB161" i="4"/>
  <c r="GQ161" i="4"/>
  <c r="HP179" i="4"/>
  <c r="GE179" i="4"/>
  <c r="HT179" i="4"/>
  <c r="GI179" i="4"/>
  <c r="HY179" i="4"/>
  <c r="GN179" i="4"/>
  <c r="HM104" i="4"/>
  <c r="GB104" i="4"/>
  <c r="HQ104" i="4"/>
  <c r="GF104" i="4"/>
  <c r="HU104" i="4"/>
  <c r="GJ104" i="4"/>
  <c r="HZ104" i="4"/>
  <c r="GO104" i="4"/>
  <c r="HN29" i="4"/>
  <c r="GC29" i="4"/>
  <c r="HR29" i="4"/>
  <c r="GG29" i="4"/>
  <c r="HV29" i="4"/>
  <c r="GK29" i="4"/>
  <c r="IA29" i="4"/>
  <c r="GP29" i="4"/>
  <c r="HO120" i="4"/>
  <c r="GD120" i="4"/>
  <c r="HS120" i="4"/>
  <c r="GH120" i="4"/>
  <c r="HX120" i="4"/>
  <c r="GM120" i="4"/>
  <c r="IB120" i="4"/>
  <c r="GQ120" i="4"/>
  <c r="HP190" i="4"/>
  <c r="GE190" i="4"/>
  <c r="HT190" i="4"/>
  <c r="GI190" i="4"/>
  <c r="HY190" i="4"/>
  <c r="GN190" i="4"/>
  <c r="HM39" i="4"/>
  <c r="GB39" i="4"/>
  <c r="HQ39" i="4"/>
  <c r="GF39" i="4"/>
  <c r="HU39" i="4"/>
  <c r="GJ39" i="4"/>
  <c r="HZ39" i="4"/>
  <c r="GO39" i="4"/>
  <c r="HN40" i="4"/>
  <c r="GC40" i="4"/>
  <c r="HR40" i="4"/>
  <c r="GG40" i="4"/>
  <c r="HV40" i="4"/>
  <c r="GK40" i="4"/>
  <c r="IA40" i="4"/>
  <c r="GP40" i="4"/>
  <c r="HO70" i="4"/>
  <c r="GD70" i="4"/>
  <c r="HS70" i="4"/>
  <c r="GH70" i="4"/>
  <c r="HX70" i="4"/>
  <c r="GM70" i="4"/>
  <c r="IB70" i="4"/>
  <c r="GQ70" i="4"/>
  <c r="HP82" i="4"/>
  <c r="GE82" i="4"/>
  <c r="HT82" i="4"/>
  <c r="GI82" i="4"/>
  <c r="HY82" i="4"/>
  <c r="GN82" i="4"/>
  <c r="HM112" i="4"/>
  <c r="GB112" i="4"/>
  <c r="HQ112" i="4"/>
  <c r="GF112" i="4"/>
  <c r="HU112" i="4"/>
  <c r="GJ112" i="4"/>
  <c r="HZ112" i="4"/>
  <c r="GO112" i="4"/>
  <c r="HN137" i="4"/>
  <c r="GC137" i="4"/>
  <c r="HR137" i="4"/>
  <c r="GG137" i="4"/>
  <c r="HV137" i="4"/>
  <c r="GK137" i="4"/>
  <c r="IA137" i="4"/>
  <c r="GP137" i="4"/>
  <c r="HO69" i="4"/>
  <c r="GD69" i="4"/>
  <c r="HS69" i="4"/>
  <c r="GH69" i="4"/>
  <c r="HX69" i="4"/>
  <c r="GM69" i="4"/>
  <c r="IB69" i="4"/>
  <c r="GQ69" i="4"/>
  <c r="HP45" i="4"/>
  <c r="GE45" i="4"/>
  <c r="HT45" i="4"/>
  <c r="GI45" i="4"/>
  <c r="HY45" i="4"/>
  <c r="GN45" i="4"/>
  <c r="HM175" i="4"/>
  <c r="GB175" i="4"/>
  <c r="HQ175" i="4"/>
  <c r="GF175" i="4"/>
  <c r="HU175" i="4"/>
  <c r="GJ175" i="4"/>
  <c r="HZ175" i="4"/>
  <c r="GO175" i="4"/>
  <c r="HN16" i="4"/>
  <c r="GC16" i="4"/>
  <c r="HR16" i="4"/>
  <c r="GG16" i="4"/>
  <c r="HV16" i="4"/>
  <c r="GK16" i="4"/>
  <c r="IA16" i="4"/>
  <c r="GP16" i="4"/>
  <c r="HO13" i="4"/>
  <c r="GD13" i="4"/>
  <c r="HS13" i="4"/>
  <c r="GH13" i="4"/>
  <c r="HX13" i="4"/>
  <c r="GM13" i="4"/>
  <c r="IB13" i="4"/>
  <c r="GQ13" i="4"/>
  <c r="HQ63" i="4"/>
  <c r="GF63" i="4"/>
  <c r="HU63" i="4"/>
  <c r="GJ63" i="4"/>
  <c r="HZ63" i="4"/>
  <c r="GO63" i="4"/>
  <c r="HN44" i="4"/>
  <c r="GC44" i="4"/>
  <c r="HR44" i="4"/>
  <c r="GG44" i="4"/>
  <c r="HV44" i="4"/>
  <c r="GK44" i="4"/>
  <c r="IA44" i="4"/>
  <c r="GP44" i="4"/>
  <c r="HO144" i="4"/>
  <c r="GD144" i="4"/>
  <c r="HS144" i="4"/>
  <c r="GH144" i="4"/>
  <c r="HX144" i="4"/>
  <c r="GM144" i="4"/>
  <c r="IB144" i="4"/>
  <c r="GQ144" i="4"/>
  <c r="HP158" i="4"/>
  <c r="GE158" i="4"/>
  <c r="HT158" i="4"/>
  <c r="GI158" i="4"/>
  <c r="HY158" i="4"/>
  <c r="GN158" i="4"/>
  <c r="HM18" i="4"/>
  <c r="GB18" i="4"/>
  <c r="HQ18" i="4"/>
  <c r="GF18" i="4"/>
  <c r="HU18" i="4"/>
  <c r="GJ18" i="4"/>
  <c r="HZ18" i="4"/>
  <c r="GO18" i="4"/>
  <c r="HN157" i="4"/>
  <c r="GC157" i="4"/>
  <c r="HR157" i="4"/>
  <c r="GG157" i="4"/>
  <c r="HV157" i="4"/>
  <c r="GK157" i="4"/>
  <c r="IA157" i="4"/>
  <c r="GP157" i="4"/>
  <c r="HO21" i="4"/>
  <c r="GD21" i="4"/>
  <c r="HS21" i="4"/>
  <c r="GH21" i="4"/>
  <c r="HX21" i="4"/>
  <c r="GM21" i="4"/>
  <c r="IB21" i="4"/>
  <c r="GQ21" i="4"/>
  <c r="HP24" i="4"/>
  <c r="GE24" i="4"/>
  <c r="HT24" i="4"/>
  <c r="GI24" i="4"/>
  <c r="HY24" i="4"/>
  <c r="GN24" i="4"/>
  <c r="HM33" i="4"/>
  <c r="GB33" i="4"/>
  <c r="HQ33" i="4"/>
  <c r="GF33" i="4"/>
  <c r="HU33" i="4"/>
  <c r="GJ33" i="4"/>
  <c r="HZ33" i="4"/>
  <c r="GO33" i="4"/>
  <c r="HN35" i="4"/>
  <c r="GC35" i="4"/>
  <c r="HR35" i="4"/>
  <c r="GG35" i="4"/>
  <c r="HV35" i="4"/>
  <c r="GK35" i="4"/>
  <c r="IA35" i="4"/>
  <c r="GP35" i="4"/>
  <c r="HO47" i="4"/>
  <c r="GD47" i="4"/>
  <c r="HS47" i="4"/>
  <c r="GH47" i="4"/>
  <c r="HX47" i="4"/>
  <c r="GM47" i="4"/>
  <c r="IB47" i="4"/>
  <c r="GQ47" i="4"/>
  <c r="HP139" i="4"/>
  <c r="GE139" i="4"/>
  <c r="HT139" i="4"/>
  <c r="GI139" i="4"/>
  <c r="HY139" i="4"/>
  <c r="GN139" i="4"/>
  <c r="HM140" i="4"/>
  <c r="GB140" i="4"/>
  <c r="HQ140" i="4"/>
  <c r="GF140" i="4"/>
  <c r="HU140" i="4"/>
  <c r="GJ140" i="4"/>
  <c r="HZ140" i="4"/>
  <c r="GO140" i="4"/>
  <c r="HN184" i="4"/>
  <c r="GC184" i="4"/>
  <c r="HR184" i="4"/>
  <c r="GG184" i="4"/>
  <c r="HV184" i="4"/>
  <c r="GK184" i="4"/>
  <c r="IA184" i="4"/>
  <c r="GP184" i="4"/>
  <c r="HO68" i="4"/>
  <c r="GD68" i="4"/>
  <c r="HS68" i="4"/>
  <c r="GH68" i="4"/>
  <c r="HX68" i="4"/>
  <c r="GM68" i="4"/>
  <c r="IB68" i="4"/>
  <c r="GQ68" i="4"/>
  <c r="HP165" i="4"/>
  <c r="GE165" i="4"/>
  <c r="HT165" i="4"/>
  <c r="GI165" i="4"/>
  <c r="HY165" i="4"/>
  <c r="GN165" i="4"/>
  <c r="HM113" i="4"/>
  <c r="GB113" i="4"/>
  <c r="HQ113" i="4"/>
  <c r="GF113" i="4"/>
  <c r="HU113" i="4"/>
  <c r="GJ113" i="4"/>
  <c r="HZ113" i="4"/>
  <c r="GO113" i="4"/>
  <c r="HN124" i="4"/>
  <c r="GC124" i="4"/>
  <c r="HR124" i="4"/>
  <c r="GG124" i="4"/>
  <c r="HV124" i="4"/>
  <c r="GK124" i="4"/>
  <c r="IA124" i="4"/>
  <c r="GP124" i="4"/>
  <c r="HO191" i="4"/>
  <c r="GD191" i="4"/>
  <c r="HS191" i="4"/>
  <c r="GH191" i="4"/>
  <c r="HX191" i="4"/>
  <c r="GM191" i="4"/>
  <c r="IB191" i="4"/>
  <c r="GQ191" i="4"/>
  <c r="HP174" i="4"/>
  <c r="GE174" i="4"/>
  <c r="HT174" i="4"/>
  <c r="GI174" i="4"/>
  <c r="HY174" i="4"/>
  <c r="GN174" i="4"/>
  <c r="HM54" i="4"/>
  <c r="GB54" i="4"/>
  <c r="HQ54" i="4"/>
  <c r="GF54" i="4"/>
  <c r="HU54" i="4"/>
  <c r="GJ54" i="4"/>
  <c r="HZ54" i="4"/>
  <c r="GO54" i="4"/>
  <c r="HN138" i="4"/>
  <c r="GC138" i="4"/>
  <c r="HR138" i="4"/>
  <c r="GG138" i="4"/>
  <c r="HV138" i="4"/>
  <c r="GK138" i="4"/>
  <c r="IA138" i="4"/>
  <c r="GP138" i="4"/>
  <c r="HO182" i="4"/>
  <c r="GD182" i="4"/>
  <c r="HS182" i="4"/>
  <c r="GH182" i="4"/>
  <c r="HX182" i="4"/>
  <c r="GM182" i="4"/>
  <c r="IB182" i="4"/>
  <c r="GQ182" i="4"/>
  <c r="HP62" i="4"/>
  <c r="GE62" i="4"/>
  <c r="HT62" i="4"/>
  <c r="GI62" i="4"/>
  <c r="HY62" i="4"/>
  <c r="GN62" i="4"/>
  <c r="HM148" i="4"/>
  <c r="GB148" i="4"/>
  <c r="HQ148" i="4"/>
  <c r="GF148" i="4"/>
  <c r="HU148" i="4"/>
  <c r="GJ148" i="4"/>
  <c r="HZ148" i="4"/>
  <c r="GO148" i="4"/>
  <c r="HP46" i="4"/>
  <c r="GE46" i="4"/>
  <c r="HT46" i="4"/>
  <c r="GI46" i="4"/>
  <c r="HY46" i="4"/>
  <c r="GN46" i="4"/>
  <c r="HN133" i="4"/>
  <c r="GC133" i="4"/>
  <c r="HR133" i="4"/>
  <c r="GG133" i="4"/>
  <c r="HV133" i="4"/>
  <c r="GK133" i="4"/>
  <c r="IA133" i="4"/>
  <c r="GP133" i="4"/>
  <c r="HO26" i="4"/>
  <c r="GD26" i="4"/>
  <c r="HS26" i="4"/>
  <c r="GH26" i="4"/>
  <c r="HX26" i="4"/>
  <c r="GM26" i="4"/>
  <c r="IB26" i="4"/>
  <c r="GQ26" i="4"/>
  <c r="HP41" i="4"/>
  <c r="GE41" i="4"/>
  <c r="HT41" i="4"/>
  <c r="GI41" i="4"/>
  <c r="HY41" i="4"/>
  <c r="GN41" i="4"/>
  <c r="HM42" i="4"/>
  <c r="GB42" i="4"/>
  <c r="HQ42" i="4"/>
  <c r="GF42" i="4"/>
  <c r="HU42" i="4"/>
  <c r="GJ42" i="4"/>
  <c r="HZ42" i="4"/>
  <c r="GO42" i="4"/>
  <c r="HO163" i="4"/>
  <c r="GD163" i="4"/>
  <c r="HS163" i="4"/>
  <c r="GH163" i="4"/>
  <c r="HX163" i="4"/>
  <c r="GM163" i="4"/>
  <c r="IB163" i="4"/>
  <c r="GQ163" i="4"/>
  <c r="HP56" i="4"/>
  <c r="GE56" i="4"/>
  <c r="HT56" i="4"/>
  <c r="GI56" i="4"/>
  <c r="HY56" i="4"/>
  <c r="GN56" i="4"/>
  <c r="HM57" i="4"/>
  <c r="GB57" i="4"/>
  <c r="HQ57" i="4"/>
  <c r="GF57" i="4"/>
  <c r="HU57" i="4"/>
  <c r="GJ57" i="4"/>
  <c r="HZ57" i="4"/>
  <c r="GO57" i="4"/>
  <c r="HN187" i="4"/>
  <c r="GC187" i="4"/>
  <c r="HR187" i="4"/>
  <c r="GG187" i="4"/>
  <c r="HV187" i="4"/>
  <c r="GK187" i="4"/>
  <c r="IA187" i="4"/>
  <c r="GP187" i="4"/>
  <c r="HO102" i="4"/>
  <c r="GD102" i="4"/>
  <c r="HS102" i="4"/>
  <c r="GH102" i="4"/>
  <c r="HX102" i="4"/>
  <c r="GM102" i="4"/>
  <c r="IB102" i="4"/>
  <c r="GQ102" i="4"/>
  <c r="HP64" i="4"/>
  <c r="GE64" i="4"/>
  <c r="HT64" i="4"/>
  <c r="GI64" i="4"/>
  <c r="HY64" i="4"/>
  <c r="GN64" i="4"/>
  <c r="HM71" i="4"/>
  <c r="GB71" i="4"/>
  <c r="HQ71" i="4"/>
  <c r="GF71" i="4"/>
  <c r="HU71" i="4"/>
  <c r="GJ71" i="4"/>
  <c r="HZ71" i="4"/>
  <c r="GO71" i="4"/>
  <c r="HN73" i="4"/>
  <c r="GC73" i="4"/>
  <c r="HR73" i="4"/>
  <c r="GG73" i="4"/>
  <c r="HV73" i="4"/>
  <c r="GK73" i="4"/>
  <c r="IA73" i="4"/>
  <c r="GP73" i="4"/>
  <c r="HP74" i="4"/>
  <c r="GE74" i="4"/>
  <c r="HT74" i="4"/>
  <c r="GI74" i="4"/>
  <c r="HY74" i="4"/>
  <c r="GN74" i="4"/>
  <c r="HM100" i="4"/>
  <c r="GB100" i="4"/>
  <c r="HR100" i="4"/>
  <c r="GG100" i="4"/>
  <c r="HV100" i="4"/>
  <c r="GK100" i="4"/>
  <c r="IA100" i="4"/>
  <c r="GP100" i="4"/>
  <c r="HO108" i="4"/>
  <c r="GD108" i="4"/>
  <c r="HS108" i="4"/>
  <c r="GH108" i="4"/>
  <c r="HX108" i="4"/>
  <c r="GM108" i="4"/>
  <c r="IB108" i="4"/>
  <c r="GQ108" i="4"/>
  <c r="HP115" i="4"/>
  <c r="GE115" i="4"/>
  <c r="HT115" i="4"/>
  <c r="GI115" i="4"/>
  <c r="HY115" i="4"/>
  <c r="GN115" i="4"/>
  <c r="HM129" i="4"/>
  <c r="GB129" i="4"/>
  <c r="HQ129" i="4"/>
  <c r="GF129" i="4"/>
  <c r="HU129" i="4"/>
  <c r="GJ129" i="4"/>
  <c r="HZ129" i="4"/>
  <c r="GO129" i="4"/>
  <c r="HN142" i="4"/>
  <c r="GC142" i="4"/>
  <c r="HR142" i="4"/>
  <c r="GG142" i="4"/>
  <c r="HV142" i="4"/>
  <c r="GK142" i="4"/>
  <c r="IA142" i="4"/>
  <c r="GP142" i="4"/>
  <c r="HP145" i="4"/>
  <c r="GE145" i="4"/>
  <c r="HT145" i="4"/>
  <c r="GI145" i="4"/>
  <c r="HY145" i="4"/>
  <c r="GN145" i="4"/>
  <c r="HM149" i="4"/>
  <c r="GB149" i="4"/>
  <c r="HQ149" i="4"/>
  <c r="GF149" i="4"/>
  <c r="HU149" i="4"/>
  <c r="GJ149" i="4"/>
  <c r="HZ149" i="4"/>
  <c r="GO149" i="4"/>
  <c r="HN197" i="4"/>
  <c r="GC197" i="4"/>
  <c r="HR197" i="4"/>
  <c r="GG197" i="4"/>
  <c r="HV197" i="4"/>
  <c r="GK197" i="4"/>
  <c r="IA197" i="4"/>
  <c r="GP197" i="4"/>
  <c r="HO80" i="4"/>
  <c r="GD80" i="4"/>
  <c r="HS80" i="4"/>
  <c r="GH80" i="4"/>
  <c r="HX80" i="4"/>
  <c r="GM80" i="4"/>
  <c r="IB80" i="4"/>
  <c r="GQ80" i="4"/>
  <c r="HP121" i="4"/>
  <c r="GE121" i="4"/>
  <c r="HT121" i="4"/>
  <c r="GI121" i="4"/>
  <c r="HY121" i="4"/>
  <c r="GN121" i="4"/>
  <c r="HM153" i="4"/>
  <c r="GB153" i="4"/>
  <c r="HQ153" i="4"/>
  <c r="GF153" i="4"/>
  <c r="HM96" i="4"/>
  <c r="GB96" i="4"/>
  <c r="HQ96" i="4"/>
  <c r="GF96" i="4"/>
  <c r="HU96" i="4"/>
  <c r="GJ96" i="4"/>
  <c r="HZ96" i="4"/>
  <c r="GO96" i="4"/>
  <c r="HN52" i="4"/>
  <c r="GC52" i="4"/>
  <c r="HR52" i="4"/>
  <c r="GG52" i="4"/>
  <c r="HV52" i="4"/>
  <c r="GK52" i="4"/>
  <c r="IA52" i="4"/>
  <c r="GP52" i="4"/>
  <c r="HO101" i="4"/>
  <c r="GD101" i="4"/>
  <c r="HS101" i="4"/>
  <c r="GH101" i="4"/>
  <c r="HX101" i="4"/>
  <c r="GM101" i="4"/>
  <c r="IB101" i="4"/>
  <c r="GQ101" i="4"/>
  <c r="HP141" i="4"/>
  <c r="GE141" i="4"/>
  <c r="HT141" i="4"/>
  <c r="GI141" i="4"/>
  <c r="HY141" i="4"/>
  <c r="GN141" i="4"/>
  <c r="HM177" i="4"/>
  <c r="GB177" i="4"/>
  <c r="HQ177" i="4"/>
  <c r="GF177" i="4"/>
  <c r="HU177" i="4"/>
  <c r="GJ177" i="4"/>
  <c r="HZ177" i="4"/>
  <c r="GO177" i="4"/>
  <c r="HN159" i="4"/>
  <c r="GC159" i="4"/>
  <c r="HR159" i="4"/>
  <c r="GG159" i="4"/>
  <c r="HV159" i="4"/>
  <c r="GK159" i="4"/>
  <c r="IA159" i="4"/>
  <c r="GP159" i="4"/>
  <c r="HQ130" i="4"/>
  <c r="GF130" i="4"/>
  <c r="HU130" i="4"/>
  <c r="GJ130" i="4"/>
  <c r="HZ130" i="4"/>
  <c r="GO130" i="4"/>
  <c r="HN114" i="4"/>
  <c r="GC114" i="4"/>
  <c r="HR114" i="4"/>
  <c r="GG114" i="4"/>
  <c r="HV114" i="4"/>
  <c r="GK114" i="4"/>
  <c r="IA114" i="4"/>
  <c r="GP114" i="4"/>
  <c r="HO146" i="4"/>
  <c r="GD146" i="4"/>
  <c r="HS146" i="4"/>
  <c r="GH146" i="4"/>
  <c r="HX146" i="4"/>
  <c r="GM146" i="4"/>
  <c r="HP93" i="4"/>
  <c r="GE93" i="4"/>
  <c r="HT93" i="4"/>
  <c r="GI93" i="4"/>
  <c r="HY93" i="4"/>
  <c r="GN93" i="4"/>
  <c r="HN160" i="4"/>
  <c r="GC160" i="4"/>
  <c r="HR160" i="4"/>
  <c r="GG160" i="4"/>
  <c r="HV160" i="4"/>
  <c r="GK160" i="4"/>
  <c r="IA160" i="4"/>
  <c r="GP160" i="4"/>
  <c r="HO128" i="4"/>
  <c r="GD128" i="4"/>
  <c r="HS128" i="4"/>
  <c r="GH128" i="4"/>
  <c r="HX128" i="4"/>
  <c r="GM128" i="4"/>
  <c r="IB128" i="4"/>
  <c r="GQ128" i="4"/>
  <c r="HQ22" i="4"/>
  <c r="GF22" i="4"/>
  <c r="HU22" i="4"/>
  <c r="GJ22" i="4"/>
  <c r="HZ22" i="4"/>
  <c r="GO22" i="4"/>
  <c r="HN117" i="4"/>
  <c r="GC117" i="4"/>
  <c r="HR117" i="4"/>
  <c r="GG117" i="4"/>
  <c r="HV117" i="4"/>
  <c r="GK117" i="4"/>
  <c r="IA117" i="4"/>
  <c r="GP117" i="4"/>
  <c r="HO92" i="4"/>
  <c r="GD92" i="4"/>
  <c r="HS92" i="4"/>
  <c r="GH92" i="4"/>
  <c r="HX92" i="4"/>
  <c r="GM92" i="4"/>
  <c r="IB92" i="4"/>
  <c r="GQ92" i="4"/>
  <c r="HQ178" i="4"/>
  <c r="GF178" i="4"/>
  <c r="HU178" i="4"/>
  <c r="GJ178" i="4"/>
  <c r="HZ178" i="4"/>
  <c r="GO178" i="4"/>
  <c r="HN164" i="4"/>
  <c r="GC164" i="4"/>
  <c r="HR164" i="4"/>
  <c r="GG164" i="4"/>
  <c r="HV164" i="4"/>
  <c r="GK164" i="4"/>
  <c r="IA164" i="4"/>
  <c r="GP164" i="4"/>
  <c r="HO169" i="4"/>
  <c r="GD169" i="4"/>
  <c r="HS169" i="4"/>
  <c r="GH169" i="4"/>
  <c r="HX169" i="4"/>
  <c r="GM169" i="4"/>
  <c r="IB169" i="4"/>
  <c r="GQ169" i="4"/>
  <c r="HP156" i="4"/>
  <c r="GE156" i="4"/>
  <c r="HT156" i="4"/>
  <c r="GI156" i="4"/>
  <c r="HY156" i="4"/>
  <c r="GN156" i="4"/>
  <c r="HN195" i="4"/>
  <c r="GC195" i="4"/>
  <c r="HR195" i="4"/>
  <c r="GG195" i="4"/>
  <c r="HV195" i="4"/>
  <c r="GK195" i="4"/>
  <c r="IA195" i="4"/>
  <c r="GP195" i="4"/>
  <c r="HP75" i="4"/>
  <c r="GE75" i="4"/>
  <c r="HT75" i="4"/>
  <c r="GI75" i="4"/>
  <c r="HY75" i="4"/>
  <c r="GN75" i="4"/>
  <c r="HM76" i="4"/>
  <c r="GB76" i="4"/>
  <c r="HQ76" i="4"/>
  <c r="GF76" i="4"/>
  <c r="HU76" i="4"/>
  <c r="GJ76" i="4"/>
  <c r="HZ76" i="4"/>
  <c r="GO76" i="4"/>
  <c r="HN83" i="4"/>
  <c r="GC83" i="4"/>
  <c r="HR83" i="4"/>
  <c r="GG83" i="4"/>
  <c r="HV83" i="4"/>
  <c r="GK83" i="4"/>
  <c r="IA83" i="4"/>
  <c r="GP83" i="4"/>
  <c r="HO94" i="4"/>
  <c r="GD94" i="4"/>
  <c r="HS94" i="4"/>
  <c r="GH94" i="4"/>
  <c r="HX94" i="4"/>
  <c r="GM94" i="4"/>
  <c r="IB94" i="4"/>
  <c r="GQ94" i="4"/>
  <c r="HP30" i="4"/>
  <c r="GE30" i="4"/>
  <c r="HT30" i="4"/>
  <c r="GI30" i="4"/>
  <c r="HY30" i="4"/>
  <c r="GN30" i="4"/>
  <c r="HM106" i="4"/>
  <c r="GB106" i="4"/>
  <c r="HQ106" i="4"/>
  <c r="GF106" i="4"/>
  <c r="HU106" i="4"/>
  <c r="GJ106" i="4"/>
  <c r="HZ106" i="4"/>
  <c r="GO106" i="4"/>
  <c r="HN122" i="4"/>
  <c r="GC122" i="4"/>
  <c r="HR122" i="4"/>
  <c r="GG122" i="4"/>
  <c r="HV122" i="4"/>
  <c r="GK122" i="4"/>
  <c r="IA122" i="4"/>
  <c r="GP122" i="4"/>
  <c r="HO55" i="4"/>
  <c r="GD55" i="4"/>
  <c r="HS55" i="4"/>
  <c r="GH55" i="4"/>
  <c r="HX55" i="4"/>
  <c r="GM55" i="4"/>
  <c r="IB55" i="4"/>
  <c r="GQ55" i="4"/>
  <c r="HP34" i="4"/>
  <c r="GE34" i="4"/>
  <c r="HV34" i="4"/>
  <c r="GK34" i="4"/>
  <c r="IB34" i="4"/>
  <c r="GQ34" i="4"/>
  <c r="HP127" i="4"/>
  <c r="GE127" i="4"/>
  <c r="HT127" i="4"/>
  <c r="GI127" i="4"/>
  <c r="HY127" i="4"/>
  <c r="GN127" i="4"/>
  <c r="HN188" i="4"/>
  <c r="GC188" i="4"/>
  <c r="HR188" i="4"/>
  <c r="GG188" i="4"/>
  <c r="HV188" i="4"/>
  <c r="GK188" i="4"/>
  <c r="IA188" i="4"/>
  <c r="GP188" i="4"/>
  <c r="HP116" i="4"/>
  <c r="GE116" i="4"/>
  <c r="HT116" i="4"/>
  <c r="GI116" i="4"/>
  <c r="HY116" i="4"/>
  <c r="GN116" i="4"/>
  <c r="HM105" i="4"/>
  <c r="GB105" i="4"/>
  <c r="HQ105" i="4"/>
  <c r="GF105" i="4"/>
  <c r="HU105" i="4"/>
  <c r="GJ105" i="4"/>
  <c r="HZ105" i="4"/>
  <c r="GO105" i="4"/>
  <c r="HN20" i="4"/>
  <c r="GC20" i="4"/>
  <c r="HR20" i="4"/>
  <c r="GG20" i="4"/>
  <c r="HV20" i="4"/>
  <c r="GK20" i="4"/>
  <c r="IA20" i="4"/>
  <c r="GP20" i="4"/>
  <c r="HO25" i="4"/>
  <c r="GD25" i="4"/>
  <c r="HS25" i="4"/>
  <c r="GH25" i="4"/>
  <c r="HX25" i="4"/>
  <c r="GM25" i="4"/>
  <c r="IB25" i="4"/>
  <c r="GQ25" i="4"/>
  <c r="HP131" i="4"/>
  <c r="GE131" i="4"/>
  <c r="HT131" i="4"/>
  <c r="GI131" i="4"/>
  <c r="HY131" i="4"/>
  <c r="GN131" i="4"/>
  <c r="HM168" i="4"/>
  <c r="GB168" i="4"/>
  <c r="HR168" i="4"/>
  <c r="GG168" i="4"/>
  <c r="HV168" i="4"/>
  <c r="GK168" i="4"/>
  <c r="IA168" i="4"/>
  <c r="GP168" i="4"/>
  <c r="HP181" i="4"/>
  <c r="GE181" i="4"/>
  <c r="HT181" i="4"/>
  <c r="GI181" i="4"/>
  <c r="HY181" i="4"/>
  <c r="GN181" i="4"/>
  <c r="HM72" i="4"/>
  <c r="GB72" i="4"/>
  <c r="HQ72" i="4"/>
  <c r="GF72" i="4"/>
  <c r="HU72" i="4"/>
  <c r="GJ72" i="4"/>
  <c r="HZ72" i="4"/>
  <c r="GO72" i="4"/>
  <c r="HO171" i="4"/>
  <c r="GD171" i="4"/>
  <c r="HS171" i="4"/>
  <c r="GH171" i="4"/>
  <c r="HX171" i="4"/>
  <c r="GM171" i="4"/>
  <c r="IB171" i="4"/>
  <c r="GQ171" i="4"/>
  <c r="HQ119" i="4"/>
  <c r="GF119" i="4"/>
  <c r="HU119" i="4"/>
  <c r="GJ119" i="4"/>
  <c r="HZ119" i="4"/>
  <c r="GO119" i="4"/>
  <c r="HN15" i="4"/>
  <c r="GC15" i="4"/>
  <c r="HS15" i="4"/>
  <c r="GH15" i="4"/>
  <c r="HX15" i="4"/>
  <c r="GM15" i="4"/>
  <c r="IB15" i="4"/>
  <c r="GQ15" i="4"/>
  <c r="HN12" i="4"/>
  <c r="GC12" i="4"/>
  <c r="HR12" i="4"/>
  <c r="GG12" i="4"/>
  <c r="HV12" i="4"/>
  <c r="GK12" i="4"/>
  <c r="IA12" i="4"/>
  <c r="GP12" i="4"/>
  <c r="HP151" i="4"/>
  <c r="GE151" i="4"/>
  <c r="HT151" i="4"/>
  <c r="GI151" i="4"/>
  <c r="HY151" i="4"/>
  <c r="GN151" i="4"/>
  <c r="HM60" i="4"/>
  <c r="GB60" i="4"/>
  <c r="HQ60" i="4"/>
  <c r="GF60" i="4"/>
  <c r="HU60" i="4"/>
  <c r="GJ60" i="4"/>
  <c r="HZ60" i="4"/>
  <c r="GO60" i="4"/>
  <c r="HN77" i="4"/>
  <c r="GC77" i="4"/>
  <c r="HR77" i="4"/>
  <c r="GG77" i="4"/>
  <c r="HV77" i="4"/>
  <c r="GK77" i="4"/>
  <c r="IA77" i="4"/>
  <c r="GP77" i="4"/>
  <c r="HO78" i="4"/>
  <c r="GD78" i="4"/>
  <c r="HS78" i="4"/>
  <c r="GH78" i="4"/>
  <c r="HX78" i="4"/>
  <c r="GM78" i="4"/>
  <c r="IB78" i="4"/>
  <c r="GQ78" i="4"/>
  <c r="HQ79" i="4"/>
  <c r="GF79" i="4"/>
  <c r="HU79" i="4"/>
  <c r="GJ79" i="4"/>
  <c r="HZ79" i="4"/>
  <c r="GO79" i="4"/>
  <c r="HN85" i="4"/>
  <c r="GC85" i="4"/>
  <c r="HR85" i="4"/>
  <c r="GG85" i="4"/>
  <c r="HV85" i="4"/>
  <c r="GK85" i="4"/>
  <c r="IA85" i="4"/>
  <c r="GP85" i="4"/>
  <c r="HO97" i="4"/>
  <c r="GD97" i="4"/>
  <c r="HS97" i="4"/>
  <c r="GH97" i="4"/>
  <c r="HX97" i="4"/>
  <c r="GM97" i="4"/>
  <c r="IB97" i="4"/>
  <c r="GQ97" i="4"/>
  <c r="HP135" i="4"/>
  <c r="GE135" i="4"/>
  <c r="HT135" i="4"/>
  <c r="GI135" i="4"/>
  <c r="HY135" i="4"/>
  <c r="GN135" i="4"/>
  <c r="HM186" i="4"/>
  <c r="GB186" i="4"/>
  <c r="HR186" i="4"/>
  <c r="GG186" i="4"/>
  <c r="HV186" i="4"/>
  <c r="GK186" i="4"/>
  <c r="IA186" i="4"/>
  <c r="GP186" i="4"/>
  <c r="HO167" i="4"/>
  <c r="GD167" i="4"/>
  <c r="HS167" i="4"/>
  <c r="GH167" i="4"/>
  <c r="HX167" i="4"/>
  <c r="GM167" i="4"/>
  <c r="IB167" i="4"/>
  <c r="GQ167" i="4"/>
  <c r="HQ91" i="4"/>
  <c r="GF91" i="4"/>
  <c r="HU91" i="4"/>
  <c r="GJ91" i="4"/>
  <c r="HZ91" i="4"/>
  <c r="GO91" i="4"/>
  <c r="HN132" i="4"/>
  <c r="GC132" i="4"/>
  <c r="HS132" i="4"/>
  <c r="GH132" i="4"/>
  <c r="HX132" i="4"/>
  <c r="GM132" i="4"/>
  <c r="IB132" i="4"/>
  <c r="GQ132" i="4"/>
  <c r="HP143" i="4"/>
  <c r="GE143" i="4"/>
  <c r="HT143" i="4"/>
  <c r="GI143" i="4"/>
  <c r="HY143" i="4"/>
  <c r="GN143" i="4"/>
  <c r="HN14" i="4"/>
  <c r="GC14" i="4"/>
  <c r="HR14" i="4"/>
  <c r="GG14" i="4"/>
  <c r="HV14" i="4"/>
  <c r="GK14" i="4"/>
  <c r="IA14" i="4"/>
  <c r="GP14" i="4"/>
  <c r="HO84" i="4"/>
  <c r="GD84" i="4"/>
  <c r="HS84" i="4"/>
  <c r="GH84" i="4"/>
  <c r="HX84" i="4"/>
  <c r="GM84" i="4"/>
  <c r="IB84" i="4"/>
  <c r="GQ84" i="4"/>
  <c r="HP172" i="4"/>
  <c r="GE172" i="4"/>
  <c r="HT172" i="4"/>
  <c r="GI172" i="4"/>
  <c r="HY172" i="4"/>
  <c r="GN172" i="4"/>
  <c r="HN136" i="4"/>
  <c r="GC136" i="4"/>
  <c r="HR136" i="4"/>
  <c r="GG136" i="4"/>
  <c r="HV136" i="4"/>
  <c r="GK136" i="4"/>
  <c r="IA136" i="4"/>
  <c r="GP136" i="4"/>
  <c r="HO95" i="4"/>
  <c r="GD95" i="4"/>
  <c r="HS95" i="4"/>
  <c r="GH95" i="4"/>
  <c r="HX95" i="4"/>
  <c r="GM95" i="4"/>
  <c r="IB95" i="4"/>
  <c r="GQ95" i="4"/>
  <c r="HQ23" i="4"/>
  <c r="GF23" i="4"/>
  <c r="HU23" i="4"/>
  <c r="GJ23" i="4"/>
  <c r="HZ23" i="4"/>
  <c r="GO23" i="4"/>
  <c r="HN28" i="4"/>
  <c r="GC28" i="4"/>
  <c r="HR28" i="4"/>
  <c r="GG28" i="4"/>
  <c r="HV28" i="4"/>
  <c r="GK28" i="4"/>
  <c r="IA28" i="4"/>
  <c r="GP28" i="4"/>
  <c r="HO87" i="4"/>
  <c r="GD87" i="4"/>
  <c r="HS87" i="4"/>
  <c r="GH87" i="4"/>
  <c r="HX87" i="4"/>
  <c r="GM87" i="4"/>
  <c r="IB87" i="4"/>
  <c r="GQ87" i="4"/>
  <c r="HQ32" i="4"/>
  <c r="GF32" i="4"/>
  <c r="HU32" i="4"/>
  <c r="GJ32" i="4"/>
  <c r="HZ32" i="4"/>
  <c r="GO32" i="4"/>
  <c r="HN37" i="4"/>
  <c r="GC37" i="4"/>
  <c r="HS37" i="4"/>
  <c r="GH37" i="4"/>
  <c r="HX37" i="4"/>
  <c r="GM37" i="4"/>
  <c r="IB37" i="4"/>
  <c r="GQ37" i="4"/>
  <c r="HP38" i="4"/>
  <c r="GE38" i="4"/>
  <c r="HT38" i="4"/>
  <c r="GI38" i="4"/>
  <c r="HZ38" i="4"/>
  <c r="GO38" i="4"/>
  <c r="HY27" i="4"/>
  <c r="GN27" i="4"/>
  <c r="HM81" i="4"/>
  <c r="GB81" i="4"/>
  <c r="HQ81" i="4"/>
  <c r="GF81" i="4"/>
  <c r="HU81" i="4"/>
  <c r="GJ81" i="4"/>
  <c r="HZ81" i="4"/>
  <c r="GO81" i="4"/>
  <c r="HO19" i="4"/>
  <c r="GD19" i="4"/>
  <c r="HS19" i="4"/>
  <c r="GH19" i="4"/>
  <c r="HX19" i="4"/>
  <c r="GM19" i="4"/>
  <c r="IB19" i="4"/>
  <c r="GQ19" i="4"/>
  <c r="HP53" i="4"/>
  <c r="GE53" i="4"/>
  <c r="HT53" i="4"/>
  <c r="GI53" i="4"/>
  <c r="HY53" i="4"/>
  <c r="GN53" i="4"/>
  <c r="HM58" i="4"/>
  <c r="GB58" i="4"/>
  <c r="HR58" i="4"/>
  <c r="GG58" i="4"/>
  <c r="HV58" i="4"/>
  <c r="GK58" i="4"/>
  <c r="IA58" i="4"/>
  <c r="GP58" i="4"/>
  <c r="HO59" i="4"/>
  <c r="GD59" i="4"/>
  <c r="HS59" i="4"/>
  <c r="GH59" i="4"/>
  <c r="HX59" i="4"/>
  <c r="GM59" i="4"/>
  <c r="IB59" i="4"/>
  <c r="GQ59" i="4"/>
  <c r="HQ61" i="4"/>
  <c r="GF61" i="4"/>
  <c r="HU61" i="4"/>
  <c r="GJ61" i="4"/>
  <c r="HZ61" i="4"/>
  <c r="GO61" i="4"/>
  <c r="HN66" i="4"/>
  <c r="GC66" i="4"/>
  <c r="HR66" i="4"/>
  <c r="GG66" i="4"/>
  <c r="HV66" i="4"/>
  <c r="GK66" i="4"/>
  <c r="IA66" i="4"/>
  <c r="GP66" i="4"/>
  <c r="HP134" i="4"/>
  <c r="GE134" i="4"/>
  <c r="HT134" i="4"/>
  <c r="GI134" i="4"/>
  <c r="HY134" i="4"/>
  <c r="GN134" i="4"/>
  <c r="HM111" i="4"/>
  <c r="GB111" i="4"/>
  <c r="HQ111" i="4"/>
  <c r="GF111" i="4"/>
  <c r="HU111" i="4"/>
  <c r="GJ111" i="4"/>
  <c r="HZ111" i="4"/>
  <c r="GO111" i="4"/>
  <c r="HO98" i="4"/>
  <c r="GD98" i="4"/>
  <c r="HS98" i="4"/>
  <c r="GH98" i="4"/>
  <c r="HX98" i="4"/>
  <c r="GM98" i="4"/>
  <c r="IB98" i="4"/>
  <c r="GQ98" i="4"/>
  <c r="HQ107" i="4"/>
  <c r="GF107" i="4"/>
  <c r="HU107" i="4"/>
  <c r="GJ107" i="4"/>
  <c r="HZ107" i="4"/>
  <c r="GO107" i="4"/>
  <c r="HN152" i="4"/>
  <c r="GC152" i="4"/>
  <c r="HS152" i="4"/>
  <c r="GH152" i="4"/>
  <c r="HX152" i="4"/>
  <c r="GM152" i="4"/>
  <c r="IB152" i="4"/>
  <c r="GQ152" i="4"/>
  <c r="HP125" i="4"/>
  <c r="GE125" i="4"/>
  <c r="HT125" i="4"/>
  <c r="GI125" i="4"/>
  <c r="HY125" i="4"/>
  <c r="GN125" i="4"/>
  <c r="HN126" i="4"/>
  <c r="GC126" i="4"/>
  <c r="HR126" i="4"/>
  <c r="GG126" i="4"/>
  <c r="HV126" i="4"/>
  <c r="GK126" i="4"/>
  <c r="IA126" i="4"/>
  <c r="GP126" i="4"/>
  <c r="HP183" i="4"/>
  <c r="GE183" i="4"/>
  <c r="HT183" i="4"/>
  <c r="GI183" i="4"/>
  <c r="HY183" i="4"/>
  <c r="GN183" i="4"/>
  <c r="HM103" i="4"/>
  <c r="GB103" i="4"/>
  <c r="HQ103" i="4"/>
  <c r="GF103" i="4"/>
  <c r="HU103" i="4"/>
  <c r="GJ103" i="4"/>
  <c r="HZ103" i="4"/>
  <c r="GO103" i="4"/>
  <c r="HN194" i="4"/>
  <c r="GC194" i="4"/>
  <c r="HR194" i="4"/>
  <c r="GG194" i="4"/>
  <c r="HV194" i="4"/>
  <c r="GK194" i="4"/>
  <c r="IA194" i="4"/>
  <c r="GP194" i="4"/>
  <c r="HO147" i="4"/>
  <c r="GD147" i="4"/>
  <c r="HS147" i="4"/>
  <c r="GH147" i="4"/>
  <c r="HX147" i="4"/>
  <c r="GM147" i="4"/>
  <c r="IB147" i="4"/>
  <c r="GQ147" i="4"/>
  <c r="HP155" i="4"/>
  <c r="GE155" i="4"/>
  <c r="HT155" i="4"/>
  <c r="GI155" i="4"/>
  <c r="HY155" i="4"/>
  <c r="GN155" i="4"/>
  <c r="HM162" i="4"/>
  <c r="GB162" i="4"/>
  <c r="HQ162" i="4"/>
  <c r="GF162" i="4"/>
  <c r="HU162" i="4"/>
  <c r="GJ162" i="4"/>
  <c r="HZ162" i="4"/>
  <c r="GO162" i="4"/>
  <c r="HN166" i="4"/>
  <c r="GC166" i="4"/>
  <c r="HR166" i="4"/>
  <c r="GG166" i="4"/>
  <c r="HV166" i="4"/>
  <c r="GK166" i="4"/>
  <c r="IA166" i="4"/>
  <c r="GP166" i="4"/>
  <c r="HO170" i="4"/>
  <c r="GD170" i="4"/>
  <c r="HS170" i="4"/>
  <c r="GH170" i="4"/>
  <c r="HX170" i="4"/>
  <c r="GM170" i="4"/>
  <c r="IB170" i="4"/>
  <c r="GQ170" i="4"/>
  <c r="HP192" i="4"/>
  <c r="GE192" i="4"/>
  <c r="HT192" i="4"/>
  <c r="GI192" i="4"/>
  <c r="HY192" i="4"/>
  <c r="GN192" i="4"/>
  <c r="HM89" i="4"/>
  <c r="GB89" i="4"/>
  <c r="HQ89" i="4"/>
  <c r="GF89" i="4"/>
  <c r="HU89" i="4"/>
  <c r="GJ89" i="4"/>
  <c r="HZ89" i="4"/>
  <c r="GO89" i="4"/>
  <c r="HO50" i="4"/>
  <c r="GD50" i="4"/>
  <c r="HS50" i="4"/>
  <c r="GH50" i="4"/>
  <c r="HX50" i="4"/>
  <c r="GM50" i="4"/>
  <c r="IB50" i="4"/>
  <c r="GQ50" i="4"/>
  <c r="HP67" i="4"/>
  <c r="GE67" i="4"/>
  <c r="HT67" i="4"/>
  <c r="GI67" i="4"/>
  <c r="HY67" i="4"/>
  <c r="GN67" i="4"/>
  <c r="HM86" i="4"/>
  <c r="GB86" i="4"/>
  <c r="HQ86" i="4"/>
  <c r="GF86" i="4"/>
  <c r="HU86" i="4"/>
  <c r="GJ86" i="4"/>
  <c r="HZ86" i="4"/>
  <c r="GO86" i="4"/>
  <c r="HN118" i="4"/>
  <c r="GC118" i="4"/>
  <c r="HR118" i="4"/>
  <c r="GG118" i="4"/>
  <c r="HV118" i="4"/>
  <c r="GK118" i="4"/>
  <c r="IA118" i="4"/>
  <c r="GP118" i="4"/>
  <c r="HO154" i="4"/>
  <c r="GD154" i="4"/>
  <c r="HS154" i="4"/>
  <c r="GH154" i="4"/>
  <c r="HX154" i="4"/>
  <c r="GM154" i="4"/>
  <c r="IB154" i="4"/>
  <c r="GQ154" i="4"/>
  <c r="HQ36" i="4"/>
  <c r="GF36" i="4"/>
  <c r="HU36" i="4"/>
  <c r="GJ36" i="4"/>
  <c r="HZ36" i="4"/>
  <c r="GO36" i="4"/>
  <c r="HN193" i="4"/>
  <c r="GC193" i="4"/>
  <c r="HR193" i="4"/>
  <c r="GG193" i="4"/>
  <c r="HV193" i="4"/>
  <c r="GK193" i="4"/>
  <c r="IA193" i="4"/>
  <c r="GP193" i="4"/>
  <c r="HO43" i="4"/>
  <c r="GD43" i="4"/>
  <c r="HS43" i="4"/>
  <c r="GH43" i="4"/>
  <c r="HX43" i="4"/>
  <c r="GM43" i="4"/>
  <c r="IB43" i="4"/>
  <c r="GQ43" i="4"/>
  <c r="HQ150" i="4"/>
  <c r="GF150" i="4"/>
  <c r="HU150" i="4"/>
  <c r="GJ150" i="4"/>
  <c r="HZ150" i="4"/>
  <c r="GO150" i="4"/>
  <c r="HN51" i="4"/>
  <c r="GC51" i="4"/>
  <c r="HR51" i="4"/>
  <c r="GG51" i="4"/>
  <c r="HV51" i="4"/>
  <c r="GK51" i="4"/>
  <c r="IA51" i="4"/>
  <c r="GP51" i="4"/>
  <c r="HO48" i="4"/>
  <c r="GD48" i="4"/>
  <c r="HS48" i="4"/>
  <c r="GH48" i="4"/>
  <c r="HX48" i="4"/>
  <c r="GM48" i="4"/>
  <c r="IB48" i="4"/>
  <c r="GQ48" i="4"/>
  <c r="HM109" i="4"/>
  <c r="GB109" i="4"/>
  <c r="HR109" i="4"/>
  <c r="GG109" i="4"/>
  <c r="HV109" i="4"/>
  <c r="GK109" i="4"/>
  <c r="IA109" i="4"/>
  <c r="GP109" i="4"/>
  <c r="HO110" i="4"/>
  <c r="GD110" i="4"/>
  <c r="HS110" i="4"/>
  <c r="GH110" i="4"/>
  <c r="HX110" i="4"/>
  <c r="GM110" i="4"/>
  <c r="IB110" i="4"/>
  <c r="GQ110" i="4"/>
  <c r="HP161" i="4"/>
  <c r="GE161" i="4"/>
  <c r="HT161" i="4"/>
  <c r="GI161" i="4"/>
  <c r="HY161" i="4"/>
  <c r="GN161" i="4"/>
  <c r="HM179" i="4"/>
  <c r="GB179" i="4"/>
  <c r="HQ179" i="4"/>
  <c r="GF179" i="4"/>
  <c r="HU179" i="4"/>
  <c r="GJ179" i="4"/>
  <c r="HZ179" i="4"/>
  <c r="GO179" i="4"/>
  <c r="HN104" i="4"/>
  <c r="GC104" i="4"/>
  <c r="HR104" i="4"/>
  <c r="GG104" i="4"/>
  <c r="HV104" i="4"/>
  <c r="GK104" i="4"/>
  <c r="IA104" i="4"/>
  <c r="GP104" i="4"/>
  <c r="HO29" i="4"/>
  <c r="GD29" i="4"/>
  <c r="HS29" i="4"/>
  <c r="GH29" i="4"/>
  <c r="HX29" i="4"/>
  <c r="GM29" i="4"/>
  <c r="IB29" i="4"/>
  <c r="GQ29" i="4"/>
  <c r="HP120" i="4"/>
  <c r="GE120" i="4"/>
  <c r="HT120" i="4"/>
  <c r="GI120" i="4"/>
  <c r="HY120" i="4"/>
  <c r="GN120" i="4"/>
  <c r="HM190" i="4"/>
  <c r="GB190" i="4"/>
  <c r="HQ190" i="4"/>
  <c r="GF190" i="4"/>
  <c r="HU190" i="4"/>
  <c r="GJ190" i="4"/>
  <c r="HZ190" i="4"/>
  <c r="GO190" i="4"/>
  <c r="HN39" i="4"/>
  <c r="GC39" i="4"/>
  <c r="HR39" i="4"/>
  <c r="GG39" i="4"/>
  <c r="HV39" i="4"/>
  <c r="GK39" i="4"/>
  <c r="IA39" i="4"/>
  <c r="GP39" i="4"/>
  <c r="HO40" i="4"/>
  <c r="GD40" i="4"/>
  <c r="HS40" i="4"/>
  <c r="GH40" i="4"/>
  <c r="HX40" i="4"/>
  <c r="GM40" i="4"/>
  <c r="IB40" i="4"/>
  <c r="GQ40" i="4"/>
  <c r="HP70" i="4"/>
  <c r="GE70" i="4"/>
  <c r="HT70" i="4"/>
  <c r="GI70" i="4"/>
  <c r="HY70" i="4"/>
  <c r="GN70" i="4"/>
  <c r="HM82" i="4"/>
  <c r="GB82" i="4"/>
  <c r="HQ82" i="4"/>
  <c r="GF82" i="4"/>
  <c r="HU82" i="4"/>
  <c r="GJ82" i="4"/>
  <c r="HZ82" i="4"/>
  <c r="GO82" i="4"/>
  <c r="HN112" i="4"/>
  <c r="GC112" i="4"/>
  <c r="HR112" i="4"/>
  <c r="GG112" i="4"/>
  <c r="HV112" i="4"/>
  <c r="GK112" i="4"/>
  <c r="IA112" i="4"/>
  <c r="GP112" i="4"/>
  <c r="HO137" i="4"/>
  <c r="GD137" i="4"/>
  <c r="HS137" i="4"/>
  <c r="GH137" i="4"/>
  <c r="HX137" i="4"/>
  <c r="GM137" i="4"/>
  <c r="IB137" i="4"/>
  <c r="GQ137" i="4"/>
  <c r="HP69" i="4"/>
  <c r="GE69" i="4"/>
  <c r="HT69" i="4"/>
  <c r="GI69" i="4"/>
  <c r="HY69" i="4"/>
  <c r="GN69" i="4"/>
  <c r="HM45" i="4"/>
  <c r="GB45" i="4"/>
  <c r="HQ45" i="4"/>
  <c r="GF45" i="4"/>
  <c r="HU45" i="4"/>
  <c r="GJ45" i="4"/>
  <c r="HZ45" i="4"/>
  <c r="GO45" i="4"/>
  <c r="HN175" i="4"/>
  <c r="GC175" i="4"/>
  <c r="HR175" i="4"/>
  <c r="GG175" i="4"/>
  <c r="HV175" i="4"/>
  <c r="GK175" i="4"/>
  <c r="IA175" i="4"/>
  <c r="GP175" i="4"/>
  <c r="HO16" i="4"/>
  <c r="GD16" i="4"/>
  <c r="HS16" i="4"/>
  <c r="GH16" i="4"/>
  <c r="HX16" i="4"/>
  <c r="GM16" i="4"/>
  <c r="IB16" i="4"/>
  <c r="GQ16" i="4"/>
  <c r="HP13" i="4"/>
  <c r="GE13" i="4"/>
  <c r="HT13" i="4"/>
  <c r="GI13" i="4"/>
  <c r="HY13" i="4"/>
  <c r="GN13" i="4"/>
  <c r="HM63" i="4"/>
  <c r="GB63" i="4"/>
  <c r="HR63" i="4"/>
  <c r="GG63" i="4"/>
  <c r="HV63" i="4"/>
  <c r="GK63" i="4"/>
  <c r="IA63" i="4"/>
  <c r="GP63" i="4"/>
  <c r="HO44" i="4"/>
  <c r="GD44" i="4"/>
  <c r="HS44" i="4"/>
  <c r="GH44" i="4"/>
  <c r="HX44" i="4"/>
  <c r="GM44" i="4"/>
  <c r="IB44" i="4"/>
  <c r="GQ44" i="4"/>
  <c r="HP144" i="4"/>
  <c r="GE144" i="4"/>
  <c r="HT144" i="4"/>
  <c r="GI144" i="4"/>
  <c r="HY144" i="4"/>
  <c r="GN144" i="4"/>
  <c r="HM158" i="4"/>
  <c r="GB158" i="4"/>
  <c r="HQ158" i="4"/>
  <c r="GF158" i="4"/>
  <c r="HU158" i="4"/>
  <c r="GJ158" i="4"/>
  <c r="HZ158" i="4"/>
  <c r="GO158" i="4"/>
  <c r="HN18" i="4"/>
  <c r="GC18" i="4"/>
  <c r="HR18" i="4"/>
  <c r="GG18" i="4"/>
  <c r="HV18" i="4"/>
  <c r="GK18" i="4"/>
  <c r="IA18" i="4"/>
  <c r="GP18" i="4"/>
  <c r="HO157" i="4"/>
  <c r="GD157" i="4"/>
  <c r="HS157" i="4"/>
  <c r="GH157" i="4"/>
  <c r="HX157" i="4"/>
  <c r="GM157" i="4"/>
  <c r="IB157" i="4"/>
  <c r="GQ157" i="4"/>
  <c r="HP21" i="4"/>
  <c r="GE21" i="4"/>
  <c r="HT21" i="4"/>
  <c r="GI21" i="4"/>
  <c r="HY21" i="4"/>
  <c r="GN21" i="4"/>
  <c r="HM24" i="4"/>
  <c r="GB24" i="4"/>
  <c r="HQ24" i="4"/>
  <c r="GF24" i="4"/>
  <c r="HU24" i="4"/>
  <c r="GJ24" i="4"/>
  <c r="HZ24" i="4"/>
  <c r="GO24" i="4"/>
  <c r="HN33" i="4"/>
  <c r="GC33" i="4"/>
  <c r="HR33" i="4"/>
  <c r="GG33" i="4"/>
  <c r="HV33" i="4"/>
  <c r="GK33" i="4"/>
  <c r="IA33" i="4"/>
  <c r="GP33" i="4"/>
  <c r="HO35" i="4"/>
  <c r="GD35" i="4"/>
  <c r="HS35" i="4"/>
  <c r="GH35" i="4"/>
  <c r="HX35" i="4"/>
  <c r="GM35" i="4"/>
  <c r="IB35" i="4"/>
  <c r="GQ35" i="4"/>
  <c r="HP47" i="4"/>
  <c r="GE47" i="4"/>
  <c r="HT47" i="4"/>
  <c r="GI47" i="4"/>
  <c r="HY47" i="4"/>
  <c r="GN47" i="4"/>
  <c r="HM139" i="4"/>
  <c r="GB139" i="4"/>
  <c r="HQ139" i="4"/>
  <c r="GF139" i="4"/>
  <c r="HU139" i="4"/>
  <c r="GJ139" i="4"/>
  <c r="HZ139" i="4"/>
  <c r="GO139" i="4"/>
  <c r="HN140" i="4"/>
  <c r="GC140" i="4"/>
  <c r="HR140" i="4"/>
  <c r="GG140" i="4"/>
  <c r="HV140" i="4"/>
  <c r="GK140" i="4"/>
  <c r="IA140" i="4"/>
  <c r="GP140" i="4"/>
  <c r="HO184" i="4"/>
  <c r="GD184" i="4"/>
  <c r="HS184" i="4"/>
  <c r="GH184" i="4"/>
  <c r="HX184" i="4"/>
  <c r="GM184" i="4"/>
  <c r="IB184" i="4"/>
  <c r="GQ184" i="4"/>
  <c r="HP68" i="4"/>
  <c r="GE68" i="4"/>
  <c r="HT68" i="4"/>
  <c r="GI68" i="4"/>
  <c r="HY68" i="4"/>
  <c r="GN68" i="4"/>
  <c r="HM165" i="4"/>
  <c r="GB165" i="4"/>
  <c r="HQ165" i="4"/>
  <c r="GF165" i="4"/>
  <c r="HU165" i="4"/>
  <c r="GJ165" i="4"/>
  <c r="HZ165" i="4"/>
  <c r="GO165" i="4"/>
  <c r="HN113" i="4"/>
  <c r="GC113" i="4"/>
  <c r="HR113" i="4"/>
  <c r="GG113" i="4"/>
  <c r="HV113" i="4"/>
  <c r="GK113" i="4"/>
  <c r="IA113" i="4"/>
  <c r="GP113" i="4"/>
  <c r="HO124" i="4"/>
  <c r="GD124" i="4"/>
  <c r="HS124" i="4"/>
  <c r="GH124" i="4"/>
  <c r="HX124" i="4"/>
  <c r="GM124" i="4"/>
  <c r="IB124" i="4"/>
  <c r="GQ124" i="4"/>
  <c r="HP191" i="4"/>
  <c r="GE191" i="4"/>
  <c r="HT191" i="4"/>
  <c r="GI191" i="4"/>
  <c r="HY191" i="4"/>
  <c r="GN191" i="4"/>
  <c r="HM174" i="4"/>
  <c r="GB174" i="4"/>
  <c r="HQ174" i="4"/>
  <c r="GF174" i="4"/>
  <c r="HU174" i="4"/>
  <c r="GJ174" i="4"/>
  <c r="HZ174" i="4"/>
  <c r="GO174" i="4"/>
  <c r="HN54" i="4"/>
  <c r="GC54" i="4"/>
  <c r="HR54" i="4"/>
  <c r="GG54" i="4"/>
  <c r="HV54" i="4"/>
  <c r="GK54" i="4"/>
  <c r="IA54" i="4"/>
  <c r="GP54" i="4"/>
  <c r="HO138" i="4"/>
  <c r="GD138" i="4"/>
  <c r="HS138" i="4"/>
  <c r="GH138" i="4"/>
  <c r="HX138" i="4"/>
  <c r="GM138" i="4"/>
  <c r="IB138" i="4"/>
  <c r="GQ138" i="4"/>
  <c r="HP182" i="4"/>
  <c r="GE182" i="4"/>
  <c r="HT182" i="4"/>
  <c r="GI182" i="4"/>
  <c r="HY182" i="4"/>
  <c r="GN182" i="4"/>
  <c r="HM62" i="4"/>
  <c r="GB62" i="4"/>
  <c r="HQ62" i="4"/>
  <c r="GF62" i="4"/>
  <c r="HU62" i="4"/>
  <c r="GJ62" i="4"/>
  <c r="HZ62" i="4"/>
  <c r="GO62" i="4"/>
  <c r="HN148" i="4"/>
  <c r="GC148" i="4"/>
  <c r="HR148" i="4"/>
  <c r="GG148" i="4"/>
  <c r="HV148" i="4"/>
  <c r="GK148" i="4"/>
  <c r="IA148" i="4"/>
  <c r="GP148" i="4"/>
  <c r="HM46" i="4"/>
  <c r="GB46" i="4"/>
  <c r="HQ46" i="4"/>
  <c r="GF46" i="4"/>
  <c r="HU46" i="4"/>
  <c r="GJ46" i="4"/>
  <c r="HZ46" i="4"/>
  <c r="GO46" i="4"/>
  <c r="HO133" i="4"/>
  <c r="GD133" i="4"/>
  <c r="HS133" i="4"/>
  <c r="GH133" i="4"/>
  <c r="HX133" i="4"/>
  <c r="GM133" i="4"/>
  <c r="IB133" i="4"/>
  <c r="GQ133" i="4"/>
  <c r="HP26" i="4"/>
  <c r="GE26" i="4"/>
  <c r="HT26" i="4"/>
  <c r="GI26" i="4"/>
  <c r="HY26" i="4"/>
  <c r="GN26" i="4"/>
  <c r="HM41" i="4"/>
  <c r="II41" i="4" s="1"/>
  <c r="GB41" i="4"/>
  <c r="HQ41" i="4"/>
  <c r="GF41" i="4"/>
  <c r="HU41" i="4"/>
  <c r="GJ41" i="4"/>
  <c r="HZ41" i="4"/>
  <c r="GO41" i="4"/>
  <c r="HN42" i="4"/>
  <c r="GC42" i="4"/>
  <c r="HR42" i="4"/>
  <c r="GG42" i="4"/>
  <c r="HV42" i="4"/>
  <c r="GK42" i="4"/>
  <c r="IA42" i="4"/>
  <c r="GP42" i="4"/>
  <c r="HP163" i="4"/>
  <c r="GE163" i="4"/>
  <c r="HT163" i="4"/>
  <c r="GI163" i="4"/>
  <c r="HY163" i="4"/>
  <c r="GN163" i="4"/>
  <c r="HM56" i="4"/>
  <c r="GB56" i="4"/>
  <c r="HQ56" i="4"/>
  <c r="GF56" i="4"/>
  <c r="HU56" i="4"/>
  <c r="GJ56" i="4"/>
  <c r="HZ56" i="4"/>
  <c r="GO56" i="4"/>
  <c r="HN57" i="4"/>
  <c r="GC57" i="4"/>
  <c r="HR57" i="4"/>
  <c r="GG57" i="4"/>
  <c r="HV57" i="4"/>
  <c r="GK57" i="4"/>
  <c r="IA57" i="4"/>
  <c r="GP57" i="4"/>
  <c r="HO187" i="4"/>
  <c r="GD187" i="4"/>
  <c r="HS187" i="4"/>
  <c r="GH187" i="4"/>
  <c r="HX187" i="4"/>
  <c r="GM187" i="4"/>
  <c r="IB187" i="4"/>
  <c r="GQ187" i="4"/>
  <c r="HP102" i="4"/>
  <c r="GE102" i="4"/>
  <c r="HT102" i="4"/>
  <c r="GI102" i="4"/>
  <c r="HY102" i="4"/>
  <c r="GN102" i="4"/>
  <c r="HM64" i="4"/>
  <c r="GB64" i="4"/>
  <c r="HQ64" i="4"/>
  <c r="GF64" i="4"/>
  <c r="HU64" i="4"/>
  <c r="GJ64" i="4"/>
  <c r="HZ64" i="4"/>
  <c r="GO64" i="4"/>
  <c r="HN71" i="4"/>
  <c r="II71" i="4" s="1"/>
  <c r="GC71" i="4"/>
  <c r="HR71" i="4"/>
  <c r="GG71" i="4"/>
  <c r="HV71" i="4"/>
  <c r="GK71" i="4"/>
  <c r="IA71" i="4"/>
  <c r="GP71" i="4"/>
  <c r="HO73" i="4"/>
  <c r="GD73" i="4"/>
  <c r="HS73" i="4"/>
  <c r="GH73" i="4"/>
  <c r="HX73" i="4"/>
  <c r="GM73" i="4"/>
  <c r="IB73" i="4"/>
  <c r="GQ73" i="4"/>
  <c r="HQ74" i="4"/>
  <c r="GF74" i="4"/>
  <c r="HU74" i="4"/>
  <c r="GJ74" i="4"/>
  <c r="HZ74" i="4"/>
  <c r="GO74" i="4"/>
  <c r="HO100" i="4"/>
  <c r="GD100" i="4"/>
  <c r="HS100" i="4"/>
  <c r="GH100" i="4"/>
  <c r="HX100" i="4"/>
  <c r="GM100" i="4"/>
  <c r="IB100" i="4"/>
  <c r="GQ100" i="4"/>
  <c r="HP108" i="4"/>
  <c r="GE108" i="4"/>
  <c r="HT108" i="4"/>
  <c r="GI108" i="4"/>
  <c r="HY108" i="4"/>
  <c r="GN108" i="4"/>
  <c r="HM115" i="4"/>
  <c r="GB115" i="4"/>
  <c r="HQ115" i="4"/>
  <c r="GF115" i="4"/>
  <c r="HU115" i="4"/>
  <c r="GJ115" i="4"/>
  <c r="HZ115" i="4"/>
  <c r="GO115" i="4"/>
  <c r="HN129" i="4"/>
  <c r="II129" i="4" s="1"/>
  <c r="GC129" i="4"/>
  <c r="HR129" i="4"/>
  <c r="GG129" i="4"/>
  <c r="HV129" i="4"/>
  <c r="GK129" i="4"/>
  <c r="IA129" i="4"/>
  <c r="GP129" i="4"/>
  <c r="HO142" i="4"/>
  <c r="GD142" i="4"/>
  <c r="HS142" i="4"/>
  <c r="GH142" i="4"/>
  <c r="HX142" i="4"/>
  <c r="GM142" i="4"/>
  <c r="IB142" i="4"/>
  <c r="GQ142" i="4"/>
  <c r="HQ145" i="4"/>
  <c r="GF145" i="4"/>
  <c r="HU145" i="4"/>
  <c r="GJ145" i="4"/>
  <c r="HZ145" i="4"/>
  <c r="GO145" i="4"/>
  <c r="HN149" i="4"/>
  <c r="GC149" i="4"/>
  <c r="HR149" i="4"/>
  <c r="GG149" i="4"/>
  <c r="HV149" i="4"/>
  <c r="GK149" i="4"/>
  <c r="IA149" i="4"/>
  <c r="GP149" i="4"/>
  <c r="HO197" i="4"/>
  <c r="GD197" i="4"/>
  <c r="HS197" i="4"/>
  <c r="GH197" i="4"/>
  <c r="HX197" i="4"/>
  <c r="GM197" i="4"/>
  <c r="IB197" i="4"/>
  <c r="GQ197" i="4"/>
  <c r="HP80" i="4"/>
  <c r="GE80" i="4"/>
  <c r="HT80" i="4"/>
  <c r="GI80" i="4"/>
  <c r="HY80" i="4"/>
  <c r="GN80" i="4"/>
  <c r="HM121" i="4"/>
  <c r="II121" i="4" s="1"/>
  <c r="GB121" i="4"/>
  <c r="HQ121" i="4"/>
  <c r="GF121" i="4"/>
  <c r="HU121" i="4"/>
  <c r="GJ121" i="4"/>
  <c r="HZ121" i="4"/>
  <c r="GO121" i="4"/>
  <c r="HN153" i="4"/>
  <c r="GC153" i="4"/>
  <c r="HR153" i="4"/>
  <c r="GG153" i="4"/>
  <c r="HN96" i="4"/>
  <c r="II96" i="4" s="1"/>
  <c r="GC96" i="4"/>
  <c r="HR96" i="4"/>
  <c r="GG96" i="4"/>
  <c r="HV96" i="4"/>
  <c r="GK96" i="4"/>
  <c r="IA96" i="4"/>
  <c r="GP96" i="4"/>
  <c r="HO52" i="4"/>
  <c r="GD52" i="4"/>
  <c r="HS52" i="4"/>
  <c r="GH52" i="4"/>
  <c r="HX52" i="4"/>
  <c r="GM52" i="4"/>
  <c r="IB52" i="4"/>
  <c r="GQ52" i="4"/>
  <c r="HP101" i="4"/>
  <c r="GE101" i="4"/>
  <c r="HT101" i="4"/>
  <c r="GI101" i="4"/>
  <c r="HY101" i="4"/>
  <c r="GN101" i="4"/>
  <c r="HM141" i="4"/>
  <c r="GB141" i="4"/>
  <c r="HQ141" i="4"/>
  <c r="GF141" i="4"/>
  <c r="HU141" i="4"/>
  <c r="GJ141" i="4"/>
  <c r="HZ141" i="4"/>
  <c r="GO141" i="4"/>
  <c r="HN177" i="4"/>
  <c r="GC177" i="4"/>
  <c r="HR177" i="4"/>
  <c r="GG177" i="4"/>
  <c r="HV177" i="4"/>
  <c r="GK177" i="4"/>
  <c r="IA177" i="4"/>
  <c r="GP177" i="4"/>
  <c r="HO159" i="4"/>
  <c r="GD159" i="4"/>
  <c r="HS159" i="4"/>
  <c r="GH159" i="4"/>
  <c r="HX159" i="4"/>
  <c r="GM159" i="4"/>
  <c r="IB159" i="4"/>
  <c r="GQ159" i="4"/>
  <c r="HM130" i="4"/>
  <c r="GB130" i="4"/>
  <c r="HR130" i="4"/>
  <c r="GG130" i="4"/>
  <c r="HV130" i="4"/>
  <c r="GK130" i="4"/>
  <c r="IA130" i="4"/>
  <c r="GP130" i="4"/>
  <c r="HO114" i="4"/>
  <c r="GD114" i="4"/>
  <c r="HS114" i="4"/>
  <c r="GH114" i="4"/>
  <c r="HX114" i="4"/>
  <c r="GM114" i="4"/>
  <c r="IB114" i="4"/>
  <c r="GQ114" i="4"/>
  <c r="HP146" i="4"/>
  <c r="GE146" i="4"/>
  <c r="HT146" i="4"/>
  <c r="GI146" i="4"/>
  <c r="HY146" i="4"/>
  <c r="GN146" i="4"/>
  <c r="HQ93" i="4"/>
  <c r="GF93" i="4"/>
  <c r="HU93" i="4"/>
  <c r="GJ93" i="4"/>
  <c r="HZ93" i="4"/>
  <c r="GO93" i="4"/>
  <c r="HO160" i="4"/>
  <c r="GD160" i="4"/>
  <c r="HS160" i="4"/>
  <c r="GH160" i="4"/>
  <c r="HX160" i="4"/>
  <c r="GM160" i="4"/>
  <c r="IB160" i="4"/>
  <c r="GQ160" i="4"/>
  <c r="HP128" i="4"/>
  <c r="GE128" i="4"/>
  <c r="HT128" i="4"/>
  <c r="GI128" i="4"/>
  <c r="HY128" i="4"/>
  <c r="GN128" i="4"/>
  <c r="HM22" i="4"/>
  <c r="GB22" i="4"/>
  <c r="HR22" i="4"/>
  <c r="GG22" i="4"/>
  <c r="HV22" i="4"/>
  <c r="GK22" i="4"/>
  <c r="IA22" i="4"/>
  <c r="GP22" i="4"/>
  <c r="HO117" i="4"/>
  <c r="GD117" i="4"/>
  <c r="HS117" i="4"/>
  <c r="GH117" i="4"/>
  <c r="HX117" i="4"/>
  <c r="GM117" i="4"/>
  <c r="IB117" i="4"/>
  <c r="GQ117" i="4"/>
  <c r="HP92" i="4"/>
  <c r="GE92" i="4"/>
  <c r="HT92" i="4"/>
  <c r="GI92" i="4"/>
  <c r="HY92" i="4"/>
  <c r="GN92" i="4"/>
  <c r="HN178" i="4"/>
  <c r="GC178" i="4"/>
  <c r="HR178" i="4"/>
  <c r="GG178" i="4"/>
  <c r="HV178" i="4"/>
  <c r="GK178" i="4"/>
  <c r="IA178" i="4"/>
  <c r="GP178" i="4"/>
  <c r="HO164" i="4"/>
  <c r="GD164" i="4"/>
  <c r="HS164" i="4"/>
  <c r="GH164" i="4"/>
  <c r="HX164" i="4"/>
  <c r="GM164" i="4"/>
  <c r="IB164" i="4"/>
  <c r="GQ164" i="4"/>
  <c r="HP169" i="4"/>
  <c r="GE169" i="4"/>
  <c r="HT169" i="4"/>
  <c r="GI169" i="4"/>
  <c r="HY169" i="4"/>
  <c r="GN169" i="4"/>
  <c r="HM156" i="4"/>
  <c r="II156" i="4" s="1"/>
  <c r="GB156" i="4"/>
  <c r="HQ156" i="4"/>
  <c r="GF156" i="4"/>
  <c r="HU156" i="4"/>
  <c r="GJ156" i="4"/>
  <c r="HZ156" i="4"/>
  <c r="GO156" i="4"/>
  <c r="HO195" i="4"/>
  <c r="GD195" i="4"/>
  <c r="HS195" i="4"/>
  <c r="GH195" i="4"/>
  <c r="HX195" i="4"/>
  <c r="GM195" i="4"/>
  <c r="IB195" i="4"/>
  <c r="GQ195" i="4"/>
  <c r="HQ75" i="4"/>
  <c r="GF75" i="4"/>
  <c r="HU75" i="4"/>
  <c r="GJ75" i="4"/>
  <c r="HZ75" i="4"/>
  <c r="GO75" i="4"/>
  <c r="HN76" i="4"/>
  <c r="GC76" i="4"/>
  <c r="HR76" i="4"/>
  <c r="GG76" i="4"/>
  <c r="HV76" i="4"/>
  <c r="GK76" i="4"/>
  <c r="IA76" i="4"/>
  <c r="GP76" i="4"/>
  <c r="HO83" i="4"/>
  <c r="GD83" i="4"/>
  <c r="HS83" i="4"/>
  <c r="GH83" i="4"/>
  <c r="HX83" i="4"/>
  <c r="GM83" i="4"/>
  <c r="IB83" i="4"/>
  <c r="GQ83" i="4"/>
  <c r="HP94" i="4"/>
  <c r="GE94" i="4"/>
  <c r="HT94" i="4"/>
  <c r="GI94" i="4"/>
  <c r="HY94" i="4"/>
  <c r="GN94" i="4"/>
  <c r="HM30" i="4"/>
  <c r="II30" i="4" s="1"/>
  <c r="GB30" i="4"/>
  <c r="HQ30" i="4"/>
  <c r="GF30" i="4"/>
  <c r="HU30" i="4"/>
  <c r="GJ30" i="4"/>
  <c r="HZ30" i="4"/>
  <c r="GO30" i="4"/>
  <c r="HN106" i="4"/>
  <c r="II106" i="4" s="1"/>
  <c r="GC106" i="4"/>
  <c r="HR106" i="4"/>
  <c r="GG106" i="4"/>
  <c r="HV106" i="4"/>
  <c r="GK106" i="4"/>
  <c r="IA106" i="4"/>
  <c r="GP106" i="4"/>
  <c r="HO122" i="4"/>
  <c r="GD122" i="4"/>
  <c r="HS122" i="4"/>
  <c r="GH122" i="4"/>
  <c r="HX122" i="4"/>
  <c r="GM122" i="4"/>
  <c r="IB122" i="4"/>
  <c r="GQ122" i="4"/>
  <c r="HP55" i="4"/>
  <c r="GE55" i="4"/>
  <c r="HT55" i="4"/>
  <c r="GI55" i="4"/>
  <c r="HY55" i="4"/>
  <c r="GN55" i="4"/>
  <c r="HM34" i="4"/>
  <c r="II34" i="4" s="1"/>
  <c r="GB34" i="4"/>
  <c r="HQ34" i="4"/>
  <c r="GF34" i="4"/>
  <c r="HY34" i="4"/>
  <c r="GN34" i="4"/>
  <c r="HM127" i="4"/>
  <c r="II127" i="4" s="1"/>
  <c r="GB127" i="4"/>
  <c r="HQ127" i="4"/>
  <c r="GF127" i="4"/>
  <c r="HU127" i="4"/>
  <c r="GJ127" i="4"/>
  <c r="HZ127" i="4"/>
  <c r="GO127" i="4"/>
  <c r="HO188" i="4"/>
  <c r="GD188" i="4"/>
  <c r="HS188" i="4"/>
  <c r="GH188" i="4"/>
  <c r="HX188" i="4"/>
  <c r="GM188" i="4"/>
  <c r="IB188" i="4"/>
  <c r="GQ188" i="4"/>
  <c r="HQ116" i="4"/>
  <c r="GF116" i="4"/>
  <c r="HU116" i="4"/>
  <c r="GJ116" i="4"/>
  <c r="HZ116" i="4"/>
  <c r="GO116" i="4"/>
  <c r="HN105" i="4"/>
  <c r="GC105" i="4"/>
  <c r="HR105" i="4"/>
  <c r="GG105" i="4"/>
  <c r="HV105" i="4"/>
  <c r="GK105" i="4"/>
  <c r="IA105" i="4"/>
  <c r="GP105" i="4"/>
  <c r="HO20" i="4"/>
  <c r="GD20" i="4"/>
  <c r="HS20" i="4"/>
  <c r="GH20" i="4"/>
  <c r="HX20" i="4"/>
  <c r="GM20" i="4"/>
  <c r="IB20" i="4"/>
  <c r="GQ20" i="4"/>
  <c r="HP25" i="4"/>
  <c r="GE25" i="4"/>
  <c r="HT25" i="4"/>
  <c r="GI25" i="4"/>
  <c r="HY25" i="4"/>
  <c r="GN25" i="4"/>
  <c r="HM131" i="4"/>
  <c r="GB131" i="4"/>
  <c r="HQ131" i="4"/>
  <c r="GF131" i="4"/>
  <c r="HU131" i="4"/>
  <c r="GJ131" i="4"/>
  <c r="HZ131" i="4"/>
  <c r="GO131" i="4"/>
  <c r="HO168" i="4"/>
  <c r="GD168" i="4"/>
  <c r="HS168" i="4"/>
  <c r="GH168" i="4"/>
  <c r="HX168" i="4"/>
  <c r="GM168" i="4"/>
  <c r="IB168" i="4"/>
  <c r="GQ168" i="4"/>
  <c r="HQ181" i="4"/>
  <c r="GF181" i="4"/>
  <c r="HU181" i="4"/>
  <c r="GJ181" i="4"/>
  <c r="HZ181" i="4"/>
  <c r="GO181" i="4"/>
  <c r="HN72" i="4"/>
  <c r="GC72" i="4"/>
  <c r="HR72" i="4"/>
  <c r="GG72" i="4"/>
  <c r="HV72" i="4"/>
  <c r="GK72" i="4"/>
  <c r="IA72" i="4"/>
  <c r="GP72" i="4"/>
  <c r="HP171" i="4"/>
  <c r="GE171" i="4"/>
  <c r="HT171" i="4"/>
  <c r="GI171" i="4"/>
  <c r="HY171" i="4"/>
  <c r="GN171" i="4"/>
  <c r="HM119" i="4"/>
  <c r="GB119" i="4"/>
  <c r="HR119" i="4"/>
  <c r="GG119" i="4"/>
  <c r="HV119" i="4"/>
  <c r="GK119" i="4"/>
  <c r="IA119" i="4"/>
  <c r="GP119" i="4"/>
  <c r="HP15" i="4"/>
  <c r="GE15" i="4"/>
  <c r="HT15" i="4"/>
  <c r="GI15" i="4"/>
  <c r="HY15" i="4"/>
  <c r="GN15" i="4"/>
  <c r="HO12" i="4"/>
  <c r="GD12" i="4"/>
  <c r="HS12" i="4"/>
  <c r="GH12" i="4"/>
  <c r="HX12" i="4"/>
  <c r="GM12" i="4"/>
  <c r="IB12" i="4"/>
  <c r="GQ12" i="4"/>
  <c r="HQ151" i="4"/>
  <c r="GF151" i="4"/>
  <c r="HU151" i="4"/>
  <c r="GJ151" i="4"/>
  <c r="HZ151" i="4"/>
  <c r="GO151" i="4"/>
  <c r="HN60" i="4"/>
  <c r="II60" i="4" s="1"/>
  <c r="GC60" i="4"/>
  <c r="HR60" i="4"/>
  <c r="GG60" i="4"/>
  <c r="HV60" i="4"/>
  <c r="GK60" i="4"/>
  <c r="IA60" i="4"/>
  <c r="GP60" i="4"/>
  <c r="HO77" i="4"/>
  <c r="GD77" i="4"/>
  <c r="HS77" i="4"/>
  <c r="GH77" i="4"/>
  <c r="HX77" i="4"/>
  <c r="GM77" i="4"/>
  <c r="IB77" i="4"/>
  <c r="GQ77" i="4"/>
  <c r="HP78" i="4"/>
  <c r="GE78" i="4"/>
  <c r="HT78" i="4"/>
  <c r="GI78" i="4"/>
  <c r="HY78" i="4"/>
  <c r="GN78" i="4"/>
  <c r="HM79" i="4"/>
  <c r="GB79" i="4"/>
  <c r="HR79" i="4"/>
  <c r="GG79" i="4"/>
  <c r="HV79" i="4"/>
  <c r="GK79" i="4"/>
  <c r="IA79" i="4"/>
  <c r="GP79" i="4"/>
  <c r="HO85" i="4"/>
  <c r="GD85" i="4"/>
  <c r="HS85" i="4"/>
  <c r="GH85" i="4"/>
  <c r="HX85" i="4"/>
  <c r="GM85" i="4"/>
  <c r="IB85" i="4"/>
  <c r="GQ85" i="4"/>
  <c r="HP97" i="4"/>
  <c r="GE97" i="4"/>
  <c r="HT97" i="4"/>
  <c r="GI97" i="4"/>
  <c r="HY97" i="4"/>
  <c r="GN97" i="4"/>
  <c r="HM135" i="4"/>
  <c r="II135" i="4" s="1"/>
  <c r="GB135" i="4"/>
  <c r="HQ135" i="4"/>
  <c r="GF135" i="4"/>
  <c r="HU135" i="4"/>
  <c r="GJ135" i="4"/>
  <c r="HZ135" i="4"/>
  <c r="GO135" i="4"/>
  <c r="HN186" i="4"/>
  <c r="GC186" i="4"/>
  <c r="HS186" i="4"/>
  <c r="GH186" i="4"/>
  <c r="HX186" i="4"/>
  <c r="GM186" i="4"/>
  <c r="IB186" i="4"/>
  <c r="GQ186" i="4"/>
  <c r="HP167" i="4"/>
  <c r="GE167" i="4"/>
  <c r="HT167" i="4"/>
  <c r="GI167" i="4"/>
  <c r="HY167" i="4"/>
  <c r="GN167" i="4"/>
  <c r="HM91" i="4"/>
  <c r="GB91" i="4"/>
  <c r="HR91" i="4"/>
  <c r="GG91" i="4"/>
  <c r="HV91" i="4"/>
  <c r="GK91" i="4"/>
  <c r="IA91" i="4"/>
  <c r="GP91" i="4"/>
  <c r="HP132" i="4"/>
  <c r="GE132" i="4"/>
  <c r="HT132" i="4"/>
  <c r="GI132" i="4"/>
  <c r="HY132" i="4"/>
  <c r="GN132" i="4"/>
  <c r="HM143" i="4"/>
  <c r="GB143" i="4"/>
  <c r="HQ143" i="4"/>
  <c r="GF143" i="4"/>
  <c r="HU143" i="4"/>
  <c r="GJ143" i="4"/>
  <c r="HZ143" i="4"/>
  <c r="GO143" i="4"/>
  <c r="HO14" i="4"/>
  <c r="GD14" i="4"/>
  <c r="HS14" i="4"/>
  <c r="GH14" i="4"/>
  <c r="HX14" i="4"/>
  <c r="GM14" i="4"/>
  <c r="IB14" i="4"/>
  <c r="GQ14" i="4"/>
  <c r="HP84" i="4"/>
  <c r="GE84" i="4"/>
  <c r="HT84" i="4"/>
  <c r="GI84" i="4"/>
  <c r="HY84" i="4"/>
  <c r="GN84" i="4"/>
  <c r="HM172" i="4"/>
  <c r="GB172" i="4"/>
  <c r="HQ172" i="4"/>
  <c r="GF172" i="4"/>
  <c r="HU172" i="4"/>
  <c r="GJ172" i="4"/>
  <c r="HZ172" i="4"/>
  <c r="GO172" i="4"/>
  <c r="HO136" i="4"/>
  <c r="GD136" i="4"/>
  <c r="HS136" i="4"/>
  <c r="GH136" i="4"/>
  <c r="HX136" i="4"/>
  <c r="GM136" i="4"/>
  <c r="IB136" i="4"/>
  <c r="GQ136" i="4"/>
  <c r="HP95" i="4"/>
  <c r="GE95" i="4"/>
  <c r="HT95" i="4"/>
  <c r="GI95" i="4"/>
  <c r="HY95" i="4"/>
  <c r="GN95" i="4"/>
  <c r="HM23" i="4"/>
  <c r="II23" i="4" s="1"/>
  <c r="GB23" i="4"/>
  <c r="HR23" i="4"/>
  <c r="GG23" i="4"/>
  <c r="HV23" i="4"/>
  <c r="GK23" i="4"/>
  <c r="IA23" i="4"/>
  <c r="GP23" i="4"/>
  <c r="HO28" i="4"/>
  <c r="GD28" i="4"/>
  <c r="HS28" i="4"/>
  <c r="GH28" i="4"/>
  <c r="HX28" i="4"/>
  <c r="GM28" i="4"/>
  <c r="IB28" i="4"/>
  <c r="GQ28" i="4"/>
  <c r="HP87" i="4"/>
  <c r="GE87" i="4"/>
  <c r="HT87" i="4"/>
  <c r="GI87" i="4"/>
  <c r="HY87" i="4"/>
  <c r="GN87" i="4"/>
  <c r="HM32" i="4"/>
  <c r="GB32" i="4"/>
  <c r="HR32" i="4"/>
  <c r="GG32" i="4"/>
  <c r="HV32" i="4"/>
  <c r="GK32" i="4"/>
  <c r="IA32" i="4"/>
  <c r="GP32" i="4"/>
  <c r="HP37" i="4"/>
  <c r="GE37" i="4"/>
  <c r="HT37" i="4"/>
  <c r="GI37" i="4"/>
  <c r="HY37" i="4"/>
  <c r="GN37" i="4"/>
  <c r="HM38" i="4"/>
  <c r="II38" i="4" s="1"/>
  <c r="GB38" i="4"/>
  <c r="HQ38" i="4"/>
  <c r="GF38" i="4"/>
  <c r="HU38" i="4"/>
  <c r="GJ38" i="4"/>
  <c r="IA38" i="4"/>
  <c r="GP38" i="4"/>
  <c r="HZ27" i="4"/>
  <c r="GO27" i="4"/>
  <c r="HN81" i="4"/>
  <c r="GC81" i="4"/>
  <c r="HR81" i="4"/>
  <c r="GG81" i="4"/>
  <c r="HV81" i="4"/>
  <c r="GK81" i="4"/>
  <c r="IA81" i="4"/>
  <c r="GP81" i="4"/>
  <c r="HP19" i="4"/>
  <c r="GE19" i="4"/>
  <c r="HT19" i="4"/>
  <c r="GI19" i="4"/>
  <c r="HY19" i="4"/>
  <c r="GN19" i="4"/>
  <c r="HM53" i="4"/>
  <c r="GB53" i="4"/>
  <c r="HQ53" i="4"/>
  <c r="GF53" i="4"/>
  <c r="HU53" i="4"/>
  <c r="GJ53" i="4"/>
  <c r="HZ53" i="4"/>
  <c r="GO53" i="4"/>
  <c r="HN58" i="4"/>
  <c r="II58" i="4" s="1"/>
  <c r="GC58" i="4"/>
  <c r="HS58" i="4"/>
  <c r="GH58" i="4"/>
  <c r="HX58" i="4"/>
  <c r="GM58" i="4"/>
  <c r="IB58" i="4"/>
  <c r="GQ58" i="4"/>
  <c r="HP59" i="4"/>
  <c r="GE59" i="4"/>
  <c r="HT59" i="4"/>
  <c r="GI59" i="4"/>
  <c r="HY59" i="4"/>
  <c r="GN59" i="4"/>
  <c r="HN61" i="4"/>
  <c r="GC61" i="4"/>
  <c r="HR61" i="4"/>
  <c r="GG61" i="4"/>
  <c r="HV61" i="4"/>
  <c r="GK61" i="4"/>
  <c r="IA61" i="4"/>
  <c r="GP61" i="4"/>
  <c r="HO66" i="4"/>
  <c r="GD66" i="4"/>
  <c r="HS66" i="4"/>
  <c r="GH66" i="4"/>
  <c r="HX66" i="4"/>
  <c r="GM66" i="4"/>
  <c r="IB66" i="4"/>
  <c r="GQ66" i="4"/>
  <c r="HQ134" i="4"/>
  <c r="GF134" i="4"/>
  <c r="HU134" i="4"/>
  <c r="GJ134" i="4"/>
  <c r="HZ134" i="4"/>
  <c r="GO134" i="4"/>
  <c r="HN111" i="4"/>
  <c r="II111" i="4" s="1"/>
  <c r="GC111" i="4"/>
  <c r="HR111" i="4"/>
  <c r="GG111" i="4"/>
  <c r="HV111" i="4"/>
  <c r="GK111" i="4"/>
  <c r="IA111" i="4"/>
  <c r="GP111" i="4"/>
  <c r="HP98" i="4"/>
  <c r="GE98" i="4"/>
  <c r="HT98" i="4"/>
  <c r="GI98" i="4"/>
  <c r="HY98" i="4"/>
  <c r="GN98" i="4"/>
  <c r="HM107" i="4"/>
  <c r="GB107" i="4"/>
  <c r="HR107" i="4"/>
  <c r="GG107" i="4"/>
  <c r="HV107" i="4"/>
  <c r="GK107" i="4"/>
  <c r="IA107" i="4"/>
  <c r="GP107" i="4"/>
  <c r="HP152" i="4"/>
  <c r="GE152" i="4"/>
  <c r="HT152" i="4"/>
  <c r="GI152" i="4"/>
  <c r="HY152" i="4"/>
  <c r="GN152" i="4"/>
  <c r="HM125" i="4"/>
  <c r="GB125" i="4"/>
  <c r="HQ125" i="4"/>
  <c r="GF125" i="4"/>
  <c r="HU125" i="4"/>
  <c r="GJ125" i="4"/>
  <c r="HZ125" i="4"/>
  <c r="GO125" i="4"/>
  <c r="HO126" i="4"/>
  <c r="GD126" i="4"/>
  <c r="HS126" i="4"/>
  <c r="GH126" i="4"/>
  <c r="HX126" i="4"/>
  <c r="GM126" i="4"/>
  <c r="IB126" i="4"/>
  <c r="GQ126" i="4"/>
  <c r="HQ183" i="4"/>
  <c r="GF183" i="4"/>
  <c r="HU183" i="4"/>
  <c r="GJ183" i="4"/>
  <c r="HZ183" i="4"/>
  <c r="GO183" i="4"/>
  <c r="HN103" i="4"/>
  <c r="GC103" i="4"/>
  <c r="HR103" i="4"/>
  <c r="GG103" i="4"/>
  <c r="HV103" i="4"/>
  <c r="GK103" i="4"/>
  <c r="IA103" i="4"/>
  <c r="GP103" i="4"/>
  <c r="HO194" i="4"/>
  <c r="GD194" i="4"/>
  <c r="HS194" i="4"/>
  <c r="GH194" i="4"/>
  <c r="HX194" i="4"/>
  <c r="GM194" i="4"/>
  <c r="IB194" i="4"/>
  <c r="GQ194" i="4"/>
  <c r="HP147" i="4"/>
  <c r="GE147" i="4"/>
  <c r="HT147" i="4"/>
  <c r="GI147" i="4"/>
  <c r="HY147" i="4"/>
  <c r="GN147" i="4"/>
  <c r="HM155" i="4"/>
  <c r="GB155" i="4"/>
  <c r="HQ155" i="4"/>
  <c r="GF155" i="4"/>
  <c r="HU155" i="4"/>
  <c r="GJ155" i="4"/>
  <c r="HZ155" i="4"/>
  <c r="GO155" i="4"/>
  <c r="HN162" i="4"/>
  <c r="GC162" i="4"/>
  <c r="HR162" i="4"/>
  <c r="GG162" i="4"/>
  <c r="HV162" i="4"/>
  <c r="GK162" i="4"/>
  <c r="IA162" i="4"/>
  <c r="GP162" i="4"/>
  <c r="HO166" i="4"/>
  <c r="GD166" i="4"/>
  <c r="HS166" i="4"/>
  <c r="GH166" i="4"/>
  <c r="HX166" i="4"/>
  <c r="GM166" i="4"/>
  <c r="IB166" i="4"/>
  <c r="GQ166" i="4"/>
  <c r="HP170" i="4"/>
  <c r="GE170" i="4"/>
  <c r="HT170" i="4"/>
  <c r="GI170" i="4"/>
  <c r="HY170" i="4"/>
  <c r="GN170" i="4"/>
  <c r="HM192" i="4"/>
  <c r="GB192" i="4"/>
  <c r="HQ192" i="4"/>
  <c r="GF192" i="4"/>
  <c r="HU192" i="4"/>
  <c r="GJ192" i="4"/>
  <c r="HZ192" i="4"/>
  <c r="GO192" i="4"/>
  <c r="HN89" i="4"/>
  <c r="GC89" i="4"/>
  <c r="HR89" i="4"/>
  <c r="GG89" i="4"/>
  <c r="HV89" i="4"/>
  <c r="GK89" i="4"/>
  <c r="IA89" i="4"/>
  <c r="GP89" i="4"/>
  <c r="HP50" i="4"/>
  <c r="GE50" i="4"/>
  <c r="HT50" i="4"/>
  <c r="GI50" i="4"/>
  <c r="HY50" i="4"/>
  <c r="GN50" i="4"/>
  <c r="HM67" i="4"/>
  <c r="II67" i="4" s="1"/>
  <c r="GB67" i="4"/>
  <c r="HQ67" i="4"/>
  <c r="GF67" i="4"/>
  <c r="HU67" i="4"/>
  <c r="GJ67" i="4"/>
  <c r="HZ67" i="4"/>
  <c r="GO67" i="4"/>
  <c r="HN86" i="4"/>
  <c r="II86" i="4" s="1"/>
  <c r="GC86" i="4"/>
  <c r="HR86" i="4"/>
  <c r="GG86" i="4"/>
  <c r="HV86" i="4"/>
  <c r="GK86" i="4"/>
  <c r="IA86" i="4"/>
  <c r="GP86" i="4"/>
  <c r="HO118" i="4"/>
  <c r="GD118" i="4"/>
  <c r="HS118" i="4"/>
  <c r="GH118" i="4"/>
  <c r="HX118" i="4"/>
  <c r="GM118" i="4"/>
  <c r="IB118" i="4"/>
  <c r="GQ118" i="4"/>
  <c r="HP154" i="4"/>
  <c r="GE154" i="4"/>
  <c r="HT154" i="4"/>
  <c r="GI154" i="4"/>
  <c r="HY154" i="4"/>
  <c r="GN154" i="4"/>
  <c r="HM36" i="4"/>
  <c r="GB36" i="4"/>
  <c r="HR36" i="4"/>
  <c r="GG36" i="4"/>
  <c r="HV36" i="4"/>
  <c r="GK36" i="4"/>
  <c r="IA36" i="4"/>
  <c r="GP36" i="4"/>
  <c r="HO193" i="4"/>
  <c r="GD193" i="4"/>
  <c r="HS193" i="4"/>
  <c r="GH193" i="4"/>
  <c r="HX193" i="4"/>
  <c r="GM193" i="4"/>
  <c r="IB193" i="4"/>
  <c r="GQ193" i="4"/>
  <c r="HP43" i="4"/>
  <c r="GE43" i="4"/>
  <c r="HT43" i="4"/>
  <c r="GI43" i="4"/>
  <c r="HY43" i="4"/>
  <c r="GN43" i="4"/>
  <c r="HN150" i="4"/>
  <c r="GC150" i="4"/>
  <c r="HR150" i="4"/>
  <c r="GG150" i="4"/>
  <c r="HV150" i="4"/>
  <c r="GK150" i="4"/>
  <c r="IA150" i="4"/>
  <c r="GP150" i="4"/>
  <c r="HO51" i="4"/>
  <c r="GD51" i="4"/>
  <c r="HS51" i="4"/>
  <c r="GH51" i="4"/>
  <c r="HX51" i="4"/>
  <c r="GM51" i="4"/>
  <c r="IB51" i="4"/>
  <c r="GQ51" i="4"/>
  <c r="HP48" i="4"/>
  <c r="GE48" i="4"/>
  <c r="HT48" i="4"/>
  <c r="GI48" i="4"/>
  <c r="HY48" i="4"/>
  <c r="GN48" i="4"/>
  <c r="HO109" i="4"/>
  <c r="GD109" i="4"/>
  <c r="HS109" i="4"/>
  <c r="GH109" i="4"/>
  <c r="HX109" i="4"/>
  <c r="GM109" i="4"/>
  <c r="IB109" i="4"/>
  <c r="GQ109" i="4"/>
  <c r="HP110" i="4"/>
  <c r="GE110" i="4"/>
  <c r="HT110" i="4"/>
  <c r="GI110" i="4"/>
  <c r="HY110" i="4"/>
  <c r="GN110" i="4"/>
  <c r="HM161" i="4"/>
  <c r="II161" i="4" s="1"/>
  <c r="GB161" i="4"/>
  <c r="HQ161" i="4"/>
  <c r="GF161" i="4"/>
  <c r="HU161" i="4"/>
  <c r="GJ161" i="4"/>
  <c r="HZ161" i="4"/>
  <c r="GO161" i="4"/>
  <c r="HN179" i="4"/>
  <c r="GC179" i="4"/>
  <c r="HR179" i="4"/>
  <c r="GG179" i="4"/>
  <c r="HV179" i="4"/>
  <c r="GK179" i="4"/>
  <c r="IA179" i="4"/>
  <c r="GP179" i="4"/>
  <c r="HO104" i="4"/>
  <c r="GD104" i="4"/>
  <c r="HS104" i="4"/>
  <c r="GH104" i="4"/>
  <c r="HX104" i="4"/>
  <c r="GM104" i="4"/>
  <c r="IB104" i="4"/>
  <c r="GQ104" i="4"/>
  <c r="HP29" i="4"/>
  <c r="GE29" i="4"/>
  <c r="HT29" i="4"/>
  <c r="GI29" i="4"/>
  <c r="HY29" i="4"/>
  <c r="GN29" i="4"/>
  <c r="HM120" i="4"/>
  <c r="GB120" i="4"/>
  <c r="HQ120" i="4"/>
  <c r="GF120" i="4"/>
  <c r="HU120" i="4"/>
  <c r="GJ120" i="4"/>
  <c r="HZ120" i="4"/>
  <c r="GO120" i="4"/>
  <c r="HN190" i="4"/>
  <c r="GC190" i="4"/>
  <c r="HR190" i="4"/>
  <c r="GG190" i="4"/>
  <c r="HV190" i="4"/>
  <c r="GK190" i="4"/>
  <c r="IA190" i="4"/>
  <c r="GP190" i="4"/>
  <c r="HO39" i="4"/>
  <c r="GD39" i="4"/>
  <c r="HS39" i="4"/>
  <c r="GH39" i="4"/>
  <c r="HX39" i="4"/>
  <c r="GM39" i="4"/>
  <c r="IB39" i="4"/>
  <c r="GQ39" i="4"/>
  <c r="HP40" i="4"/>
  <c r="GE40" i="4"/>
  <c r="HT40" i="4"/>
  <c r="GI40" i="4"/>
  <c r="HY40" i="4"/>
  <c r="GN40" i="4"/>
  <c r="HM70" i="4"/>
  <c r="GB70" i="4"/>
  <c r="HQ70" i="4"/>
  <c r="GF70" i="4"/>
  <c r="HU70" i="4"/>
  <c r="GJ70" i="4"/>
  <c r="HZ70" i="4"/>
  <c r="GO70" i="4"/>
  <c r="HN82" i="4"/>
  <c r="II82" i="4" s="1"/>
  <c r="GC82" i="4"/>
  <c r="HR82" i="4"/>
  <c r="GG82" i="4"/>
  <c r="HV82" i="4"/>
  <c r="GK82" i="4"/>
  <c r="IA82" i="4"/>
  <c r="GP82" i="4"/>
  <c r="HO112" i="4"/>
  <c r="GD112" i="4"/>
  <c r="HS112" i="4"/>
  <c r="GH112" i="4"/>
  <c r="HX112" i="4"/>
  <c r="GM112" i="4"/>
  <c r="IB112" i="4"/>
  <c r="GQ112" i="4"/>
  <c r="HP137" i="4"/>
  <c r="GE137" i="4"/>
  <c r="HT137" i="4"/>
  <c r="GI137" i="4"/>
  <c r="HY137" i="4"/>
  <c r="GN137" i="4"/>
  <c r="HM69" i="4"/>
  <c r="GB69" i="4"/>
  <c r="HQ69" i="4"/>
  <c r="GF69" i="4"/>
  <c r="HU69" i="4"/>
  <c r="GJ69" i="4"/>
  <c r="HZ69" i="4"/>
  <c r="GO69" i="4"/>
  <c r="HN45" i="4"/>
  <c r="GC45" i="4"/>
  <c r="HR45" i="4"/>
  <c r="GG45" i="4"/>
  <c r="HV45" i="4"/>
  <c r="GK45" i="4"/>
  <c r="IA45" i="4"/>
  <c r="GP45" i="4"/>
  <c r="HO175" i="4"/>
  <c r="GD175" i="4"/>
  <c r="HS175" i="4"/>
  <c r="GH175" i="4"/>
  <c r="HX175" i="4"/>
  <c r="GM175" i="4"/>
  <c r="IB175" i="4"/>
  <c r="GQ175" i="4"/>
  <c r="HP16" i="4"/>
  <c r="GE16" i="4"/>
  <c r="HT16" i="4"/>
  <c r="GI16" i="4"/>
  <c r="HY16" i="4"/>
  <c r="GN16" i="4"/>
  <c r="HM13" i="4"/>
  <c r="II13" i="4" s="1"/>
  <c r="GB13" i="4"/>
  <c r="HQ13" i="4"/>
  <c r="GF13" i="4"/>
  <c r="HU13" i="4"/>
  <c r="GJ13" i="4"/>
  <c r="HZ13" i="4"/>
  <c r="GO13" i="4"/>
  <c r="HO63" i="4"/>
  <c r="GD63" i="4"/>
  <c r="HS63" i="4"/>
  <c r="GH63" i="4"/>
  <c r="HX63" i="4"/>
  <c r="GM63" i="4"/>
  <c r="IB63" i="4"/>
  <c r="GQ63" i="4"/>
  <c r="HP44" i="4"/>
  <c r="GE44" i="4"/>
  <c r="HT44" i="4"/>
  <c r="GI44" i="4"/>
  <c r="HY44" i="4"/>
  <c r="GN44" i="4"/>
  <c r="HM144" i="4"/>
  <c r="II144" i="4" s="1"/>
  <c r="GB144" i="4"/>
  <c r="HQ144" i="4"/>
  <c r="GF144" i="4"/>
  <c r="HU144" i="4"/>
  <c r="GJ144" i="4"/>
  <c r="HZ144" i="4"/>
  <c r="GO144" i="4"/>
  <c r="HN158" i="4"/>
  <c r="GC158" i="4"/>
  <c r="HR158" i="4"/>
  <c r="GG158" i="4"/>
  <c r="HV158" i="4"/>
  <c r="GK158" i="4"/>
  <c r="IA158" i="4"/>
  <c r="GP158" i="4"/>
  <c r="HO18" i="4"/>
  <c r="GD18" i="4"/>
  <c r="HS18" i="4"/>
  <c r="GH18" i="4"/>
  <c r="HX18" i="4"/>
  <c r="GM18" i="4"/>
  <c r="IB18" i="4"/>
  <c r="GQ18" i="4"/>
  <c r="HP157" i="4"/>
  <c r="GE157" i="4"/>
  <c r="HT157" i="4"/>
  <c r="GI157" i="4"/>
  <c r="HY157" i="4"/>
  <c r="GN157" i="4"/>
  <c r="HM21" i="4"/>
  <c r="II21" i="4" s="1"/>
  <c r="GB21" i="4"/>
  <c r="HQ21" i="4"/>
  <c r="GF21" i="4"/>
  <c r="HU21" i="4"/>
  <c r="GJ21" i="4"/>
  <c r="HZ21" i="4"/>
  <c r="GO21" i="4"/>
  <c r="HN24" i="4"/>
  <c r="GC24" i="4"/>
  <c r="HR24" i="4"/>
  <c r="GG24" i="4"/>
  <c r="HV24" i="4"/>
  <c r="GK24" i="4"/>
  <c r="IA24" i="4"/>
  <c r="GP24" i="4"/>
  <c r="HO33" i="4"/>
  <c r="GD33" i="4"/>
  <c r="HS33" i="4"/>
  <c r="GH33" i="4"/>
  <c r="HX33" i="4"/>
  <c r="GM33" i="4"/>
  <c r="IB33" i="4"/>
  <c r="GQ33" i="4"/>
  <c r="HP35" i="4"/>
  <c r="GE35" i="4"/>
  <c r="HT35" i="4"/>
  <c r="GI35" i="4"/>
  <c r="HY35" i="4"/>
  <c r="GN35" i="4"/>
  <c r="HM47" i="4"/>
  <c r="II47" i="4" s="1"/>
  <c r="GB47" i="4"/>
  <c r="HQ47" i="4"/>
  <c r="GF47" i="4"/>
  <c r="HU47" i="4"/>
  <c r="GJ47" i="4"/>
  <c r="HZ47" i="4"/>
  <c r="GO47" i="4"/>
  <c r="HN139" i="4"/>
  <c r="GC139" i="4"/>
  <c r="HR139" i="4"/>
  <c r="GG139" i="4"/>
  <c r="HV139" i="4"/>
  <c r="GK139" i="4"/>
  <c r="IA139" i="4"/>
  <c r="GP139" i="4"/>
  <c r="HO140" i="4"/>
  <c r="GD140" i="4"/>
  <c r="HS140" i="4"/>
  <c r="GH140" i="4"/>
  <c r="HX140" i="4"/>
  <c r="GM140" i="4"/>
  <c r="IB140" i="4"/>
  <c r="GQ140" i="4"/>
  <c r="HP184" i="4"/>
  <c r="GE184" i="4"/>
  <c r="HT184" i="4"/>
  <c r="GI184" i="4"/>
  <c r="HY184" i="4"/>
  <c r="GN184" i="4"/>
  <c r="HM68" i="4"/>
  <c r="II68" i="4" s="1"/>
  <c r="GB68" i="4"/>
  <c r="HQ68" i="4"/>
  <c r="GF68" i="4"/>
  <c r="HU68" i="4"/>
  <c r="GJ68" i="4"/>
  <c r="HZ68" i="4"/>
  <c r="GO68" i="4"/>
  <c r="HN165" i="4"/>
  <c r="GC165" i="4"/>
  <c r="HR165" i="4"/>
  <c r="GG165" i="4"/>
  <c r="HV165" i="4"/>
  <c r="GK165" i="4"/>
  <c r="IA165" i="4"/>
  <c r="GP165" i="4"/>
  <c r="HO113" i="4"/>
  <c r="GD113" i="4"/>
  <c r="HS113" i="4"/>
  <c r="GH113" i="4"/>
  <c r="HX113" i="4"/>
  <c r="GM113" i="4"/>
  <c r="IB113" i="4"/>
  <c r="GQ113" i="4"/>
  <c r="HP124" i="4"/>
  <c r="GE124" i="4"/>
  <c r="HT124" i="4"/>
  <c r="GI124" i="4"/>
  <c r="HY124" i="4"/>
  <c r="GN124" i="4"/>
  <c r="HM191" i="4"/>
  <c r="II191" i="4" s="1"/>
  <c r="GB191" i="4"/>
  <c r="HQ191" i="4"/>
  <c r="GF191" i="4"/>
  <c r="HU191" i="4"/>
  <c r="GJ191" i="4"/>
  <c r="HZ191" i="4"/>
  <c r="GO191" i="4"/>
  <c r="HN174" i="4"/>
  <c r="GC174" i="4"/>
  <c r="HR174" i="4"/>
  <c r="GG174" i="4"/>
  <c r="HV174" i="4"/>
  <c r="GK174" i="4"/>
  <c r="IA174" i="4"/>
  <c r="GP174" i="4"/>
  <c r="HO54" i="4"/>
  <c r="GD54" i="4"/>
  <c r="HS54" i="4"/>
  <c r="GH54" i="4"/>
  <c r="HX54" i="4"/>
  <c r="GM54" i="4"/>
  <c r="IB54" i="4"/>
  <c r="GQ54" i="4"/>
  <c r="HP138" i="4"/>
  <c r="GE138" i="4"/>
  <c r="HT138" i="4"/>
  <c r="GI138" i="4"/>
  <c r="HY138" i="4"/>
  <c r="GN138" i="4"/>
  <c r="HM182" i="4"/>
  <c r="GB182" i="4"/>
  <c r="HQ182" i="4"/>
  <c r="GF182" i="4"/>
  <c r="HU182" i="4"/>
  <c r="GJ182" i="4"/>
  <c r="HZ182" i="4"/>
  <c r="GO182" i="4"/>
  <c r="HN62" i="4"/>
  <c r="II62" i="4" s="1"/>
  <c r="GC62" i="4"/>
  <c r="HR62" i="4"/>
  <c r="GG62" i="4"/>
  <c r="HV62" i="4"/>
  <c r="GK62" i="4"/>
  <c r="IA62" i="4"/>
  <c r="GP62" i="4"/>
  <c r="HO148" i="4"/>
  <c r="GD148" i="4"/>
  <c r="HS148" i="4"/>
  <c r="GH148" i="4"/>
  <c r="HX148" i="4"/>
  <c r="GM148" i="4"/>
  <c r="IB148" i="4"/>
  <c r="GQ148" i="4"/>
  <c r="II105" i="4"/>
  <c r="II72" i="4"/>
  <c r="II120" i="4"/>
  <c r="II131" i="4"/>
  <c r="II79" i="4"/>
  <c r="II143" i="4"/>
  <c r="II70" i="4"/>
  <c r="II69" i="4"/>
  <c r="II42" i="4"/>
  <c r="II57" i="4"/>
  <c r="II149" i="4"/>
  <c r="II155" i="4"/>
  <c r="II192" i="4"/>
  <c r="II182" i="4"/>
  <c r="II153" i="4"/>
  <c r="II177" i="4"/>
  <c r="II186" i="4"/>
  <c r="II81" i="4"/>
  <c r="II103" i="4"/>
  <c r="II162" i="4"/>
  <c r="II89" i="4"/>
  <c r="II179" i="4"/>
  <c r="II190" i="4"/>
  <c r="II45" i="4"/>
  <c r="II24" i="4"/>
  <c r="II139" i="4"/>
  <c r="JL205" i="4"/>
  <c r="HS17" i="4"/>
  <c r="HP10" i="4"/>
  <c r="HY10" i="4"/>
  <c r="HP99" i="4"/>
  <c r="HT99" i="4"/>
  <c r="JB221" i="4" s="1"/>
  <c r="HY99" i="4"/>
  <c r="II46" i="4"/>
  <c r="HP17" i="4"/>
  <c r="HT17" i="4"/>
  <c r="HY17" i="4"/>
  <c r="HM10" i="4"/>
  <c r="HQ10" i="4"/>
  <c r="HU10" i="4"/>
  <c r="HZ10" i="4"/>
  <c r="HM99" i="4"/>
  <c r="HQ99" i="4"/>
  <c r="HU99" i="4"/>
  <c r="HZ99" i="4"/>
  <c r="HO17" i="4"/>
  <c r="IB17" i="4"/>
  <c r="II26" i="4"/>
  <c r="II102" i="4"/>
  <c r="II108" i="4"/>
  <c r="II145" i="4"/>
  <c r="II80" i="4"/>
  <c r="II101" i="4"/>
  <c r="HM17" i="4"/>
  <c r="HQ17" i="4"/>
  <c r="HU17" i="4"/>
  <c r="HZ17" i="4"/>
  <c r="II146" i="4"/>
  <c r="II93" i="4"/>
  <c r="II128" i="4"/>
  <c r="II92" i="4"/>
  <c r="II169" i="4"/>
  <c r="II94" i="4"/>
  <c r="II55" i="4"/>
  <c r="II116" i="4"/>
  <c r="II25" i="4"/>
  <c r="II181" i="4"/>
  <c r="HN10" i="4"/>
  <c r="HR10" i="4"/>
  <c r="HV10" i="4"/>
  <c r="IA10" i="4"/>
  <c r="II151" i="4"/>
  <c r="II78" i="4"/>
  <c r="II97" i="4"/>
  <c r="II167" i="4"/>
  <c r="II84" i="4"/>
  <c r="II95" i="4"/>
  <c r="II87" i="4"/>
  <c r="II59" i="4"/>
  <c r="II134" i="4"/>
  <c r="II147" i="4"/>
  <c r="II170" i="4"/>
  <c r="II154" i="4"/>
  <c r="II43" i="4"/>
  <c r="II48" i="4"/>
  <c r="HN99" i="4"/>
  <c r="HR99" i="4"/>
  <c r="HV99" i="4"/>
  <c r="IA99" i="4"/>
  <c r="II110" i="4"/>
  <c r="II29" i="4"/>
  <c r="II40" i="4"/>
  <c r="II137" i="4"/>
  <c r="II16" i="4"/>
  <c r="II44" i="4"/>
  <c r="II157" i="4"/>
  <c r="II35" i="4"/>
  <c r="II184" i="4"/>
  <c r="II124" i="4"/>
  <c r="HX17" i="4"/>
  <c r="HT10" i="4"/>
  <c r="II187" i="4"/>
  <c r="II73" i="4"/>
  <c r="II142" i="4"/>
  <c r="II197" i="4"/>
  <c r="II52" i="4"/>
  <c r="II159" i="4"/>
  <c r="HN17" i="4"/>
  <c r="HR17" i="4"/>
  <c r="HV17" i="4"/>
  <c r="IA17" i="4"/>
  <c r="II114" i="4"/>
  <c r="II117" i="4"/>
  <c r="HO10" i="4"/>
  <c r="HS10" i="4"/>
  <c r="HX10" i="4"/>
  <c r="IB10" i="4"/>
  <c r="II28" i="4"/>
  <c r="II37" i="4"/>
  <c r="II66" i="4"/>
  <c r="II152" i="4"/>
  <c r="II118" i="4"/>
  <c r="II193" i="4"/>
  <c r="II51" i="4"/>
  <c r="HO99" i="4"/>
  <c r="HS99" i="4"/>
  <c r="HX99" i="4"/>
  <c r="IB99" i="4"/>
  <c r="II104" i="4"/>
  <c r="II39" i="4"/>
  <c r="II175" i="4"/>
  <c r="II18" i="4"/>
  <c r="II33" i="4"/>
  <c r="II140" i="4"/>
  <c r="II113" i="4"/>
  <c r="II54" i="4"/>
  <c r="II158" i="4"/>
  <c r="II165" i="4"/>
  <c r="II174" i="4"/>
  <c r="II56" i="4"/>
  <c r="II64" i="4"/>
  <c r="II115" i="4"/>
  <c r="II141" i="4"/>
  <c r="II130" i="4"/>
  <c r="II172" i="4"/>
  <c r="II53" i="4"/>
  <c r="II125" i="4"/>
  <c r="II164" i="4"/>
  <c r="II83" i="4"/>
  <c r="II122" i="4"/>
  <c r="II20" i="4"/>
  <c r="II15" i="4"/>
  <c r="II77" i="4"/>
  <c r="II85" i="4"/>
  <c r="II132" i="4"/>
  <c r="II194" i="4"/>
  <c r="II166" i="4"/>
  <c r="II112" i="4"/>
  <c r="II148" i="4"/>
  <c r="CO153" i="4"/>
  <c r="IE199" i="4"/>
  <c r="CD27" i="4"/>
  <c r="CD189" i="4"/>
  <c r="CJ27" i="4"/>
  <c r="IH199" i="4"/>
  <c r="CO146" i="4"/>
  <c r="CG189" i="4"/>
  <c r="CJ189" i="4"/>
  <c r="I27" i="19"/>
  <c r="I23" i="22"/>
  <c r="G29" i="19"/>
  <c r="G25" i="22"/>
  <c r="CE27" i="4"/>
  <c r="CL189" i="4"/>
  <c r="CP146" i="4"/>
  <c r="CQ153" i="4"/>
  <c r="CR153" i="4"/>
  <c r="FP187" i="4"/>
  <c r="GX187" i="4" s="1"/>
  <c r="FP142" i="4"/>
  <c r="GX142" i="4" s="1"/>
  <c r="FP197" i="4"/>
  <c r="GX197" i="4" s="1"/>
  <c r="FP83" i="4"/>
  <c r="GX83" i="4" s="1"/>
  <c r="FP15" i="4"/>
  <c r="GX15" i="4" s="1"/>
  <c r="FP85" i="4"/>
  <c r="GX85" i="4" s="1"/>
  <c r="FP37" i="4"/>
  <c r="GX37" i="4" s="1"/>
  <c r="FP152" i="4"/>
  <c r="FP118" i="4"/>
  <c r="GX118" i="4" s="1"/>
  <c r="FP51" i="4"/>
  <c r="GX51" i="4" s="1"/>
  <c r="FP39" i="4"/>
  <c r="GX39" i="4" s="1"/>
  <c r="FP33" i="4"/>
  <c r="FP54" i="4"/>
  <c r="FP148" i="4"/>
  <c r="GX148" i="4" s="1"/>
  <c r="CA189" i="4"/>
  <c r="CB189" i="4"/>
  <c r="CI27" i="4"/>
  <c r="CH27" i="4"/>
  <c r="FP42" i="4"/>
  <c r="FP57" i="4"/>
  <c r="GX57" i="4" s="1"/>
  <c r="FP71" i="4"/>
  <c r="GX71" i="4" s="1"/>
  <c r="FP129" i="4"/>
  <c r="GX129" i="4" s="1"/>
  <c r="FP149" i="4"/>
  <c r="FP153" i="4"/>
  <c r="GX153" i="4" s="1"/>
  <c r="FP96" i="4"/>
  <c r="GX96" i="4" s="1"/>
  <c r="FP177" i="4"/>
  <c r="GX177" i="4" s="1"/>
  <c r="FP76" i="4"/>
  <c r="FP106" i="4"/>
  <c r="GX106" i="4" s="1"/>
  <c r="FP105" i="4"/>
  <c r="GX105" i="4" s="1"/>
  <c r="FP72" i="4"/>
  <c r="FP60" i="4"/>
  <c r="GX60" i="4" s="1"/>
  <c r="FP186" i="4"/>
  <c r="FP81" i="4"/>
  <c r="FP58" i="4"/>
  <c r="FP111" i="4"/>
  <c r="FP103" i="4"/>
  <c r="FP162" i="4"/>
  <c r="FP89" i="4"/>
  <c r="FP86" i="4"/>
  <c r="FP179" i="4"/>
  <c r="FP190" i="4"/>
  <c r="FP82" i="4"/>
  <c r="FP45" i="4"/>
  <c r="FP158" i="4"/>
  <c r="GX158" i="4" s="1"/>
  <c r="FP24" i="4"/>
  <c r="FP139" i="4"/>
  <c r="GX139" i="4" s="1"/>
  <c r="FP165" i="4"/>
  <c r="GX165" i="4" s="1"/>
  <c r="FP174" i="4"/>
  <c r="GX174" i="4" s="1"/>
  <c r="FP62" i="4"/>
  <c r="GX62" i="4" s="1"/>
  <c r="FP52" i="4"/>
  <c r="GX52" i="4" s="1"/>
  <c r="FP159" i="4"/>
  <c r="GX159" i="4" s="1"/>
  <c r="FP114" i="4"/>
  <c r="GX114" i="4" s="1"/>
  <c r="FP20" i="4"/>
  <c r="GX20" i="4" s="1"/>
  <c r="FP66" i="4"/>
  <c r="GX66" i="4" s="1"/>
  <c r="FP113" i="4"/>
  <c r="GX113" i="4" s="1"/>
  <c r="CF27" i="4"/>
  <c r="CH189" i="4"/>
  <c r="CI189" i="4"/>
  <c r="CK27" i="4"/>
  <c r="CL27" i="4"/>
  <c r="CM189" i="4"/>
  <c r="CN189" i="4"/>
  <c r="CP153" i="4"/>
  <c r="FP46" i="4"/>
  <c r="GX46" i="4" s="1"/>
  <c r="FP41" i="4"/>
  <c r="FP56" i="4"/>
  <c r="GX56" i="4" s="1"/>
  <c r="FP64" i="4"/>
  <c r="GX64" i="4" s="1"/>
  <c r="FP115" i="4"/>
  <c r="GX115" i="4" s="1"/>
  <c r="FP121" i="4"/>
  <c r="GX121" i="4" s="1"/>
  <c r="FP141" i="4"/>
  <c r="GX141" i="4" s="1"/>
  <c r="FP130" i="4"/>
  <c r="GX130" i="4" s="1"/>
  <c r="FP156" i="4"/>
  <c r="FP30" i="4"/>
  <c r="FP34" i="4"/>
  <c r="FP127" i="4"/>
  <c r="GX127" i="4" s="1"/>
  <c r="FP131" i="4"/>
  <c r="FP10" i="4"/>
  <c r="GX10" i="4" s="1"/>
  <c r="FP79" i="4"/>
  <c r="FP135" i="4"/>
  <c r="FP143" i="4"/>
  <c r="FP172" i="4"/>
  <c r="GX172" i="4" s="1"/>
  <c r="FP23" i="4"/>
  <c r="GX23" i="4" s="1"/>
  <c r="FP38" i="4"/>
  <c r="GX38" i="4" s="1"/>
  <c r="FP53" i="4"/>
  <c r="GX53" i="4" s="1"/>
  <c r="FP125" i="4"/>
  <c r="GX125" i="4" s="1"/>
  <c r="FP155" i="4"/>
  <c r="GX155" i="4" s="1"/>
  <c r="FP192" i="4"/>
  <c r="FP67" i="4"/>
  <c r="FP99" i="4"/>
  <c r="GX99" i="4" s="1"/>
  <c r="FP161" i="4"/>
  <c r="FP120" i="4"/>
  <c r="FP70" i="4"/>
  <c r="FP69" i="4"/>
  <c r="FP13" i="4"/>
  <c r="FP144" i="4"/>
  <c r="FP21" i="4"/>
  <c r="FP47" i="4"/>
  <c r="FP68" i="4"/>
  <c r="GX68" i="4" s="1"/>
  <c r="FP191" i="4"/>
  <c r="GX191" i="4" s="1"/>
  <c r="FP182" i="4"/>
  <c r="GX182" i="4" s="1"/>
  <c r="FP73" i="4"/>
  <c r="FP117" i="4"/>
  <c r="GX117" i="4" s="1"/>
  <c r="FP164" i="4"/>
  <c r="GX164" i="4" s="1"/>
  <c r="FP122" i="4"/>
  <c r="GX122" i="4" s="1"/>
  <c r="FP77" i="4"/>
  <c r="GX77" i="4" s="1"/>
  <c r="FP132" i="4"/>
  <c r="GX132" i="4" s="1"/>
  <c r="FP28" i="4"/>
  <c r="GX28" i="4" s="1"/>
  <c r="FP194" i="4"/>
  <c r="GX194" i="4" s="1"/>
  <c r="FP166" i="4"/>
  <c r="GX166" i="4" s="1"/>
  <c r="FP193" i="4"/>
  <c r="FP104" i="4"/>
  <c r="FP112" i="4"/>
  <c r="GX112" i="4" s="1"/>
  <c r="FP175" i="4"/>
  <c r="FP18" i="4"/>
  <c r="GX18" i="4" s="1"/>
  <c r="FP140" i="4"/>
  <c r="GX140" i="4" s="1"/>
  <c r="CF189" i="4"/>
  <c r="CE189" i="4"/>
  <c r="CL34" i="4"/>
  <c r="CM34" i="4"/>
  <c r="CG27" i="4"/>
  <c r="CJ34" i="4"/>
  <c r="CI34" i="4"/>
  <c r="CK189" i="4"/>
  <c r="CR146" i="4"/>
  <c r="CQ146" i="4"/>
  <c r="FP26" i="4"/>
  <c r="GX26" i="4" s="1"/>
  <c r="FP102" i="4"/>
  <c r="FP108" i="4"/>
  <c r="GX108" i="4" s="1"/>
  <c r="FP145" i="4"/>
  <c r="FP80" i="4"/>
  <c r="GX80" i="4" s="1"/>
  <c r="FP101" i="4"/>
  <c r="FP17" i="4"/>
  <c r="GX17" i="4" s="1"/>
  <c r="FP146" i="4"/>
  <c r="GX146" i="4" s="1"/>
  <c r="FP93" i="4"/>
  <c r="FP128" i="4"/>
  <c r="FP92" i="4"/>
  <c r="GX92" i="4" s="1"/>
  <c r="FP169" i="4"/>
  <c r="GX169" i="4" s="1"/>
  <c r="FP94" i="4"/>
  <c r="FP55" i="4"/>
  <c r="FP116" i="4"/>
  <c r="FP25" i="4"/>
  <c r="GX25" i="4" s="1"/>
  <c r="FP181" i="4"/>
  <c r="FP151" i="4"/>
  <c r="GX151" i="4" s="1"/>
  <c r="FP78" i="4"/>
  <c r="FP97" i="4"/>
  <c r="GX97" i="4" s="1"/>
  <c r="FP167" i="4"/>
  <c r="FP84" i="4"/>
  <c r="FP95" i="4"/>
  <c r="FP87" i="4"/>
  <c r="GX87" i="4" s="1"/>
  <c r="FP59" i="4"/>
  <c r="FP134" i="4"/>
  <c r="GX134" i="4" s="1"/>
  <c r="FP147" i="4"/>
  <c r="FP170" i="4"/>
  <c r="GX170" i="4" s="1"/>
  <c r="FP154" i="4"/>
  <c r="FP43" i="4"/>
  <c r="FP48" i="4"/>
  <c r="FP110" i="4"/>
  <c r="GX110" i="4" s="1"/>
  <c r="FP29" i="4"/>
  <c r="GX29" i="4" s="1"/>
  <c r="FP40" i="4"/>
  <c r="FP137" i="4"/>
  <c r="FP16" i="4"/>
  <c r="GX16" i="4" s="1"/>
  <c r="FP44" i="4"/>
  <c r="FP157" i="4"/>
  <c r="GX157" i="4" s="1"/>
  <c r="FP35" i="4"/>
  <c r="FP184" i="4"/>
  <c r="GX184" i="4" s="1"/>
  <c r="FP124" i="4"/>
  <c r="FP138" i="4"/>
  <c r="GX138" i="4" s="1"/>
  <c r="EW6" i="4"/>
  <c r="GE6" i="4" s="1"/>
  <c r="FI6" i="4"/>
  <c r="GQ6" i="4" s="1"/>
  <c r="ET6" i="4"/>
  <c r="GB6" i="4" s="1"/>
  <c r="EX6" i="4"/>
  <c r="GF6" i="4" s="1"/>
  <c r="FB6" i="4"/>
  <c r="GJ6" i="4" s="1"/>
  <c r="FF6" i="4"/>
  <c r="GN6" i="4" s="1"/>
  <c r="ET7" i="4"/>
  <c r="GB7" i="4" s="1"/>
  <c r="EX7" i="4"/>
  <c r="GF7" i="4" s="1"/>
  <c r="FB7" i="4"/>
  <c r="GJ7" i="4" s="1"/>
  <c r="FF7" i="4"/>
  <c r="GN7" i="4" s="1"/>
  <c r="EW31" i="4"/>
  <c r="GE31" i="4" s="1"/>
  <c r="FA31" i="4"/>
  <c r="GI31" i="4" s="1"/>
  <c r="FE31" i="4"/>
  <c r="GM31" i="4" s="1"/>
  <c r="FI31" i="4"/>
  <c r="GQ31" i="4" s="1"/>
  <c r="ET8" i="4"/>
  <c r="GB8" i="4" s="1"/>
  <c r="EX8" i="4"/>
  <c r="GF8" i="4" s="1"/>
  <c r="FB8" i="4"/>
  <c r="GJ8" i="4" s="1"/>
  <c r="FF8" i="4"/>
  <c r="GN8" i="4" s="1"/>
  <c r="ET9" i="4"/>
  <c r="GB9" i="4" s="1"/>
  <c r="EX9" i="4"/>
  <c r="GF9" i="4" s="1"/>
  <c r="FB9" i="4"/>
  <c r="GJ9" i="4" s="1"/>
  <c r="FF9" i="4"/>
  <c r="GN9" i="4" s="1"/>
  <c r="EW11" i="4"/>
  <c r="GE11" i="4" s="1"/>
  <c r="FA11" i="4"/>
  <c r="GI11" i="4" s="1"/>
  <c r="FE11" i="4"/>
  <c r="GM11" i="4" s="1"/>
  <c r="FI11" i="4"/>
  <c r="GQ11" i="4" s="1"/>
  <c r="FI189" i="4"/>
  <c r="GQ189" i="4" s="1"/>
  <c r="AZ199" i="4"/>
  <c r="FA6" i="4"/>
  <c r="GI6" i="4" s="1"/>
  <c r="BC199" i="4"/>
  <c r="EU6" i="4"/>
  <c r="GC6" i="4" s="1"/>
  <c r="EY6" i="4"/>
  <c r="GG6" i="4" s="1"/>
  <c r="FC6" i="4"/>
  <c r="GK6" i="4" s="1"/>
  <c r="FG6" i="4"/>
  <c r="GO6" i="4" s="1"/>
  <c r="EU7" i="4"/>
  <c r="GC7" i="4" s="1"/>
  <c r="EY7" i="4"/>
  <c r="GG7" i="4" s="1"/>
  <c r="FC7" i="4"/>
  <c r="GK7" i="4" s="1"/>
  <c r="FG7" i="4"/>
  <c r="GO7" i="4" s="1"/>
  <c r="ET31" i="4"/>
  <c r="GB31" i="4" s="1"/>
  <c r="EX31" i="4"/>
  <c r="GF31" i="4" s="1"/>
  <c r="FB31" i="4"/>
  <c r="GJ31" i="4" s="1"/>
  <c r="FF31" i="4"/>
  <c r="GN31" i="4" s="1"/>
  <c r="EU8" i="4"/>
  <c r="GC8" i="4" s="1"/>
  <c r="EY8" i="4"/>
  <c r="GG8" i="4" s="1"/>
  <c r="FC8" i="4"/>
  <c r="GK8" i="4" s="1"/>
  <c r="FG8" i="4"/>
  <c r="GO8" i="4" s="1"/>
  <c r="EU9" i="4"/>
  <c r="GC9" i="4" s="1"/>
  <c r="EY9" i="4"/>
  <c r="GG9" i="4" s="1"/>
  <c r="FC9" i="4"/>
  <c r="GK9" i="4" s="1"/>
  <c r="FG9" i="4"/>
  <c r="GO9" i="4" s="1"/>
  <c r="ET11" i="4"/>
  <c r="GB11" i="4" s="1"/>
  <c r="EX11" i="4"/>
  <c r="GF11" i="4" s="1"/>
  <c r="FB11" i="4"/>
  <c r="GJ11" i="4" s="1"/>
  <c r="FF11" i="4"/>
  <c r="GN11" i="4" s="1"/>
  <c r="EV6" i="4"/>
  <c r="GD6" i="4" s="1"/>
  <c r="EZ6" i="4"/>
  <c r="GH6" i="4" s="1"/>
  <c r="FH6" i="4"/>
  <c r="GP6" i="4" s="1"/>
  <c r="EV7" i="4"/>
  <c r="GD7" i="4" s="1"/>
  <c r="EZ7" i="4"/>
  <c r="GH7" i="4" s="1"/>
  <c r="FH7" i="4"/>
  <c r="GP7" i="4" s="1"/>
  <c r="EU31" i="4"/>
  <c r="GC31" i="4" s="1"/>
  <c r="EY31" i="4"/>
  <c r="GG31" i="4" s="1"/>
  <c r="FC31" i="4"/>
  <c r="GK31" i="4" s="1"/>
  <c r="FG31" i="4"/>
  <c r="GO31" i="4" s="1"/>
  <c r="EV8" i="4"/>
  <c r="GD8" i="4" s="1"/>
  <c r="EZ8" i="4"/>
  <c r="GH8" i="4" s="1"/>
  <c r="FH8" i="4"/>
  <c r="GP8" i="4" s="1"/>
  <c r="EV9" i="4"/>
  <c r="GD9" i="4" s="1"/>
  <c r="EZ9" i="4"/>
  <c r="GH9" i="4" s="1"/>
  <c r="FH9" i="4"/>
  <c r="GP9" i="4" s="1"/>
  <c r="EU11" i="4"/>
  <c r="GC11" i="4" s="1"/>
  <c r="EY11" i="4"/>
  <c r="GG11" i="4" s="1"/>
  <c r="FC11" i="4"/>
  <c r="GK11" i="4" s="1"/>
  <c r="FG11" i="4"/>
  <c r="GO11" i="4" s="1"/>
  <c r="FG189" i="4"/>
  <c r="GO189" i="4" s="1"/>
  <c r="FE6" i="4"/>
  <c r="GM6" i="4" s="1"/>
  <c r="EW7" i="4"/>
  <c r="GE7" i="4" s="1"/>
  <c r="FA7" i="4"/>
  <c r="GI7" i="4" s="1"/>
  <c r="FE7" i="4"/>
  <c r="GM7" i="4" s="1"/>
  <c r="FI7" i="4"/>
  <c r="GQ7" i="4" s="1"/>
  <c r="EV31" i="4"/>
  <c r="GD31" i="4" s="1"/>
  <c r="EZ31" i="4"/>
  <c r="GH31" i="4" s="1"/>
  <c r="FH31" i="4"/>
  <c r="GP31" i="4" s="1"/>
  <c r="EW8" i="4"/>
  <c r="GE8" i="4" s="1"/>
  <c r="FA8" i="4"/>
  <c r="GI8" i="4" s="1"/>
  <c r="FE8" i="4"/>
  <c r="GM8" i="4" s="1"/>
  <c r="FI8" i="4"/>
  <c r="GQ8" i="4" s="1"/>
  <c r="EW9" i="4"/>
  <c r="GE9" i="4" s="1"/>
  <c r="FA9" i="4"/>
  <c r="GI9" i="4" s="1"/>
  <c r="FE9" i="4"/>
  <c r="GM9" i="4" s="1"/>
  <c r="FI9" i="4"/>
  <c r="GQ9" i="4" s="1"/>
  <c r="EV11" i="4"/>
  <c r="GD11" i="4" s="1"/>
  <c r="EZ11" i="4"/>
  <c r="GH11" i="4" s="1"/>
  <c r="FH11" i="4"/>
  <c r="GP11" i="4" s="1"/>
  <c r="FH189" i="4"/>
  <c r="GP189" i="4" s="1"/>
  <c r="EV196" i="4"/>
  <c r="EZ196" i="4"/>
  <c r="FH196" i="4"/>
  <c r="EW88" i="4"/>
  <c r="FA88" i="4"/>
  <c r="FE88" i="4"/>
  <c r="FI88" i="4"/>
  <c r="EV90" i="4"/>
  <c r="EZ90" i="4"/>
  <c r="FH90" i="4"/>
  <c r="EU180" i="4"/>
  <c r="GC180" i="4" s="1"/>
  <c r="EY180" i="4"/>
  <c r="GG180" i="4" s="1"/>
  <c r="FC180" i="4"/>
  <c r="GK180" i="4" s="1"/>
  <c r="FG180" i="4"/>
  <c r="GO180" i="4" s="1"/>
  <c r="ET176" i="4"/>
  <c r="EX176" i="4"/>
  <c r="FB176" i="4"/>
  <c r="FF176" i="4"/>
  <c r="EW173" i="4"/>
  <c r="FA173" i="4"/>
  <c r="FE173" i="4"/>
  <c r="FI173" i="4"/>
  <c r="EU5" i="4"/>
  <c r="GC5" i="4" s="1"/>
  <c r="EY5" i="4"/>
  <c r="GG5" i="4" s="1"/>
  <c r="FC5" i="4"/>
  <c r="GK5" i="4" s="1"/>
  <c r="FG5" i="4"/>
  <c r="GO5" i="4" s="1"/>
  <c r="EW65" i="4"/>
  <c r="FA65" i="4"/>
  <c r="FE65" i="4"/>
  <c r="FI65" i="4"/>
  <c r="EW123" i="4"/>
  <c r="FA123" i="4"/>
  <c r="FE123" i="4"/>
  <c r="FI123" i="4"/>
  <c r="EW49" i="4"/>
  <c r="FA49" i="4"/>
  <c r="FE49" i="4"/>
  <c r="FI49" i="4"/>
  <c r="EW185" i="4"/>
  <c r="FA185" i="4"/>
  <c r="FE185" i="4"/>
  <c r="FI185" i="4"/>
  <c r="EW196" i="4"/>
  <c r="FA196" i="4"/>
  <c r="FE196" i="4"/>
  <c r="FI196" i="4"/>
  <c r="ET88" i="4"/>
  <c r="EX88" i="4"/>
  <c r="FB88" i="4"/>
  <c r="FF88" i="4"/>
  <c r="EW90" i="4"/>
  <c r="FA90" i="4"/>
  <c r="FE90" i="4"/>
  <c r="FI90" i="4"/>
  <c r="EV180" i="4"/>
  <c r="GD180" i="4" s="1"/>
  <c r="EZ180" i="4"/>
  <c r="GH180" i="4" s="1"/>
  <c r="FH180" i="4"/>
  <c r="GP180" i="4" s="1"/>
  <c r="EY176" i="4"/>
  <c r="FC176" i="4"/>
  <c r="FG176" i="4"/>
  <c r="ET173" i="4"/>
  <c r="EX173" i="4"/>
  <c r="FB173" i="4"/>
  <c r="FF173" i="4"/>
  <c r="EZ5" i="4"/>
  <c r="GH5" i="4" s="1"/>
  <c r="FH5" i="4"/>
  <c r="GP5" i="4" s="1"/>
  <c r="ET65" i="4"/>
  <c r="EX65" i="4"/>
  <c r="FB65" i="4"/>
  <c r="FF65" i="4"/>
  <c r="ET123" i="4"/>
  <c r="EX123" i="4"/>
  <c r="FB123" i="4"/>
  <c r="FF123" i="4"/>
  <c r="ET49" i="4"/>
  <c r="EX49" i="4"/>
  <c r="FB49" i="4"/>
  <c r="FF49" i="4"/>
  <c r="ET185" i="4"/>
  <c r="EX185" i="4"/>
  <c r="FB185" i="4"/>
  <c r="FF185" i="4"/>
  <c r="ET196" i="4"/>
  <c r="EX196" i="4"/>
  <c r="FB196" i="4"/>
  <c r="FF196" i="4"/>
  <c r="EU88" i="4"/>
  <c r="EY88" i="4"/>
  <c r="FC88" i="4"/>
  <c r="FG88" i="4"/>
  <c r="ET90" i="4"/>
  <c r="EX90" i="4"/>
  <c r="FB90" i="4"/>
  <c r="FF90" i="4"/>
  <c r="EW180" i="4"/>
  <c r="GE180" i="4" s="1"/>
  <c r="FA180" i="4"/>
  <c r="GI180" i="4" s="1"/>
  <c r="FE180" i="4"/>
  <c r="GM180" i="4" s="1"/>
  <c r="FI180" i="4"/>
  <c r="GQ180" i="4" s="1"/>
  <c r="EV176" i="4"/>
  <c r="EZ176" i="4"/>
  <c r="FH176" i="4"/>
  <c r="EU173" i="4"/>
  <c r="EY173" i="4"/>
  <c r="FC173" i="4"/>
  <c r="FG173" i="4"/>
  <c r="EW5" i="4"/>
  <c r="GE5" i="4" s="1"/>
  <c r="FA5" i="4"/>
  <c r="GI5" i="4" s="1"/>
  <c r="FE5" i="4"/>
  <c r="GM5" i="4" s="1"/>
  <c r="FI5" i="4"/>
  <c r="GQ5" i="4" s="1"/>
  <c r="EU65" i="4"/>
  <c r="EY65" i="4"/>
  <c r="FC65" i="4"/>
  <c r="FG65" i="4"/>
  <c r="EU123" i="4"/>
  <c r="EY123" i="4"/>
  <c r="FC123" i="4"/>
  <c r="FG123" i="4"/>
  <c r="EU49" i="4"/>
  <c r="EY49" i="4"/>
  <c r="FC49" i="4"/>
  <c r="FG49" i="4"/>
  <c r="EU185" i="4"/>
  <c r="EY185" i="4"/>
  <c r="FC185" i="4"/>
  <c r="FG185" i="4"/>
  <c r="EU196" i="4"/>
  <c r="EY196" i="4"/>
  <c r="FC196" i="4"/>
  <c r="FG196" i="4"/>
  <c r="EZ88" i="4"/>
  <c r="FH88" i="4"/>
  <c r="EU90" i="4"/>
  <c r="EY90" i="4"/>
  <c r="FC90" i="4"/>
  <c r="FG90" i="4"/>
  <c r="EX180" i="4"/>
  <c r="GF180" i="4" s="1"/>
  <c r="FB180" i="4"/>
  <c r="GJ180" i="4" s="1"/>
  <c r="FF180" i="4"/>
  <c r="GN180" i="4" s="1"/>
  <c r="EW176" i="4"/>
  <c r="FA176" i="4"/>
  <c r="FE176" i="4"/>
  <c r="FI176" i="4"/>
  <c r="EV173" i="4"/>
  <c r="EZ173" i="4"/>
  <c r="FH173" i="4"/>
  <c r="ET5" i="4"/>
  <c r="GB5" i="4" s="1"/>
  <c r="EX5" i="4"/>
  <c r="GF5" i="4" s="1"/>
  <c r="FB5" i="4"/>
  <c r="GJ5" i="4" s="1"/>
  <c r="FF5" i="4"/>
  <c r="GN5" i="4" s="1"/>
  <c r="EV65" i="4"/>
  <c r="EZ65" i="4"/>
  <c r="FH65" i="4"/>
  <c r="EV123" i="4"/>
  <c r="EZ123" i="4"/>
  <c r="FH123" i="4"/>
  <c r="EV49" i="4"/>
  <c r="EZ49" i="4"/>
  <c r="FH49" i="4"/>
  <c r="EV185" i="4"/>
  <c r="EZ185" i="4"/>
  <c r="FH185" i="4"/>
  <c r="FB189" i="4"/>
  <c r="GJ189" i="4" s="1"/>
  <c r="FD6" i="4"/>
  <c r="GL6" i="4" s="1"/>
  <c r="FD195" i="4"/>
  <c r="GL195" i="4" s="1"/>
  <c r="FD76" i="4"/>
  <c r="FD168" i="4"/>
  <c r="GL168" i="4" s="1"/>
  <c r="FD10" i="4"/>
  <c r="GL10" i="4" s="1"/>
  <c r="FD60" i="4"/>
  <c r="GL60" i="4" s="1"/>
  <c r="FD167" i="4"/>
  <c r="GL167" i="4" s="1"/>
  <c r="FD91" i="4"/>
  <c r="GL91" i="4" s="1"/>
  <c r="FD84" i="4"/>
  <c r="GL84" i="4" s="1"/>
  <c r="FD38" i="4"/>
  <c r="FD103" i="4"/>
  <c r="GL103" i="4" s="1"/>
  <c r="FD170" i="4"/>
  <c r="FD173" i="4"/>
  <c r="FD89" i="4"/>
  <c r="FD118" i="4"/>
  <c r="GL118" i="4" s="1"/>
  <c r="FD36" i="4"/>
  <c r="GL36" i="4" s="1"/>
  <c r="FD99" i="4"/>
  <c r="GL99" i="4" s="1"/>
  <c r="FD120" i="4"/>
  <c r="FD190" i="4"/>
  <c r="GL190" i="4" s="1"/>
  <c r="FD82" i="4"/>
  <c r="FD123" i="4"/>
  <c r="FD144" i="4"/>
  <c r="GL144" i="4" s="1"/>
  <c r="FD18" i="4"/>
  <c r="GL18" i="4" s="1"/>
  <c r="FD9" i="4"/>
  <c r="GL9" i="4" s="1"/>
  <c r="FD24" i="4"/>
  <c r="FD140" i="4"/>
  <c r="FD185" i="4"/>
  <c r="FD174" i="4"/>
  <c r="FD138" i="4"/>
  <c r="GL138" i="4" s="1"/>
  <c r="FD62" i="4"/>
  <c r="FD57" i="4"/>
  <c r="GL57" i="4" s="1"/>
  <c r="FD71" i="4"/>
  <c r="GL71" i="4" s="1"/>
  <c r="FD94" i="4"/>
  <c r="FD105" i="4"/>
  <c r="FD90" i="4"/>
  <c r="FD72" i="4"/>
  <c r="FD78" i="4"/>
  <c r="FD135" i="4"/>
  <c r="FD143" i="4"/>
  <c r="GL143" i="4" s="1"/>
  <c r="FD19" i="4"/>
  <c r="GL19" i="4" s="1"/>
  <c r="FD46" i="4"/>
  <c r="FD26" i="4"/>
  <c r="GL26" i="4" s="1"/>
  <c r="FD42" i="4"/>
  <c r="GL42" i="4" s="1"/>
  <c r="FD56" i="4"/>
  <c r="GL56" i="4" s="1"/>
  <c r="FD187" i="4"/>
  <c r="FD64" i="4"/>
  <c r="FD73" i="4"/>
  <c r="FD100" i="4"/>
  <c r="GL100" i="4" s="1"/>
  <c r="FD115" i="4"/>
  <c r="GL115" i="4" s="1"/>
  <c r="FD142" i="4"/>
  <c r="FD149" i="4"/>
  <c r="FD197" i="4"/>
  <c r="GL197" i="4" s="1"/>
  <c r="FD121" i="4"/>
  <c r="GL121" i="4" s="1"/>
  <c r="FD96" i="4"/>
  <c r="FD101" i="4"/>
  <c r="GL101" i="4" s="1"/>
  <c r="FD177" i="4"/>
  <c r="GL177" i="4" s="1"/>
  <c r="FD17" i="4"/>
  <c r="GL17" i="4" s="1"/>
  <c r="FD114" i="4"/>
  <c r="GL114" i="4" s="1"/>
  <c r="FD93" i="4"/>
  <c r="FD128" i="4"/>
  <c r="FD117" i="4"/>
  <c r="FD178" i="4"/>
  <c r="GL178" i="4" s="1"/>
  <c r="FD122" i="4"/>
  <c r="GL122" i="4" s="1"/>
  <c r="FD188" i="4"/>
  <c r="GL188" i="4" s="1"/>
  <c r="FD172" i="4"/>
  <c r="GL172" i="4" s="1"/>
  <c r="FD95" i="4"/>
  <c r="GL95" i="4" s="1"/>
  <c r="FD28" i="4"/>
  <c r="FD32" i="4"/>
  <c r="GL32" i="4" s="1"/>
  <c r="FD7" i="4"/>
  <c r="GL7" i="4" s="1"/>
  <c r="FD193" i="4"/>
  <c r="GL193" i="4" s="1"/>
  <c r="FD150" i="4"/>
  <c r="GL150" i="4" s="1"/>
  <c r="FD161" i="4"/>
  <c r="FD104" i="4"/>
  <c r="FD39" i="4"/>
  <c r="FD65" i="4"/>
  <c r="FD45" i="4"/>
  <c r="FD175" i="4"/>
  <c r="GL175" i="4" s="1"/>
  <c r="FD8" i="4"/>
  <c r="GL8" i="4" s="1"/>
  <c r="FD63" i="4"/>
  <c r="GL63" i="4" s="1"/>
  <c r="FD33" i="4"/>
  <c r="GL33" i="4" s="1"/>
  <c r="FD47" i="4"/>
  <c r="FD113" i="4"/>
  <c r="FD124" i="4"/>
  <c r="GL124" i="4" s="1"/>
  <c r="FD133" i="4"/>
  <c r="GL133" i="4" s="1"/>
  <c r="FD41" i="4"/>
  <c r="FD102" i="4"/>
  <c r="GL102" i="4" s="1"/>
  <c r="FD74" i="4"/>
  <c r="GL74" i="4" s="1"/>
  <c r="FD169" i="4"/>
  <c r="GL169" i="4" s="1"/>
  <c r="FD25" i="4"/>
  <c r="FD119" i="4"/>
  <c r="GL119" i="4" s="1"/>
  <c r="FD85" i="4"/>
  <c r="GL85" i="4" s="1"/>
  <c r="FD58" i="4"/>
  <c r="FD61" i="4"/>
  <c r="GL61" i="4" s="1"/>
  <c r="FD134" i="4"/>
  <c r="FD98" i="4"/>
  <c r="GL98" i="4" s="1"/>
  <c r="FD152" i="4"/>
  <c r="FD126" i="4"/>
  <c r="GL126" i="4" s="1"/>
  <c r="FD147" i="4"/>
  <c r="GL147" i="4" s="1"/>
  <c r="FD162" i="4"/>
  <c r="FD67" i="4"/>
  <c r="GL67" i="4" s="1"/>
  <c r="FD5" i="4"/>
  <c r="GL5" i="4" s="1"/>
  <c r="FD164" i="4"/>
  <c r="GL164" i="4" s="1"/>
  <c r="FD156" i="4"/>
  <c r="GL156" i="4" s="1"/>
  <c r="FD75" i="4"/>
  <c r="GL75" i="4" s="1"/>
  <c r="FD83" i="4"/>
  <c r="FD30" i="4"/>
  <c r="GL30" i="4" s="1"/>
  <c r="FD116" i="4"/>
  <c r="FD20" i="4"/>
  <c r="FD88" i="4"/>
  <c r="FD131" i="4"/>
  <c r="GL131" i="4" s="1"/>
  <c r="FD181" i="4"/>
  <c r="FD171" i="4"/>
  <c r="GL171" i="4" s="1"/>
  <c r="FD15" i="4"/>
  <c r="FD12" i="4"/>
  <c r="GL12" i="4" s="1"/>
  <c r="FD151" i="4"/>
  <c r="FD77" i="4"/>
  <c r="FD79" i="4"/>
  <c r="FD97" i="4"/>
  <c r="GL97" i="4" s="1"/>
  <c r="FD186" i="4"/>
  <c r="FD180" i="4"/>
  <c r="GL180" i="4" s="1"/>
  <c r="FD132" i="4"/>
  <c r="FD14" i="4"/>
  <c r="GL14" i="4" s="1"/>
  <c r="FD37" i="4"/>
  <c r="FD81" i="4"/>
  <c r="FD53" i="4"/>
  <c r="FD59" i="4"/>
  <c r="FD66" i="4"/>
  <c r="GL66" i="4" s="1"/>
  <c r="FD111" i="4"/>
  <c r="GL111" i="4" s="1"/>
  <c r="FD107" i="4"/>
  <c r="GL107" i="4" s="1"/>
  <c r="FD125" i="4"/>
  <c r="GL125" i="4" s="1"/>
  <c r="FD183" i="4"/>
  <c r="GL183" i="4" s="1"/>
  <c r="FD194" i="4"/>
  <c r="FD155" i="4"/>
  <c r="FD166" i="4"/>
  <c r="GL166" i="4" s="1"/>
  <c r="FD176" i="4"/>
  <c r="FD192" i="4"/>
  <c r="FD50" i="4"/>
  <c r="GL50" i="4" s="1"/>
  <c r="FD86" i="4"/>
  <c r="FD154" i="4"/>
  <c r="GL154" i="4" s="1"/>
  <c r="FD48" i="4"/>
  <c r="GL48" i="4" s="1"/>
  <c r="FD109" i="4"/>
  <c r="GL109" i="4" s="1"/>
  <c r="FD29" i="4"/>
  <c r="GL29" i="4" s="1"/>
  <c r="FD31" i="4"/>
  <c r="GL31" i="4" s="1"/>
  <c r="FD112" i="4"/>
  <c r="FD137" i="4"/>
  <c r="GL137" i="4" s="1"/>
  <c r="FD44" i="4"/>
  <c r="GL44" i="4" s="1"/>
  <c r="FD158" i="4"/>
  <c r="FD157" i="4"/>
  <c r="GL157" i="4" s="1"/>
  <c r="FD21" i="4"/>
  <c r="FD184" i="4"/>
  <c r="GL184" i="4" s="1"/>
  <c r="FD68" i="4"/>
  <c r="FD191" i="4"/>
  <c r="GL191" i="4" s="1"/>
  <c r="FD54" i="4"/>
  <c r="FD182" i="4"/>
  <c r="GL182" i="4" s="1"/>
  <c r="FD148" i="4"/>
  <c r="GL148" i="4" s="1"/>
  <c r="FD163" i="4"/>
  <c r="GL163" i="4" s="1"/>
  <c r="FD108" i="4"/>
  <c r="FD129" i="4"/>
  <c r="FD145" i="4"/>
  <c r="FD196" i="4"/>
  <c r="FD80" i="4"/>
  <c r="FD153" i="4"/>
  <c r="FD52" i="4"/>
  <c r="GL52" i="4" s="1"/>
  <c r="FD141" i="4"/>
  <c r="FD159" i="4"/>
  <c r="GL159" i="4" s="1"/>
  <c r="FD130" i="4"/>
  <c r="FD146" i="4"/>
  <c r="GL146" i="4" s="1"/>
  <c r="FD160" i="4"/>
  <c r="GL160" i="4" s="1"/>
  <c r="FD22" i="4"/>
  <c r="GL22" i="4" s="1"/>
  <c r="FD92" i="4"/>
  <c r="GL92" i="4" s="1"/>
  <c r="FD106" i="4"/>
  <c r="FD55" i="4"/>
  <c r="FD127" i="4"/>
  <c r="GL127" i="4" s="1"/>
  <c r="FD136" i="4"/>
  <c r="GL136" i="4" s="1"/>
  <c r="FD23" i="4"/>
  <c r="FD87" i="4"/>
  <c r="GL87" i="4" s="1"/>
  <c r="FD43" i="4"/>
  <c r="GL43" i="4" s="1"/>
  <c r="FD51" i="4"/>
  <c r="FD110" i="4"/>
  <c r="GL110" i="4" s="1"/>
  <c r="FD179" i="4"/>
  <c r="FD40" i="4"/>
  <c r="GL40" i="4" s="1"/>
  <c r="FD70" i="4"/>
  <c r="FD69" i="4"/>
  <c r="GL69" i="4" s="1"/>
  <c r="FD49" i="4"/>
  <c r="FD16" i="4"/>
  <c r="GL16" i="4" s="1"/>
  <c r="FD13" i="4"/>
  <c r="GL13" i="4" s="1"/>
  <c r="FD35" i="4"/>
  <c r="GL35" i="4" s="1"/>
  <c r="FD139" i="4"/>
  <c r="FD165" i="4"/>
  <c r="FD11" i="4"/>
  <c r="GL11" i="4" s="1"/>
  <c r="BA199" i="4"/>
  <c r="DS199" i="4"/>
  <c r="EU189" i="4"/>
  <c r="GC189" i="4" s="1"/>
  <c r="DP199" i="4"/>
  <c r="DQ199" i="4"/>
  <c r="DN199" i="4"/>
  <c r="FC153" i="4"/>
  <c r="FJ41" i="4"/>
  <c r="GR41" i="4" s="1"/>
  <c r="FJ96" i="4"/>
  <c r="GR96" i="4" s="1"/>
  <c r="FJ23" i="4"/>
  <c r="GR23" i="4" s="1"/>
  <c r="FJ37" i="4"/>
  <c r="GR37" i="4" s="1"/>
  <c r="FJ27" i="4"/>
  <c r="GR27" i="4" s="1"/>
  <c r="FJ58" i="4"/>
  <c r="GR58" i="4" s="1"/>
  <c r="FJ134" i="4"/>
  <c r="GR134" i="4" s="1"/>
  <c r="FJ152" i="4"/>
  <c r="GR152" i="4" s="1"/>
  <c r="FJ103" i="4"/>
  <c r="GR103" i="4" s="1"/>
  <c r="FJ162" i="4"/>
  <c r="GR162" i="4" s="1"/>
  <c r="FJ173" i="4"/>
  <c r="FJ67" i="4"/>
  <c r="GR67" i="4" s="1"/>
  <c r="FJ7" i="4"/>
  <c r="GR7" i="4" s="1"/>
  <c r="FJ193" i="4"/>
  <c r="GR193" i="4" s="1"/>
  <c r="FJ5" i="4"/>
  <c r="GR5" i="4" s="1"/>
  <c r="FJ110" i="4"/>
  <c r="GR110" i="4" s="1"/>
  <c r="FJ29" i="4"/>
  <c r="GR29" i="4" s="1"/>
  <c r="FJ39" i="4"/>
  <c r="GR39" i="4" s="1"/>
  <c r="FJ82" i="4"/>
  <c r="GR82" i="4" s="1"/>
  <c r="FJ69" i="4"/>
  <c r="GR69" i="4" s="1"/>
  <c r="FJ16" i="4"/>
  <c r="GR16" i="4" s="1"/>
  <c r="FJ44" i="4"/>
  <c r="GR44" i="4" s="1"/>
  <c r="FJ157" i="4"/>
  <c r="GR157" i="4" s="1"/>
  <c r="FJ33" i="4"/>
  <c r="FJ140" i="4"/>
  <c r="GR140" i="4" s="1"/>
  <c r="FJ165" i="4"/>
  <c r="GR165" i="4" s="1"/>
  <c r="FJ191" i="4"/>
  <c r="GR191" i="4" s="1"/>
  <c r="FJ182" i="4"/>
  <c r="GR182" i="4" s="1"/>
  <c r="FJ189" i="4"/>
  <c r="GR189" i="4" s="1"/>
  <c r="FJ6" i="4"/>
  <c r="GR6" i="4" s="1"/>
  <c r="FJ71" i="4"/>
  <c r="GR71" i="4" s="1"/>
  <c r="FJ160" i="4"/>
  <c r="GR160" i="4" s="1"/>
  <c r="FJ76" i="4"/>
  <c r="GR76" i="4" s="1"/>
  <c r="FJ116" i="4"/>
  <c r="GR116" i="4" s="1"/>
  <c r="FJ88" i="4"/>
  <c r="FJ181" i="4"/>
  <c r="GR181" i="4" s="1"/>
  <c r="FJ15" i="4"/>
  <c r="GR15" i="4" s="1"/>
  <c r="FJ186" i="4"/>
  <c r="GR186" i="4" s="1"/>
  <c r="FJ132" i="4"/>
  <c r="GR132" i="4" s="1"/>
  <c r="DC199" i="4"/>
  <c r="AU199" i="4"/>
  <c r="AY199" i="4"/>
  <c r="BB199" i="4"/>
  <c r="BI199" i="4"/>
  <c r="BK199" i="4"/>
  <c r="FJ26" i="4"/>
  <c r="GR26" i="4" s="1"/>
  <c r="FJ100" i="4"/>
  <c r="GR100" i="4" s="1"/>
  <c r="FJ197" i="4"/>
  <c r="GR197" i="4" s="1"/>
  <c r="FJ141" i="4"/>
  <c r="GR141" i="4" s="1"/>
  <c r="FJ130" i="4"/>
  <c r="GR130" i="4" s="1"/>
  <c r="FJ93" i="4"/>
  <c r="GR93" i="4" s="1"/>
  <c r="FJ117" i="4"/>
  <c r="GR117" i="4" s="1"/>
  <c r="FJ164" i="4"/>
  <c r="GR164" i="4" s="1"/>
  <c r="FJ75" i="4"/>
  <c r="GR75" i="4" s="1"/>
  <c r="FJ30" i="4"/>
  <c r="GR30" i="4" s="1"/>
  <c r="FJ55" i="4"/>
  <c r="GR55" i="4" s="1"/>
  <c r="FJ25" i="4"/>
  <c r="GR25" i="4" s="1"/>
  <c r="FJ168" i="4"/>
  <c r="GR168" i="4" s="1"/>
  <c r="FJ119" i="4"/>
  <c r="GR119" i="4" s="1"/>
  <c r="FJ78" i="4"/>
  <c r="GR78" i="4" s="1"/>
  <c r="FJ135" i="4"/>
  <c r="GR135" i="4" s="1"/>
  <c r="FJ91" i="4"/>
  <c r="GR91" i="4" s="1"/>
  <c r="FJ84" i="4"/>
  <c r="GR84" i="4" s="1"/>
  <c r="FJ95" i="4"/>
  <c r="GR95" i="4" s="1"/>
  <c r="FJ32" i="4"/>
  <c r="GR32" i="4" s="1"/>
  <c r="ET27" i="4"/>
  <c r="FJ53" i="4"/>
  <c r="GR53" i="4" s="1"/>
  <c r="FJ66" i="4"/>
  <c r="GR66" i="4" s="1"/>
  <c r="FJ107" i="4"/>
  <c r="GR107" i="4" s="1"/>
  <c r="FJ183" i="4"/>
  <c r="GR183" i="4" s="1"/>
  <c r="FJ155" i="4"/>
  <c r="GR155" i="4" s="1"/>
  <c r="FJ176" i="4"/>
  <c r="FJ50" i="4"/>
  <c r="GR50" i="4" s="1"/>
  <c r="FJ36" i="4"/>
  <c r="GR36" i="4" s="1"/>
  <c r="FJ51" i="4"/>
  <c r="GR51" i="4" s="1"/>
  <c r="FJ109" i="4"/>
  <c r="GR109" i="4" s="1"/>
  <c r="FJ104" i="4"/>
  <c r="GR104" i="4" s="1"/>
  <c r="FJ190" i="4"/>
  <c r="GR190" i="4" s="1"/>
  <c r="FJ70" i="4"/>
  <c r="GR70" i="4" s="1"/>
  <c r="FJ137" i="4"/>
  <c r="GR137" i="4" s="1"/>
  <c r="FJ175" i="4"/>
  <c r="GR175" i="4" s="1"/>
  <c r="FJ63" i="4"/>
  <c r="GR63" i="4" s="1"/>
  <c r="FJ18" i="4"/>
  <c r="GR18" i="4" s="1"/>
  <c r="FJ24" i="4"/>
  <c r="GR24" i="4" s="1"/>
  <c r="FJ139" i="4"/>
  <c r="GR139" i="4" s="1"/>
  <c r="FJ68" i="4"/>
  <c r="GR68" i="4" s="1"/>
  <c r="FJ124" i="4"/>
  <c r="GR124" i="4" s="1"/>
  <c r="FJ138" i="4"/>
  <c r="GR138" i="4" s="1"/>
  <c r="FJ57" i="4"/>
  <c r="GR57" i="4" s="1"/>
  <c r="FJ108" i="4"/>
  <c r="GR108" i="4" s="1"/>
  <c r="FJ145" i="4"/>
  <c r="GR145" i="4" s="1"/>
  <c r="FJ80" i="4"/>
  <c r="GR80" i="4" s="1"/>
  <c r="FJ177" i="4"/>
  <c r="GR177" i="4" s="1"/>
  <c r="FJ114" i="4"/>
  <c r="GR114" i="4" s="1"/>
  <c r="FJ151" i="4"/>
  <c r="GR151" i="4" s="1"/>
  <c r="FJ79" i="4"/>
  <c r="GR79" i="4" s="1"/>
  <c r="DT199" i="4"/>
  <c r="BG199" i="4"/>
  <c r="FJ56" i="4"/>
  <c r="GR56" i="4" s="1"/>
  <c r="FJ64" i="4"/>
  <c r="GR64" i="4" s="1"/>
  <c r="FJ142" i="4"/>
  <c r="GR142" i="4" s="1"/>
  <c r="FC38" i="4"/>
  <c r="DM199" i="4"/>
  <c r="DV199" i="4"/>
  <c r="BF199" i="4"/>
  <c r="DY199" i="4"/>
  <c r="BJ199" i="4"/>
  <c r="FJ133" i="4"/>
  <c r="GR133" i="4" s="1"/>
  <c r="FJ163" i="4"/>
  <c r="GR163" i="4" s="1"/>
  <c r="FJ102" i="4"/>
  <c r="GR102" i="4" s="1"/>
  <c r="FJ74" i="4"/>
  <c r="GR74" i="4" s="1"/>
  <c r="FJ129" i="4"/>
  <c r="GR129" i="4" s="1"/>
  <c r="FJ196" i="4"/>
  <c r="FJ101" i="4"/>
  <c r="GR101" i="4" s="1"/>
  <c r="FJ17" i="4"/>
  <c r="GR17" i="4" s="1"/>
  <c r="FJ22" i="4"/>
  <c r="GR22" i="4" s="1"/>
  <c r="FJ195" i="4"/>
  <c r="GR195" i="4" s="1"/>
  <c r="FJ94" i="4"/>
  <c r="GR94" i="4" s="1"/>
  <c r="FJ122" i="4"/>
  <c r="GR122" i="4" s="1"/>
  <c r="FJ188" i="4"/>
  <c r="GR188" i="4" s="1"/>
  <c r="FJ20" i="4"/>
  <c r="GR20" i="4" s="1"/>
  <c r="FJ131" i="4"/>
  <c r="GR131" i="4" s="1"/>
  <c r="FJ171" i="4"/>
  <c r="GR171" i="4" s="1"/>
  <c r="FJ12" i="4"/>
  <c r="GR12" i="4" s="1"/>
  <c r="FJ77" i="4"/>
  <c r="GR77" i="4" s="1"/>
  <c r="FJ97" i="4"/>
  <c r="GR97" i="4" s="1"/>
  <c r="FJ180" i="4"/>
  <c r="GR180" i="4" s="1"/>
  <c r="FJ14" i="4"/>
  <c r="GR14" i="4" s="1"/>
  <c r="FJ136" i="4"/>
  <c r="GR136" i="4" s="1"/>
  <c r="FJ87" i="4"/>
  <c r="GR87" i="4" s="1"/>
  <c r="EU27" i="4"/>
  <c r="FJ19" i="4"/>
  <c r="GR19" i="4" s="1"/>
  <c r="FJ61" i="4"/>
  <c r="GR61" i="4" s="1"/>
  <c r="FJ98" i="4"/>
  <c r="GR98" i="4" s="1"/>
  <c r="FJ126" i="4"/>
  <c r="GR126" i="4" s="1"/>
  <c r="FJ147" i="4"/>
  <c r="GR147" i="4" s="1"/>
  <c r="FJ170" i="4"/>
  <c r="GR170" i="4" s="1"/>
  <c r="FJ89" i="4"/>
  <c r="GR89" i="4" s="1"/>
  <c r="FJ118" i="4"/>
  <c r="GR118" i="4" s="1"/>
  <c r="FJ154" i="4"/>
  <c r="FJ150" i="4"/>
  <c r="GR150" i="4" s="1"/>
  <c r="FJ99" i="4"/>
  <c r="GR99" i="4" s="1"/>
  <c r="FJ179" i="4"/>
  <c r="GR179" i="4" s="1"/>
  <c r="FJ31" i="4"/>
  <c r="GR31" i="4" s="1"/>
  <c r="FJ65" i="4"/>
  <c r="FJ123" i="4"/>
  <c r="FJ49" i="4"/>
  <c r="FJ13" i="4"/>
  <c r="GR13" i="4" s="1"/>
  <c r="FJ158" i="4"/>
  <c r="GR158" i="4" s="1"/>
  <c r="FJ21" i="4"/>
  <c r="GR21" i="4" s="1"/>
  <c r="FJ47" i="4"/>
  <c r="GR47" i="4" s="1"/>
  <c r="FJ185" i="4"/>
  <c r="FJ11" i="4"/>
  <c r="GR11" i="4" s="1"/>
  <c r="FJ54" i="4"/>
  <c r="GR54" i="4" s="1"/>
  <c r="FJ148" i="4"/>
  <c r="GR148" i="4" s="1"/>
  <c r="BD199" i="4"/>
  <c r="FJ92" i="4"/>
  <c r="GR92" i="4" s="1"/>
  <c r="FJ169" i="4"/>
  <c r="GR169" i="4" s="1"/>
  <c r="FJ34" i="4"/>
  <c r="GR34" i="4" s="1"/>
  <c r="DK199" i="4"/>
  <c r="DL199" i="4"/>
  <c r="AX199" i="4"/>
  <c r="DO199" i="4"/>
  <c r="DR199" i="4"/>
  <c r="BE199" i="4"/>
  <c r="DW199" i="4"/>
  <c r="DX199" i="4"/>
  <c r="DZ199" i="4"/>
  <c r="EA199" i="4"/>
  <c r="FJ46" i="4"/>
  <c r="GR46" i="4" s="1"/>
  <c r="FJ42" i="4"/>
  <c r="GR42" i="4" s="1"/>
  <c r="FJ187" i="4"/>
  <c r="GR187" i="4" s="1"/>
  <c r="FJ73" i="4"/>
  <c r="GR73" i="4" s="1"/>
  <c r="FJ115" i="4"/>
  <c r="GR115" i="4" s="1"/>
  <c r="FJ149" i="4"/>
  <c r="GR149" i="4" s="1"/>
  <c r="FJ121" i="4"/>
  <c r="GR121" i="4" s="1"/>
  <c r="FJ52" i="4"/>
  <c r="GR52" i="4" s="1"/>
  <c r="FJ159" i="4"/>
  <c r="GR159" i="4" s="1"/>
  <c r="FJ128" i="4"/>
  <c r="GR128" i="4" s="1"/>
  <c r="FJ178" i="4"/>
  <c r="GR178" i="4" s="1"/>
  <c r="FJ156" i="4"/>
  <c r="GR156" i="4" s="1"/>
  <c r="FJ83" i="4"/>
  <c r="GR83" i="4" s="1"/>
  <c r="FJ106" i="4"/>
  <c r="GR106" i="4" s="1"/>
  <c r="FJ127" i="4"/>
  <c r="GR127" i="4" s="1"/>
  <c r="FJ105" i="4"/>
  <c r="GR105" i="4" s="1"/>
  <c r="FJ90" i="4"/>
  <c r="FJ72" i="4"/>
  <c r="GR72" i="4" s="1"/>
  <c r="FJ10" i="4"/>
  <c r="GR10" i="4" s="1"/>
  <c r="FJ60" i="4"/>
  <c r="GR60" i="4" s="1"/>
  <c r="FJ85" i="4"/>
  <c r="GR85" i="4" s="1"/>
  <c r="FJ167" i="4"/>
  <c r="GR167" i="4" s="1"/>
  <c r="FJ143" i="4"/>
  <c r="GR143" i="4" s="1"/>
  <c r="FJ172" i="4"/>
  <c r="GR172" i="4" s="1"/>
  <c r="FJ28" i="4"/>
  <c r="GR28" i="4" s="1"/>
  <c r="FJ38" i="4"/>
  <c r="GR38" i="4" s="1"/>
  <c r="FJ81" i="4"/>
  <c r="GR81" i="4" s="1"/>
  <c r="FJ59" i="4"/>
  <c r="GR59" i="4" s="1"/>
  <c r="FJ111" i="4"/>
  <c r="GR111" i="4" s="1"/>
  <c r="FJ125" i="4"/>
  <c r="GR125" i="4" s="1"/>
  <c r="FJ194" i="4"/>
  <c r="GR194" i="4" s="1"/>
  <c r="FJ166" i="4"/>
  <c r="GR166" i="4" s="1"/>
  <c r="FJ192" i="4"/>
  <c r="GR192" i="4" s="1"/>
  <c r="FJ86" i="4"/>
  <c r="GR86" i="4" s="1"/>
  <c r="FJ43" i="4"/>
  <c r="GR43" i="4" s="1"/>
  <c r="FJ48" i="4"/>
  <c r="GR48" i="4" s="1"/>
  <c r="FJ161" i="4"/>
  <c r="GR161" i="4" s="1"/>
  <c r="FJ120" i="4"/>
  <c r="GR120" i="4" s="1"/>
  <c r="FJ40" i="4"/>
  <c r="GR40" i="4" s="1"/>
  <c r="FJ112" i="4"/>
  <c r="GR112" i="4" s="1"/>
  <c r="FJ45" i="4"/>
  <c r="GR45" i="4" s="1"/>
  <c r="FJ8" i="4"/>
  <c r="GR8" i="4" s="1"/>
  <c r="FJ144" i="4"/>
  <c r="GR144" i="4" s="1"/>
  <c r="FJ9" i="4"/>
  <c r="GR9" i="4" s="1"/>
  <c r="FJ35" i="4"/>
  <c r="GR35" i="4" s="1"/>
  <c r="FJ184" i="4"/>
  <c r="GR184" i="4" s="1"/>
  <c r="FJ113" i="4"/>
  <c r="GR113" i="4" s="1"/>
  <c r="FJ174" i="4"/>
  <c r="GR174" i="4" s="1"/>
  <c r="FJ62" i="4"/>
  <c r="GR62" i="4" s="1"/>
  <c r="B205" i="4"/>
  <c r="FF153" i="4"/>
  <c r="ET14" i="4"/>
  <c r="EU176" i="4"/>
  <c r="EU50" i="4"/>
  <c r="GC50" i="4" s="1"/>
  <c r="EU36" i="4"/>
  <c r="EV5" i="4"/>
  <c r="GD5" i="4" s="1"/>
  <c r="EU109" i="4"/>
  <c r="GC109" i="4" s="1"/>
  <c r="EU63" i="4"/>
  <c r="GC63" i="4" s="1"/>
  <c r="ET180" i="4"/>
  <c r="GB180" i="4" s="1"/>
  <c r="EV15" i="4"/>
  <c r="EU183" i="4"/>
  <c r="ET150" i="4"/>
  <c r="EU168" i="4"/>
  <c r="EV181" i="4"/>
  <c r="EV134" i="4"/>
  <c r="ET98" i="4"/>
  <c r="EU107" i="4"/>
  <c r="EV152" i="4"/>
  <c r="EV93" i="4"/>
  <c r="ET178" i="4"/>
  <c r="EU75" i="4"/>
  <c r="ET188" i="4"/>
  <c r="EV116" i="4"/>
  <c r="ET171" i="4"/>
  <c r="ET12" i="4"/>
  <c r="EV79" i="4"/>
  <c r="EU91" i="4"/>
  <c r="GC91" i="4" s="1"/>
  <c r="EV132" i="4"/>
  <c r="EV37" i="4"/>
  <c r="ET19" i="4"/>
  <c r="EV58" i="4"/>
  <c r="EV130" i="4"/>
  <c r="EU22" i="4"/>
  <c r="GC22" i="4" s="1"/>
  <c r="ET195" i="4"/>
  <c r="EV88" i="4"/>
  <c r="EU119" i="4"/>
  <c r="EV151" i="4"/>
  <c r="EV186" i="4"/>
  <c r="ET136" i="4"/>
  <c r="EV23" i="4"/>
  <c r="EU32" i="4"/>
  <c r="GC32" i="4" s="1"/>
  <c r="ET61" i="4"/>
  <c r="ET126" i="4"/>
  <c r="B212" i="4"/>
  <c r="B209" i="4"/>
  <c r="FE153" i="4"/>
  <c r="B215" i="4"/>
  <c r="FB153" i="4"/>
  <c r="ET133" i="4"/>
  <c r="ET163" i="4"/>
  <c r="ET74" i="4"/>
  <c r="EU100" i="4"/>
  <c r="EV145" i="4"/>
  <c r="ET160" i="4"/>
  <c r="HM133" i="4" l="1"/>
  <c r="II133" i="4" s="1"/>
  <c r="GB133" i="4"/>
  <c r="HO37" i="4"/>
  <c r="GD37" i="4"/>
  <c r="HW108" i="4"/>
  <c r="IJ108" i="4" s="1"/>
  <c r="GL108" i="4"/>
  <c r="HW155" i="4"/>
  <c r="IJ155" i="4" s="1"/>
  <c r="GL155" i="4"/>
  <c r="HW79" i="4"/>
  <c r="GL79" i="4"/>
  <c r="HW83" i="4"/>
  <c r="IJ83" i="4" s="1"/>
  <c r="GL83" i="4"/>
  <c r="HW41" i="4"/>
  <c r="IJ41" i="4" s="1"/>
  <c r="GL41" i="4"/>
  <c r="HN100" i="4"/>
  <c r="II100" i="4" s="1"/>
  <c r="GC100" i="4"/>
  <c r="HU153" i="4"/>
  <c r="GJ153" i="4"/>
  <c r="HN119" i="4"/>
  <c r="II119" i="4" s="1"/>
  <c r="GC119" i="4"/>
  <c r="HO132" i="4"/>
  <c r="GD132" i="4"/>
  <c r="HM178" i="4"/>
  <c r="II178" i="4" s="1"/>
  <c r="GB178" i="4"/>
  <c r="IC49" i="4"/>
  <c r="GR49" i="4"/>
  <c r="HW49" i="4"/>
  <c r="GL49" i="4"/>
  <c r="HW55" i="4"/>
  <c r="IJ55" i="4" s="1"/>
  <c r="GL55" i="4"/>
  <c r="HW141" i="4"/>
  <c r="IJ141" i="4" s="1"/>
  <c r="GL141" i="4"/>
  <c r="HW77" i="4"/>
  <c r="IJ77" i="4" s="1"/>
  <c r="GL77" i="4"/>
  <c r="HW152" i="4"/>
  <c r="GL152" i="4"/>
  <c r="HW128" i="4"/>
  <c r="IJ128" i="4" s="1"/>
  <c r="GL128" i="4"/>
  <c r="HW174" i="4"/>
  <c r="IJ174" i="4" s="1"/>
  <c r="GL174" i="4"/>
  <c r="IA49" i="4"/>
  <c r="GP49" i="4"/>
  <c r="HS123" i="4"/>
  <c r="GH123" i="4"/>
  <c r="IB176" i="4"/>
  <c r="GQ176" i="4"/>
  <c r="HV90" i="4"/>
  <c r="GK90" i="4"/>
  <c r="HN185" i="4"/>
  <c r="GC185" i="4"/>
  <c r="HN123" i="4"/>
  <c r="GC123" i="4"/>
  <c r="HN65" i="4"/>
  <c r="GC65" i="4"/>
  <c r="HN173" i="4"/>
  <c r="GC173" i="4"/>
  <c r="HZ88" i="4"/>
  <c r="GO88" i="4"/>
  <c r="HY185" i="4"/>
  <c r="GN185" i="4"/>
  <c r="HY65" i="4"/>
  <c r="GN65" i="4"/>
  <c r="HQ173" i="4"/>
  <c r="GF173" i="4"/>
  <c r="HY88" i="4"/>
  <c r="GN88" i="4"/>
  <c r="IB123" i="4"/>
  <c r="GQ123" i="4"/>
  <c r="IB65" i="4"/>
  <c r="GQ65" i="4"/>
  <c r="IB173" i="4"/>
  <c r="GQ173" i="4"/>
  <c r="IA90" i="4"/>
  <c r="GP90" i="4"/>
  <c r="HX88" i="4"/>
  <c r="GM88" i="4"/>
  <c r="JQ137" i="4"/>
  <c r="GX137" i="4"/>
  <c r="JQ95" i="4"/>
  <c r="GX95" i="4"/>
  <c r="JQ116" i="4"/>
  <c r="GX116" i="4"/>
  <c r="JQ21" i="4"/>
  <c r="GX21" i="4"/>
  <c r="JQ70" i="4"/>
  <c r="GX70" i="4"/>
  <c r="JQ143" i="4"/>
  <c r="GX143" i="4"/>
  <c r="JQ156" i="4"/>
  <c r="GX156" i="4"/>
  <c r="JQ179" i="4"/>
  <c r="GX179" i="4"/>
  <c r="JQ103" i="4"/>
  <c r="GX103" i="4"/>
  <c r="JQ33" i="4"/>
  <c r="GX33" i="4"/>
  <c r="JQ152" i="4"/>
  <c r="GX152" i="4"/>
  <c r="HM74" i="4"/>
  <c r="II74" i="4" s="1"/>
  <c r="GB74" i="4"/>
  <c r="HM126" i="4"/>
  <c r="II126" i="4" s="1"/>
  <c r="GB126" i="4"/>
  <c r="HM136" i="4"/>
  <c r="II136" i="4" s="1"/>
  <c r="GB136" i="4"/>
  <c r="HO88" i="4"/>
  <c r="IJ88" i="4" s="1"/>
  <c r="GD88" i="4"/>
  <c r="HO58" i="4"/>
  <c r="GD58" i="4"/>
  <c r="HO116" i="4"/>
  <c r="GD116" i="4"/>
  <c r="HO93" i="4"/>
  <c r="GD93" i="4"/>
  <c r="HO134" i="4"/>
  <c r="GD134" i="4"/>
  <c r="HN183" i="4"/>
  <c r="II183" i="4" s="1"/>
  <c r="GC183" i="4"/>
  <c r="HN176" i="4"/>
  <c r="GC176" i="4"/>
  <c r="IC90" i="4"/>
  <c r="GR90" i="4"/>
  <c r="IC123" i="4"/>
  <c r="GR123" i="4"/>
  <c r="HV38" i="4"/>
  <c r="GK38" i="4"/>
  <c r="HM27" i="4"/>
  <c r="GB27" i="4"/>
  <c r="HW23" i="4"/>
  <c r="GL23" i="4"/>
  <c r="HW106" i="4"/>
  <c r="IJ106" i="4" s="1"/>
  <c r="GL106" i="4"/>
  <c r="HW145" i="4"/>
  <c r="GL145" i="4"/>
  <c r="HW68" i="4"/>
  <c r="IJ68" i="4" s="1"/>
  <c r="GL68" i="4"/>
  <c r="HW158" i="4"/>
  <c r="IJ158" i="4" s="1"/>
  <c r="GL158" i="4"/>
  <c r="HW176" i="4"/>
  <c r="GL176" i="4"/>
  <c r="HW37" i="4"/>
  <c r="GL37" i="4"/>
  <c r="HW186" i="4"/>
  <c r="GL186" i="4"/>
  <c r="HW151" i="4"/>
  <c r="GL151" i="4"/>
  <c r="HW181" i="4"/>
  <c r="GL181" i="4"/>
  <c r="HW116" i="4"/>
  <c r="GL116" i="4"/>
  <c r="HW162" i="4"/>
  <c r="IJ162" i="4" s="1"/>
  <c r="GL162" i="4"/>
  <c r="HW65" i="4"/>
  <c r="GL65" i="4"/>
  <c r="HW28" i="4"/>
  <c r="IJ28" i="4" s="1"/>
  <c r="GL28" i="4"/>
  <c r="HW93" i="4"/>
  <c r="GL93" i="4"/>
  <c r="HW149" i="4"/>
  <c r="IJ149" i="4" s="1"/>
  <c r="GL149" i="4"/>
  <c r="HW73" i="4"/>
  <c r="IJ73" i="4" s="1"/>
  <c r="GL73" i="4"/>
  <c r="HW90" i="4"/>
  <c r="GL90" i="4"/>
  <c r="HW185" i="4"/>
  <c r="GL185" i="4"/>
  <c r="HW76" i="4"/>
  <c r="IJ76" i="4" s="1"/>
  <c r="GL76" i="4"/>
  <c r="IA185" i="4"/>
  <c r="GP185" i="4"/>
  <c r="HS49" i="4"/>
  <c r="GH49" i="4"/>
  <c r="HO123" i="4"/>
  <c r="GD123" i="4"/>
  <c r="IA173" i="4"/>
  <c r="GP173" i="4"/>
  <c r="HX176" i="4"/>
  <c r="GM176" i="4"/>
  <c r="HR90" i="4"/>
  <c r="GG90" i="4"/>
  <c r="HZ196" i="4"/>
  <c r="GO196" i="4"/>
  <c r="HZ185" i="4"/>
  <c r="GO185" i="4"/>
  <c r="HZ49" i="4"/>
  <c r="GO49" i="4"/>
  <c r="HZ123" i="4"/>
  <c r="GO123" i="4"/>
  <c r="HZ65" i="4"/>
  <c r="GO65" i="4"/>
  <c r="HZ173" i="4"/>
  <c r="GO173" i="4"/>
  <c r="IA176" i="4"/>
  <c r="GP176" i="4"/>
  <c r="HU90" i="4"/>
  <c r="GJ90" i="4"/>
  <c r="HV88" i="4"/>
  <c r="GK88" i="4"/>
  <c r="HU196" i="4"/>
  <c r="GJ196" i="4"/>
  <c r="HU185" i="4"/>
  <c r="GJ185" i="4"/>
  <c r="HU49" i="4"/>
  <c r="GJ49" i="4"/>
  <c r="HU123" i="4"/>
  <c r="GJ123" i="4"/>
  <c r="HU65" i="4"/>
  <c r="GJ65" i="4"/>
  <c r="HM173" i="4"/>
  <c r="GB173" i="4"/>
  <c r="HX90" i="4"/>
  <c r="GM90" i="4"/>
  <c r="HU88" i="4"/>
  <c r="GJ88" i="4"/>
  <c r="HX196" i="4"/>
  <c r="GM196" i="4"/>
  <c r="HX185" i="4"/>
  <c r="GM185" i="4"/>
  <c r="HX49" i="4"/>
  <c r="GM49" i="4"/>
  <c r="HX123" i="4"/>
  <c r="GM123" i="4"/>
  <c r="HX65" i="4"/>
  <c r="GM65" i="4"/>
  <c r="HX173" i="4"/>
  <c r="GM173" i="4"/>
  <c r="HU176" i="4"/>
  <c r="GJ176" i="4"/>
  <c r="HS90" i="4"/>
  <c r="GH90" i="4"/>
  <c r="HT88" i="4"/>
  <c r="GI88" i="4"/>
  <c r="HO196" i="4"/>
  <c r="GD196" i="4"/>
  <c r="JQ40" i="4"/>
  <c r="GX40" i="4"/>
  <c r="JQ43" i="4"/>
  <c r="GX43" i="4"/>
  <c r="JQ84" i="4"/>
  <c r="GX84" i="4"/>
  <c r="JQ55" i="4"/>
  <c r="GX55" i="4"/>
  <c r="JQ128" i="4"/>
  <c r="GX128" i="4"/>
  <c r="JQ101" i="4"/>
  <c r="GX101" i="4"/>
  <c r="JQ102" i="4"/>
  <c r="GX102" i="4"/>
  <c r="JQ104" i="4"/>
  <c r="GX104" i="4"/>
  <c r="JQ144" i="4"/>
  <c r="GX144" i="4"/>
  <c r="JQ120" i="4"/>
  <c r="GX120" i="4"/>
  <c r="JQ192" i="4"/>
  <c r="GX192" i="4"/>
  <c r="JQ135" i="4"/>
  <c r="GX135" i="4"/>
  <c r="JQ45" i="4"/>
  <c r="GX45" i="4"/>
  <c r="JQ86" i="4"/>
  <c r="GX86" i="4"/>
  <c r="JQ111" i="4"/>
  <c r="GX111" i="4"/>
  <c r="GX76" i="4"/>
  <c r="JQ149" i="4"/>
  <c r="GX149" i="4"/>
  <c r="JQ42" i="4"/>
  <c r="GX42" i="4"/>
  <c r="HM12" i="4"/>
  <c r="II12" i="4" s="1"/>
  <c r="GB12" i="4"/>
  <c r="HN107" i="4"/>
  <c r="II107" i="4" s="1"/>
  <c r="GC107" i="4"/>
  <c r="HY153" i="4"/>
  <c r="GN153" i="4"/>
  <c r="IC176" i="4"/>
  <c r="GR176" i="4"/>
  <c r="IC33" i="4"/>
  <c r="IK33" i="4" s="1"/>
  <c r="GR33" i="4"/>
  <c r="HW80" i="4"/>
  <c r="IJ80" i="4" s="1"/>
  <c r="GL80" i="4"/>
  <c r="HW21" i="4"/>
  <c r="IJ21" i="4" s="1"/>
  <c r="GL21" i="4"/>
  <c r="HW47" i="4"/>
  <c r="IJ47" i="4" s="1"/>
  <c r="GL47" i="4"/>
  <c r="HW123" i="4"/>
  <c r="GL123" i="4"/>
  <c r="HO130" i="4"/>
  <c r="GD130" i="4"/>
  <c r="HM171" i="4"/>
  <c r="II171" i="4" s="1"/>
  <c r="GB171" i="4"/>
  <c r="HM150" i="4"/>
  <c r="II150" i="4" s="1"/>
  <c r="GB150" i="4"/>
  <c r="IC88" i="4"/>
  <c r="GR88" i="4"/>
  <c r="HW139" i="4"/>
  <c r="IJ139" i="4" s="1"/>
  <c r="GL139" i="4"/>
  <c r="HW179" i="4"/>
  <c r="IJ179" i="4" s="1"/>
  <c r="GL179" i="4"/>
  <c r="HW196" i="4"/>
  <c r="GL196" i="4"/>
  <c r="HW112" i="4"/>
  <c r="IJ112" i="4" s="1"/>
  <c r="GL112" i="4"/>
  <c r="HW194" i="4"/>
  <c r="IJ194" i="4" s="1"/>
  <c r="GL194" i="4"/>
  <c r="HW161" i="4"/>
  <c r="IJ161" i="4" s="1"/>
  <c r="GL161" i="4"/>
  <c r="HW72" i="4"/>
  <c r="IJ72" i="4" s="1"/>
  <c r="GL72" i="4"/>
  <c r="HW82" i="4"/>
  <c r="IJ82" i="4" s="1"/>
  <c r="GL82" i="4"/>
  <c r="HW170" i="4"/>
  <c r="IJ170" i="4" s="1"/>
  <c r="GL170" i="4"/>
  <c r="HO65" i="4"/>
  <c r="IJ65" i="4" s="1"/>
  <c r="GD65" i="4"/>
  <c r="HS88" i="4"/>
  <c r="GH88" i="4"/>
  <c r="HN49" i="4"/>
  <c r="GC49" i="4"/>
  <c r="HY90" i="4"/>
  <c r="GN90" i="4"/>
  <c r="HY196" i="4"/>
  <c r="GN196" i="4"/>
  <c r="HY49" i="4"/>
  <c r="GN49" i="4"/>
  <c r="IB90" i="4"/>
  <c r="GQ90" i="4"/>
  <c r="IB196" i="4"/>
  <c r="GQ196" i="4"/>
  <c r="IB185" i="4"/>
  <c r="GQ185" i="4"/>
  <c r="JQ35" i="4"/>
  <c r="GX35" i="4"/>
  <c r="JQ147" i="4"/>
  <c r="GX147" i="4"/>
  <c r="JQ78" i="4"/>
  <c r="GX78" i="4"/>
  <c r="JQ67" i="4"/>
  <c r="GX67" i="4"/>
  <c r="JQ131" i="4"/>
  <c r="GX131" i="4"/>
  <c r="HM160" i="4"/>
  <c r="II160" i="4" s="1"/>
  <c r="GB160" i="4"/>
  <c r="HM163" i="4"/>
  <c r="II163" i="4" s="1"/>
  <c r="GB163" i="4"/>
  <c r="HX153" i="4"/>
  <c r="GM153" i="4"/>
  <c r="HM61" i="4"/>
  <c r="II61" i="4" s="1"/>
  <c r="GB61" i="4"/>
  <c r="HO186" i="4"/>
  <c r="IJ186" i="4" s="1"/>
  <c r="GD186" i="4"/>
  <c r="HM195" i="4"/>
  <c r="II195" i="4" s="1"/>
  <c r="GB195" i="4"/>
  <c r="HM19" i="4"/>
  <c r="II19" i="4" s="1"/>
  <c r="GB19" i="4"/>
  <c r="HO79" i="4"/>
  <c r="IJ79" i="4" s="1"/>
  <c r="GD79" i="4"/>
  <c r="HM188" i="4"/>
  <c r="II188" i="4" s="1"/>
  <c r="GB188" i="4"/>
  <c r="HO152" i="4"/>
  <c r="IJ152" i="4" s="1"/>
  <c r="GD152" i="4"/>
  <c r="HO181" i="4"/>
  <c r="IJ181" i="4" s="1"/>
  <c r="GD181" i="4"/>
  <c r="HO15" i="4"/>
  <c r="GD15" i="4"/>
  <c r="HM14" i="4"/>
  <c r="II14" i="4" s="1"/>
  <c r="GB14" i="4"/>
  <c r="IC65" i="4"/>
  <c r="GR65" i="4"/>
  <c r="IC196" i="4"/>
  <c r="GR196" i="4"/>
  <c r="HW70" i="4"/>
  <c r="IJ70" i="4" s="1"/>
  <c r="GL70" i="4"/>
  <c r="HW51" i="4"/>
  <c r="IJ51" i="4" s="1"/>
  <c r="GL51" i="4"/>
  <c r="HW130" i="4"/>
  <c r="GL130" i="4"/>
  <c r="HW153" i="4"/>
  <c r="GL153" i="4"/>
  <c r="HW129" i="4"/>
  <c r="IJ129" i="4" s="1"/>
  <c r="GL129" i="4"/>
  <c r="HW86" i="4"/>
  <c r="IJ86" i="4" s="1"/>
  <c r="GL86" i="4"/>
  <c r="HW59" i="4"/>
  <c r="IJ59" i="4" s="1"/>
  <c r="GL59" i="4"/>
  <c r="HW134" i="4"/>
  <c r="GL134" i="4"/>
  <c r="HW113" i="4"/>
  <c r="IJ113" i="4" s="1"/>
  <c r="GL113" i="4"/>
  <c r="HW39" i="4"/>
  <c r="IJ39" i="4" s="1"/>
  <c r="GL39" i="4"/>
  <c r="HW96" i="4"/>
  <c r="IJ96" i="4" s="1"/>
  <c r="GL96" i="4"/>
  <c r="HW142" i="4"/>
  <c r="IJ142" i="4" s="1"/>
  <c r="GL142" i="4"/>
  <c r="HW64" i="4"/>
  <c r="IJ64" i="4" s="1"/>
  <c r="GL64" i="4"/>
  <c r="HW135" i="4"/>
  <c r="IJ135" i="4" s="1"/>
  <c r="GL135" i="4"/>
  <c r="HW105" i="4"/>
  <c r="IJ105" i="4" s="1"/>
  <c r="GL105" i="4"/>
  <c r="HW62" i="4"/>
  <c r="IJ62" i="4" s="1"/>
  <c r="GL62" i="4"/>
  <c r="HW140" i="4"/>
  <c r="IJ140" i="4" s="1"/>
  <c r="GL140" i="4"/>
  <c r="HW120" i="4"/>
  <c r="IJ120" i="4" s="1"/>
  <c r="GL120" i="4"/>
  <c r="HW89" i="4"/>
  <c r="IJ89" i="4" s="1"/>
  <c r="GL89" i="4"/>
  <c r="HW38" i="4"/>
  <c r="GL38" i="4"/>
  <c r="HS185" i="4"/>
  <c r="GH185" i="4"/>
  <c r="HO49" i="4"/>
  <c r="GD49" i="4"/>
  <c r="IA65" i="4"/>
  <c r="GP65" i="4"/>
  <c r="HS173" i="4"/>
  <c r="GH173" i="4"/>
  <c r="HT176" i="4"/>
  <c r="GI176" i="4"/>
  <c r="HN90" i="4"/>
  <c r="GC90" i="4"/>
  <c r="HV196" i="4"/>
  <c r="GK196" i="4"/>
  <c r="HV185" i="4"/>
  <c r="GK185" i="4"/>
  <c r="HV49" i="4"/>
  <c r="GK49" i="4"/>
  <c r="HV123" i="4"/>
  <c r="GK123" i="4"/>
  <c r="HV65" i="4"/>
  <c r="GK65" i="4"/>
  <c r="HV173" i="4"/>
  <c r="GK173" i="4"/>
  <c r="HS176" i="4"/>
  <c r="GH176" i="4"/>
  <c r="HQ90" i="4"/>
  <c r="GF90" i="4"/>
  <c r="HR88" i="4"/>
  <c r="GG88" i="4"/>
  <c r="HQ196" i="4"/>
  <c r="GF196" i="4"/>
  <c r="HQ185" i="4"/>
  <c r="GF185" i="4"/>
  <c r="HQ49" i="4"/>
  <c r="GF49" i="4"/>
  <c r="HQ123" i="4"/>
  <c r="GF123" i="4"/>
  <c r="HQ65" i="4"/>
  <c r="GF65" i="4"/>
  <c r="HY173" i="4"/>
  <c r="GN173" i="4"/>
  <c r="HZ176" i="4"/>
  <c r="GO176" i="4"/>
  <c r="HT90" i="4"/>
  <c r="GI90" i="4"/>
  <c r="HQ88" i="4"/>
  <c r="GF88" i="4"/>
  <c r="HT196" i="4"/>
  <c r="GI196" i="4"/>
  <c r="HT185" i="4"/>
  <c r="GI185" i="4"/>
  <c r="HT49" i="4"/>
  <c r="GI49" i="4"/>
  <c r="HT123" i="4"/>
  <c r="GI123" i="4"/>
  <c r="HT65" i="4"/>
  <c r="GI65" i="4"/>
  <c r="HT173" i="4"/>
  <c r="GI173" i="4"/>
  <c r="HQ176" i="4"/>
  <c r="GF176" i="4"/>
  <c r="HO90" i="4"/>
  <c r="GD90" i="4"/>
  <c r="HP88" i="4"/>
  <c r="GE88" i="4"/>
  <c r="JQ124" i="4"/>
  <c r="GX124" i="4"/>
  <c r="JQ44" i="4"/>
  <c r="GX44" i="4"/>
  <c r="JQ154" i="4"/>
  <c r="GX154" i="4"/>
  <c r="JQ59" i="4"/>
  <c r="GX59" i="4"/>
  <c r="JQ167" i="4"/>
  <c r="GX167" i="4"/>
  <c r="JQ181" i="4"/>
  <c r="GX181" i="4"/>
  <c r="JQ94" i="4"/>
  <c r="GX94" i="4"/>
  <c r="JQ93" i="4"/>
  <c r="GX93" i="4"/>
  <c r="JQ193" i="4"/>
  <c r="GX193" i="4"/>
  <c r="JQ13" i="4"/>
  <c r="GX13" i="4"/>
  <c r="JQ161" i="4"/>
  <c r="GX161" i="4"/>
  <c r="JQ79" i="4"/>
  <c r="GX79" i="4"/>
  <c r="JQ34" i="4"/>
  <c r="GX34" i="4"/>
  <c r="JQ82" i="4"/>
  <c r="GX82" i="4"/>
  <c r="JQ89" i="4"/>
  <c r="GX89" i="4"/>
  <c r="JQ58" i="4"/>
  <c r="GX58" i="4"/>
  <c r="JQ72" i="4"/>
  <c r="GX72" i="4"/>
  <c r="HO145" i="4"/>
  <c r="IJ145" i="4" s="1"/>
  <c r="GD145" i="4"/>
  <c r="HN168" i="4"/>
  <c r="II168" i="4" s="1"/>
  <c r="GC168" i="4"/>
  <c r="IC185" i="4"/>
  <c r="GR185" i="4"/>
  <c r="HW165" i="4"/>
  <c r="IJ165" i="4" s="1"/>
  <c r="GL165" i="4"/>
  <c r="HW53" i="4"/>
  <c r="IJ53" i="4" s="1"/>
  <c r="GL53" i="4"/>
  <c r="HW88" i="4"/>
  <c r="GL88" i="4"/>
  <c r="HW104" i="4"/>
  <c r="IJ104" i="4" s="1"/>
  <c r="GL104" i="4"/>
  <c r="HW117" i="4"/>
  <c r="IJ117" i="4" s="1"/>
  <c r="GL117" i="4"/>
  <c r="HW187" i="4"/>
  <c r="IJ187" i="4" s="1"/>
  <c r="GL187" i="4"/>
  <c r="HW46" i="4"/>
  <c r="IJ46" i="4" s="1"/>
  <c r="GL46" i="4"/>
  <c r="HW94" i="4"/>
  <c r="IJ94" i="4" s="1"/>
  <c r="GL94" i="4"/>
  <c r="HW24" i="4"/>
  <c r="IJ24" i="4" s="1"/>
  <c r="GL24" i="4"/>
  <c r="HW173" i="4"/>
  <c r="GL173" i="4"/>
  <c r="HO185" i="4"/>
  <c r="IJ185" i="4" s="1"/>
  <c r="GD185" i="4"/>
  <c r="IA123" i="4"/>
  <c r="GP123" i="4"/>
  <c r="HS65" i="4"/>
  <c r="GH65" i="4"/>
  <c r="HO173" i="4"/>
  <c r="GD173" i="4"/>
  <c r="HP176" i="4"/>
  <c r="GE176" i="4"/>
  <c r="HZ90" i="4"/>
  <c r="GO90" i="4"/>
  <c r="IA88" i="4"/>
  <c r="GP88" i="4"/>
  <c r="HR196" i="4"/>
  <c r="GG196" i="4"/>
  <c r="HR185" i="4"/>
  <c r="GG185" i="4"/>
  <c r="HR49" i="4"/>
  <c r="GG49" i="4"/>
  <c r="HR123" i="4"/>
  <c r="GG123" i="4"/>
  <c r="HR65" i="4"/>
  <c r="GG65" i="4"/>
  <c r="HR173" i="4"/>
  <c r="GG173" i="4"/>
  <c r="HO176" i="4"/>
  <c r="IJ176" i="4" s="1"/>
  <c r="GD176" i="4"/>
  <c r="HM90" i="4"/>
  <c r="GB90" i="4"/>
  <c r="HN88" i="4"/>
  <c r="GC88" i="4"/>
  <c r="HM196" i="4"/>
  <c r="II196" i="4" s="1"/>
  <c r="GB196" i="4"/>
  <c r="HM185" i="4"/>
  <c r="GB185" i="4"/>
  <c r="HM49" i="4"/>
  <c r="II49" i="4" s="1"/>
  <c r="GB49" i="4"/>
  <c r="HM123" i="4"/>
  <c r="GB123" i="4"/>
  <c r="HM65" i="4"/>
  <c r="II65" i="4" s="1"/>
  <c r="GB65" i="4"/>
  <c r="HU173" i="4"/>
  <c r="GJ173" i="4"/>
  <c r="HV176" i="4"/>
  <c r="GK176" i="4"/>
  <c r="HP90" i="4"/>
  <c r="GE90" i="4"/>
  <c r="HM88" i="4"/>
  <c r="II88" i="4" s="1"/>
  <c r="GB88" i="4"/>
  <c r="HP196" i="4"/>
  <c r="GE196" i="4"/>
  <c r="HP185" i="4"/>
  <c r="GE185" i="4"/>
  <c r="HP49" i="4"/>
  <c r="GE49" i="4"/>
  <c r="HP123" i="4"/>
  <c r="GE123" i="4"/>
  <c r="HP65" i="4"/>
  <c r="GE65" i="4"/>
  <c r="HP173" i="4"/>
  <c r="GE173" i="4"/>
  <c r="HM176" i="4"/>
  <c r="GB176" i="4"/>
  <c r="IB88" i="4"/>
  <c r="GQ88" i="4"/>
  <c r="IA196" i="4"/>
  <c r="GP196" i="4"/>
  <c r="JQ145" i="4"/>
  <c r="GX145" i="4"/>
  <c r="JQ175" i="4"/>
  <c r="GX175" i="4"/>
  <c r="JQ73" i="4"/>
  <c r="GX73" i="4"/>
  <c r="JQ47" i="4"/>
  <c r="GX47" i="4"/>
  <c r="JQ69" i="4"/>
  <c r="GX69" i="4"/>
  <c r="JQ30" i="4"/>
  <c r="GX30" i="4"/>
  <c r="JQ41" i="4"/>
  <c r="GX41" i="4"/>
  <c r="JQ24" i="4"/>
  <c r="GX24" i="4"/>
  <c r="JQ190" i="4"/>
  <c r="GX190" i="4"/>
  <c r="JQ162" i="4"/>
  <c r="GX162" i="4"/>
  <c r="JQ81" i="4"/>
  <c r="GX81" i="4"/>
  <c r="JQ54" i="4"/>
  <c r="GX54" i="4"/>
  <c r="HO151" i="4"/>
  <c r="IJ151" i="4" s="1"/>
  <c r="GD151" i="4"/>
  <c r="HN75" i="4"/>
  <c r="II75" i="4" s="1"/>
  <c r="GC75" i="4"/>
  <c r="HN36" i="4"/>
  <c r="II36" i="4" s="1"/>
  <c r="GC36" i="4"/>
  <c r="IC154" i="4"/>
  <c r="IK154" i="4" s="1"/>
  <c r="GR154" i="4"/>
  <c r="HV153" i="4"/>
  <c r="IJ153" i="4" s="1"/>
  <c r="GK153" i="4"/>
  <c r="HW54" i="4"/>
  <c r="IJ54" i="4" s="1"/>
  <c r="GL54" i="4"/>
  <c r="HW132" i="4"/>
  <c r="GL132" i="4"/>
  <c r="HW15" i="4"/>
  <c r="GL15" i="4"/>
  <c r="HW25" i="4"/>
  <c r="IJ25" i="4" s="1"/>
  <c r="GL25" i="4"/>
  <c r="HW78" i="4"/>
  <c r="IJ78" i="4" s="1"/>
  <c r="GL78" i="4"/>
  <c r="HO23" i="4"/>
  <c r="IJ23" i="4" s="1"/>
  <c r="GD23" i="4"/>
  <c r="HM98" i="4"/>
  <c r="II98" i="4" s="1"/>
  <c r="GB98" i="4"/>
  <c r="HN27" i="4"/>
  <c r="GC27" i="4"/>
  <c r="IC173" i="4"/>
  <c r="GR173" i="4"/>
  <c r="HW192" i="4"/>
  <c r="IJ192" i="4" s="1"/>
  <c r="GL192" i="4"/>
  <c r="HW81" i="4"/>
  <c r="IJ81" i="4" s="1"/>
  <c r="GL81" i="4"/>
  <c r="HW20" i="4"/>
  <c r="IJ20" i="4" s="1"/>
  <c r="GL20" i="4"/>
  <c r="HW58" i="4"/>
  <c r="GL58" i="4"/>
  <c r="HW45" i="4"/>
  <c r="IJ45" i="4" s="1"/>
  <c r="GL45" i="4"/>
  <c r="HN196" i="4"/>
  <c r="GC196" i="4"/>
  <c r="HY123" i="4"/>
  <c r="IK123" i="4" s="1"/>
  <c r="GN123" i="4"/>
  <c r="HR176" i="4"/>
  <c r="GG176" i="4"/>
  <c r="IB49" i="4"/>
  <c r="GQ49" i="4"/>
  <c r="HY176" i="4"/>
  <c r="GN176" i="4"/>
  <c r="HS196" i="4"/>
  <c r="GH196" i="4"/>
  <c r="JQ48" i="4"/>
  <c r="GX48" i="4"/>
  <c r="JQ186" i="4"/>
  <c r="GX186" i="4"/>
  <c r="II76" i="4"/>
  <c r="JQ76" i="4" s="1"/>
  <c r="II138" i="4"/>
  <c r="JQ96" i="4"/>
  <c r="JQ71" i="4"/>
  <c r="JQ46" i="4"/>
  <c r="JQ114" i="4"/>
  <c r="JQ153" i="4"/>
  <c r="JQ57" i="4"/>
  <c r="JQ80" i="4"/>
  <c r="JQ26" i="4"/>
  <c r="JQ18" i="4"/>
  <c r="JQ155" i="4"/>
  <c r="JQ139" i="4"/>
  <c r="JQ177" i="4"/>
  <c r="JQ129" i="4"/>
  <c r="JQ66" i="4"/>
  <c r="JQ52" i="4"/>
  <c r="JQ51" i="4"/>
  <c r="JQ142" i="4"/>
  <c r="JD221" i="4"/>
  <c r="IV221" i="4"/>
  <c r="JH221" i="4"/>
  <c r="JQ159" i="4"/>
  <c r="JQ37" i="4"/>
  <c r="JQ197" i="4"/>
  <c r="JQ118" i="4"/>
  <c r="JQ187" i="4"/>
  <c r="IZ221" i="4"/>
  <c r="JL204" i="4"/>
  <c r="JP199" i="4"/>
  <c r="JM199" i="4"/>
  <c r="IY207" i="4"/>
  <c r="JQ39" i="4"/>
  <c r="JG221" i="4"/>
  <c r="FH146" i="4"/>
  <c r="HN9" i="4"/>
  <c r="HM180" i="4"/>
  <c r="IC9" i="4"/>
  <c r="IC11" i="4"/>
  <c r="HU5" i="4"/>
  <c r="HQ180" i="4"/>
  <c r="HS180" i="4"/>
  <c r="JA210" i="4" s="1"/>
  <c r="HR5" i="4"/>
  <c r="HR180" i="4"/>
  <c r="IB9" i="4"/>
  <c r="HZ189" i="4"/>
  <c r="JH220" i="4" s="1"/>
  <c r="HV31" i="4"/>
  <c r="HN7" i="4"/>
  <c r="HN6" i="4"/>
  <c r="HP11" i="4"/>
  <c r="HM8" i="4"/>
  <c r="HP31" i="4"/>
  <c r="EY189" i="4"/>
  <c r="GG189" i="4" s="1"/>
  <c r="IJ130" i="4"/>
  <c r="IC31" i="4"/>
  <c r="HN189" i="4"/>
  <c r="HW5" i="4"/>
  <c r="HW7" i="4"/>
  <c r="HW99" i="4"/>
  <c r="HW10" i="4"/>
  <c r="HW6" i="4"/>
  <c r="HQ5" i="4"/>
  <c r="HT5" i="4"/>
  <c r="HP180" i="4"/>
  <c r="HO180" i="4"/>
  <c r="HN5" i="4"/>
  <c r="HN180" i="4"/>
  <c r="IA11" i="4"/>
  <c r="HX9" i="4"/>
  <c r="HX8" i="4"/>
  <c r="HS31" i="4"/>
  <c r="HT7" i="4"/>
  <c r="HZ11" i="4"/>
  <c r="IA9" i="4"/>
  <c r="HS8" i="4"/>
  <c r="HR31" i="4"/>
  <c r="HO7" i="4"/>
  <c r="HY11" i="4"/>
  <c r="JG219" i="4" s="1"/>
  <c r="HZ9" i="4"/>
  <c r="HZ8" i="4"/>
  <c r="JH217" i="4" s="1"/>
  <c r="HY31" i="4"/>
  <c r="HZ7" i="4"/>
  <c r="HZ6" i="4"/>
  <c r="IB11" i="4"/>
  <c r="HY9" i="4"/>
  <c r="HY8" i="4"/>
  <c r="JG217" i="4" s="1"/>
  <c r="IB31" i="4"/>
  <c r="HY7" i="4"/>
  <c r="JG214" i="4" s="1"/>
  <c r="HY6" i="4"/>
  <c r="IB6" i="4"/>
  <c r="JQ184" i="4"/>
  <c r="JQ110" i="4"/>
  <c r="JQ170" i="4"/>
  <c r="JQ87" i="4"/>
  <c r="JQ97" i="4"/>
  <c r="JQ169" i="4"/>
  <c r="JQ146" i="4"/>
  <c r="CJ199" i="4"/>
  <c r="JF221" i="4"/>
  <c r="IW221" i="4"/>
  <c r="JC221" i="4"/>
  <c r="II99" i="4"/>
  <c r="IU221" i="4"/>
  <c r="II10" i="4"/>
  <c r="IX221" i="4"/>
  <c r="HO6" i="4"/>
  <c r="IJ134" i="4"/>
  <c r="IC8" i="4"/>
  <c r="IC180" i="4"/>
  <c r="IC5" i="4"/>
  <c r="HW180" i="4"/>
  <c r="HW9" i="4"/>
  <c r="HU189" i="4"/>
  <c r="JC220" i="4" s="1"/>
  <c r="HM5" i="4"/>
  <c r="HY180" i="4"/>
  <c r="HP5" i="4"/>
  <c r="IB180" i="4"/>
  <c r="IA5" i="4"/>
  <c r="HZ5" i="4"/>
  <c r="HZ180" i="4"/>
  <c r="HS11" i="4"/>
  <c r="HT9" i="4"/>
  <c r="HT8" i="4"/>
  <c r="HO31" i="4"/>
  <c r="IJ31" i="4" s="1"/>
  <c r="HP7" i="4"/>
  <c r="HV11" i="4"/>
  <c r="HS9" i="4"/>
  <c r="HO8" i="4"/>
  <c r="HN31" i="4"/>
  <c r="IA6" i="4"/>
  <c r="HU11" i="4"/>
  <c r="HV9" i="4"/>
  <c r="HV8" i="4"/>
  <c r="HU31" i="4"/>
  <c r="HV7" i="4"/>
  <c r="HV6" i="4"/>
  <c r="HT6" i="4"/>
  <c r="HX11" i="4"/>
  <c r="HU9" i="4"/>
  <c r="HU8" i="4"/>
  <c r="HX31" i="4"/>
  <c r="HU7" i="4"/>
  <c r="HU6" i="4"/>
  <c r="HP6" i="4"/>
  <c r="JQ108" i="4"/>
  <c r="EX189" i="4"/>
  <c r="GF189" i="4" s="1"/>
  <c r="CB199" i="4"/>
  <c r="JI221" i="4"/>
  <c r="IY221" i="4"/>
  <c r="IC189" i="4"/>
  <c r="IC7" i="4"/>
  <c r="HW11" i="4"/>
  <c r="HW8" i="4"/>
  <c r="HX5" i="4"/>
  <c r="HT180" i="4"/>
  <c r="IA189" i="4"/>
  <c r="IB8" i="4"/>
  <c r="IA31" i="4"/>
  <c r="HX7" i="4"/>
  <c r="HN11" i="4"/>
  <c r="IA8" i="4"/>
  <c r="HS7" i="4"/>
  <c r="HM11" i="4"/>
  <c r="HN8" i="4"/>
  <c r="HM31" i="4"/>
  <c r="IB189" i="4"/>
  <c r="HM9" i="4"/>
  <c r="HM7" i="4"/>
  <c r="HM6" i="4"/>
  <c r="II17" i="4"/>
  <c r="HO5" i="4"/>
  <c r="IJ38" i="4"/>
  <c r="IC6" i="4"/>
  <c r="HW31" i="4"/>
  <c r="HY5" i="4"/>
  <c r="HU180" i="4"/>
  <c r="IB5" i="4"/>
  <c r="HX180" i="4"/>
  <c r="HS5" i="4"/>
  <c r="IA180" i="4"/>
  <c r="HV5" i="4"/>
  <c r="HV180" i="4"/>
  <c r="HO11" i="4"/>
  <c r="HP9" i="4"/>
  <c r="HP8" i="4"/>
  <c r="IB7" i="4"/>
  <c r="HX6" i="4"/>
  <c r="HR11" i="4"/>
  <c r="HO9" i="4"/>
  <c r="HZ31" i="4"/>
  <c r="IA7" i="4"/>
  <c r="HS6" i="4"/>
  <c r="HQ11" i="4"/>
  <c r="HR9" i="4"/>
  <c r="HR8" i="4"/>
  <c r="HQ31" i="4"/>
  <c r="HR7" i="4"/>
  <c r="HR6" i="4"/>
  <c r="HT11" i="4"/>
  <c r="JB219" i="4" s="1"/>
  <c r="HQ9" i="4"/>
  <c r="HQ8" i="4"/>
  <c r="IY217" i="4" s="1"/>
  <c r="HT31" i="4"/>
  <c r="HQ7" i="4"/>
  <c r="HQ6" i="4"/>
  <c r="JQ140" i="4"/>
  <c r="JQ28" i="4"/>
  <c r="ES189" i="4"/>
  <c r="GA189" i="4" s="1"/>
  <c r="JJ221" i="4"/>
  <c r="JA221" i="4"/>
  <c r="JC207" i="4"/>
  <c r="JH211" i="4"/>
  <c r="JG211" i="4"/>
  <c r="FP63" i="4"/>
  <c r="GX63" i="4" s="1"/>
  <c r="HN63" i="4"/>
  <c r="II63" i="4" s="1"/>
  <c r="FP50" i="4"/>
  <c r="GX50" i="4" s="1"/>
  <c r="HN50" i="4"/>
  <c r="II50" i="4" s="1"/>
  <c r="FR113" i="4"/>
  <c r="GZ113" i="4" s="1"/>
  <c r="IC113" i="4"/>
  <c r="IK113" i="4" s="1"/>
  <c r="FR144" i="4"/>
  <c r="GZ144" i="4" s="1"/>
  <c r="IC144" i="4"/>
  <c r="IK144" i="4" s="1"/>
  <c r="FR40" i="4"/>
  <c r="GZ40" i="4" s="1"/>
  <c r="IC40" i="4"/>
  <c r="IK40" i="4" s="1"/>
  <c r="FR43" i="4"/>
  <c r="GZ43" i="4" s="1"/>
  <c r="IC43" i="4"/>
  <c r="IK43" i="4" s="1"/>
  <c r="FR194" i="4"/>
  <c r="GZ194" i="4" s="1"/>
  <c r="IC194" i="4"/>
  <c r="IK194" i="4" s="1"/>
  <c r="FR81" i="4"/>
  <c r="GZ81" i="4" s="1"/>
  <c r="IC81" i="4"/>
  <c r="IK81" i="4" s="1"/>
  <c r="FR143" i="4"/>
  <c r="GZ143" i="4" s="1"/>
  <c r="IC143" i="4"/>
  <c r="IK143" i="4" s="1"/>
  <c r="FR10" i="4"/>
  <c r="GZ10" i="4" s="1"/>
  <c r="IC10" i="4"/>
  <c r="FR127" i="4"/>
  <c r="GZ127" i="4" s="1"/>
  <c r="IC127" i="4"/>
  <c r="IK127" i="4" s="1"/>
  <c r="FR178" i="4"/>
  <c r="GZ178" i="4" s="1"/>
  <c r="IC178" i="4"/>
  <c r="IK178" i="4" s="1"/>
  <c r="FR121" i="4"/>
  <c r="GZ121" i="4" s="1"/>
  <c r="IC121" i="4"/>
  <c r="IK121" i="4" s="1"/>
  <c r="FR187" i="4"/>
  <c r="GZ187" i="4" s="1"/>
  <c r="IC187" i="4"/>
  <c r="IK187" i="4" s="1"/>
  <c r="FR13" i="4"/>
  <c r="GZ13" i="4" s="1"/>
  <c r="IC13" i="4"/>
  <c r="IK13" i="4" s="1"/>
  <c r="FR147" i="4"/>
  <c r="GZ147" i="4" s="1"/>
  <c r="IC147" i="4"/>
  <c r="IK147" i="4" s="1"/>
  <c r="FR19" i="4"/>
  <c r="GZ19" i="4" s="1"/>
  <c r="IC19" i="4"/>
  <c r="IK19" i="4" s="1"/>
  <c r="FR14" i="4"/>
  <c r="GZ14" i="4" s="1"/>
  <c r="IC14" i="4"/>
  <c r="IK14" i="4" s="1"/>
  <c r="FR12" i="4"/>
  <c r="GZ12" i="4" s="1"/>
  <c r="IC12" i="4"/>
  <c r="IK12" i="4" s="1"/>
  <c r="FR188" i="4"/>
  <c r="GZ188" i="4" s="1"/>
  <c r="IC188" i="4"/>
  <c r="IK188" i="4" s="1"/>
  <c r="FR22" i="4"/>
  <c r="GZ22" i="4" s="1"/>
  <c r="IC22" i="4"/>
  <c r="IK22" i="4" s="1"/>
  <c r="FR129" i="4"/>
  <c r="GZ129" i="4" s="1"/>
  <c r="IC129" i="4"/>
  <c r="IK129" i="4" s="1"/>
  <c r="FR133" i="4"/>
  <c r="GZ133" i="4" s="1"/>
  <c r="IC133" i="4"/>
  <c r="IK133" i="4" s="1"/>
  <c r="FR64" i="4"/>
  <c r="GZ64" i="4" s="1"/>
  <c r="IC64" i="4"/>
  <c r="IK64" i="4" s="1"/>
  <c r="FR79" i="4"/>
  <c r="GZ79" i="4" s="1"/>
  <c r="IC79" i="4"/>
  <c r="IK79" i="4" s="1"/>
  <c r="FR80" i="4"/>
  <c r="GZ80" i="4" s="1"/>
  <c r="IC80" i="4"/>
  <c r="IK80" i="4" s="1"/>
  <c r="FR138" i="4"/>
  <c r="GZ138" i="4" s="1"/>
  <c r="IC138" i="4"/>
  <c r="IK138" i="4" s="1"/>
  <c r="FR24" i="4"/>
  <c r="GZ24" i="4" s="1"/>
  <c r="IC24" i="4"/>
  <c r="IK24" i="4" s="1"/>
  <c r="FR137" i="4"/>
  <c r="GZ137" i="4" s="1"/>
  <c r="IC137" i="4"/>
  <c r="IK137" i="4" s="1"/>
  <c r="FR109" i="4"/>
  <c r="GZ109" i="4" s="1"/>
  <c r="IC109" i="4"/>
  <c r="IK109" i="4" s="1"/>
  <c r="FR66" i="4"/>
  <c r="GZ66" i="4" s="1"/>
  <c r="IC66" i="4"/>
  <c r="IK66" i="4" s="1"/>
  <c r="JS66" i="4" s="1"/>
  <c r="FR95" i="4"/>
  <c r="GZ95" i="4" s="1"/>
  <c r="IC95" i="4"/>
  <c r="IK95" i="4" s="1"/>
  <c r="FR78" i="4"/>
  <c r="GZ78" i="4" s="1"/>
  <c r="IC78" i="4"/>
  <c r="IK78" i="4" s="1"/>
  <c r="JS78" i="4" s="1"/>
  <c r="FR55" i="4"/>
  <c r="GZ55" i="4" s="1"/>
  <c r="IC55" i="4"/>
  <c r="IK55" i="4" s="1"/>
  <c r="FR117" i="4"/>
  <c r="GZ117" i="4" s="1"/>
  <c r="IC117" i="4"/>
  <c r="IK117" i="4" s="1"/>
  <c r="JS117" i="4" s="1"/>
  <c r="FR197" i="4"/>
  <c r="GZ197" i="4" s="1"/>
  <c r="IC197" i="4"/>
  <c r="IK197" i="4" s="1"/>
  <c r="FR181" i="4"/>
  <c r="GZ181" i="4" s="1"/>
  <c r="IC181" i="4"/>
  <c r="IK181" i="4" s="1"/>
  <c r="JS181" i="4" s="1"/>
  <c r="FR160" i="4"/>
  <c r="GZ160" i="4" s="1"/>
  <c r="IC160" i="4"/>
  <c r="IK160" i="4" s="1"/>
  <c r="FR182" i="4"/>
  <c r="GZ182" i="4" s="1"/>
  <c r="IC182" i="4"/>
  <c r="IK182" i="4" s="1"/>
  <c r="FR69" i="4"/>
  <c r="GZ69" i="4" s="1"/>
  <c r="IC69" i="4"/>
  <c r="IK69" i="4" s="1"/>
  <c r="FR110" i="4"/>
  <c r="GZ110" i="4" s="1"/>
  <c r="IC110" i="4"/>
  <c r="IK110" i="4" s="1"/>
  <c r="JS110" i="4" s="1"/>
  <c r="FR67" i="4"/>
  <c r="GZ67" i="4" s="1"/>
  <c r="IC67" i="4"/>
  <c r="IK67" i="4" s="1"/>
  <c r="FR152" i="4"/>
  <c r="GZ152" i="4" s="1"/>
  <c r="IC152" i="4"/>
  <c r="IK152" i="4" s="1"/>
  <c r="JS152" i="4" s="1"/>
  <c r="FR37" i="4"/>
  <c r="GZ37" i="4" s="1"/>
  <c r="IC37" i="4"/>
  <c r="IK37" i="4" s="1"/>
  <c r="FQ16" i="4"/>
  <c r="GY16" i="4" s="1"/>
  <c r="HW16" i="4"/>
  <c r="IJ16" i="4" s="1"/>
  <c r="JR16" i="4" s="1"/>
  <c r="FQ40" i="4"/>
  <c r="GY40" i="4" s="1"/>
  <c r="HW40" i="4"/>
  <c r="IJ40" i="4" s="1"/>
  <c r="FQ43" i="4"/>
  <c r="GY43" i="4" s="1"/>
  <c r="HW43" i="4"/>
  <c r="IJ43" i="4" s="1"/>
  <c r="JR43" i="4" s="1"/>
  <c r="FQ127" i="4"/>
  <c r="GY127" i="4" s="1"/>
  <c r="HW127" i="4"/>
  <c r="IJ127" i="4" s="1"/>
  <c r="FQ22" i="4"/>
  <c r="GY22" i="4" s="1"/>
  <c r="HW22" i="4"/>
  <c r="IJ22" i="4" s="1"/>
  <c r="JR22" i="4" s="1"/>
  <c r="FQ159" i="4"/>
  <c r="GY159" i="4" s="1"/>
  <c r="HW159" i="4"/>
  <c r="IJ159" i="4" s="1"/>
  <c r="FQ137" i="4"/>
  <c r="GY137" i="4" s="1"/>
  <c r="HW137" i="4"/>
  <c r="IJ137" i="4" s="1"/>
  <c r="JR137" i="4" s="1"/>
  <c r="FQ109" i="4"/>
  <c r="GY109" i="4" s="1"/>
  <c r="HW109" i="4"/>
  <c r="IJ109" i="4" s="1"/>
  <c r="FQ50" i="4"/>
  <c r="GY50" i="4" s="1"/>
  <c r="HW50" i="4"/>
  <c r="IJ50" i="4" s="1"/>
  <c r="JR50" i="4" s="1"/>
  <c r="FQ107" i="4"/>
  <c r="GY107" i="4" s="1"/>
  <c r="HW107" i="4"/>
  <c r="IJ107" i="4" s="1"/>
  <c r="FQ126" i="4"/>
  <c r="GY126" i="4" s="1"/>
  <c r="HW126" i="4"/>
  <c r="IJ126" i="4" s="1"/>
  <c r="FQ61" i="4"/>
  <c r="GY61" i="4" s="1"/>
  <c r="HW61" i="4"/>
  <c r="IJ61" i="4" s="1"/>
  <c r="FQ175" i="4"/>
  <c r="GY175" i="4" s="1"/>
  <c r="HW175" i="4"/>
  <c r="IJ175" i="4" s="1"/>
  <c r="FQ172" i="4"/>
  <c r="GY172" i="4" s="1"/>
  <c r="HW172" i="4"/>
  <c r="IJ172" i="4" s="1"/>
  <c r="FQ17" i="4"/>
  <c r="GY17" i="4" s="1"/>
  <c r="HW17" i="4"/>
  <c r="FQ121" i="4"/>
  <c r="GY121" i="4" s="1"/>
  <c r="HW121" i="4"/>
  <c r="IJ121" i="4" s="1"/>
  <c r="FQ115" i="4"/>
  <c r="GY115" i="4" s="1"/>
  <c r="HW115" i="4"/>
  <c r="IJ115" i="4" s="1"/>
  <c r="FQ138" i="4"/>
  <c r="GY138" i="4" s="1"/>
  <c r="HW138" i="4"/>
  <c r="IJ138" i="4" s="1"/>
  <c r="FQ84" i="4"/>
  <c r="GY84" i="4" s="1"/>
  <c r="HW84" i="4"/>
  <c r="IJ84" i="4" s="1"/>
  <c r="IJ173" i="4"/>
  <c r="II90" i="4"/>
  <c r="II185" i="4"/>
  <c r="II123" i="4"/>
  <c r="IJ180" i="4"/>
  <c r="II176" i="4"/>
  <c r="IK7" i="4"/>
  <c r="JQ112" i="4"/>
  <c r="JQ194" i="4"/>
  <c r="JQ77" i="4"/>
  <c r="JQ15" i="4"/>
  <c r="JQ20" i="4"/>
  <c r="JQ122" i="4"/>
  <c r="JQ68" i="4"/>
  <c r="JQ125" i="4"/>
  <c r="JQ38" i="4"/>
  <c r="JQ121" i="4"/>
  <c r="JQ64" i="4"/>
  <c r="JQ106" i="4"/>
  <c r="FP91" i="4"/>
  <c r="GX91" i="4" s="1"/>
  <c r="HN91" i="4"/>
  <c r="II91" i="4" s="1"/>
  <c r="JQ91" i="4" s="1"/>
  <c r="FP109" i="4"/>
  <c r="GX109" i="4" s="1"/>
  <c r="HN109" i="4"/>
  <c r="II109" i="4" s="1"/>
  <c r="FR184" i="4"/>
  <c r="GZ184" i="4" s="1"/>
  <c r="IC184" i="4"/>
  <c r="IK184" i="4" s="1"/>
  <c r="JS184" i="4" s="1"/>
  <c r="FR120" i="4"/>
  <c r="GZ120" i="4" s="1"/>
  <c r="IC120" i="4"/>
  <c r="IK120" i="4" s="1"/>
  <c r="FR86" i="4"/>
  <c r="GZ86" i="4" s="1"/>
  <c r="IC86" i="4"/>
  <c r="IK86" i="4" s="1"/>
  <c r="FR125" i="4"/>
  <c r="GZ125" i="4" s="1"/>
  <c r="IC125" i="4"/>
  <c r="IK125" i="4" s="1"/>
  <c r="FR38" i="4"/>
  <c r="GZ38" i="4" s="1"/>
  <c r="IC38" i="4"/>
  <c r="IK38" i="4" s="1"/>
  <c r="FR167" i="4"/>
  <c r="GZ167" i="4" s="1"/>
  <c r="IC167" i="4"/>
  <c r="IK167" i="4" s="1"/>
  <c r="FR72" i="4"/>
  <c r="GZ72" i="4" s="1"/>
  <c r="IC72" i="4"/>
  <c r="IK72" i="4" s="1"/>
  <c r="FR106" i="4"/>
  <c r="GZ106" i="4" s="1"/>
  <c r="IC106" i="4"/>
  <c r="IK106" i="4" s="1"/>
  <c r="FR128" i="4"/>
  <c r="GZ128" i="4" s="1"/>
  <c r="IC128" i="4"/>
  <c r="IK128" i="4" s="1"/>
  <c r="FR149" i="4"/>
  <c r="GZ149" i="4" s="1"/>
  <c r="IC149" i="4"/>
  <c r="IK149" i="4" s="1"/>
  <c r="FR42" i="4"/>
  <c r="GZ42" i="4" s="1"/>
  <c r="IC42" i="4"/>
  <c r="IK42" i="4" s="1"/>
  <c r="FR34" i="4"/>
  <c r="GZ34" i="4" s="1"/>
  <c r="IC34" i="4"/>
  <c r="IK34" i="4" s="1"/>
  <c r="FR148" i="4"/>
  <c r="GZ148" i="4" s="1"/>
  <c r="IC148" i="4"/>
  <c r="IK148" i="4" s="1"/>
  <c r="FR47" i="4"/>
  <c r="GZ47" i="4" s="1"/>
  <c r="IC47" i="4"/>
  <c r="IK47" i="4" s="1"/>
  <c r="FR179" i="4"/>
  <c r="GZ179" i="4" s="1"/>
  <c r="IC179" i="4"/>
  <c r="IK179" i="4" s="1"/>
  <c r="FR118" i="4"/>
  <c r="GZ118" i="4" s="1"/>
  <c r="IC118" i="4"/>
  <c r="IK118" i="4" s="1"/>
  <c r="FR126" i="4"/>
  <c r="GZ126" i="4" s="1"/>
  <c r="IC126" i="4"/>
  <c r="IK126" i="4" s="1"/>
  <c r="FR171" i="4"/>
  <c r="GZ171" i="4" s="1"/>
  <c r="IC171" i="4"/>
  <c r="IK171" i="4" s="1"/>
  <c r="FR122" i="4"/>
  <c r="GZ122" i="4" s="1"/>
  <c r="IC122" i="4"/>
  <c r="IK122" i="4" s="1"/>
  <c r="JS122" i="4" s="1"/>
  <c r="FR17" i="4"/>
  <c r="GZ17" i="4" s="1"/>
  <c r="IC17" i="4"/>
  <c r="FR74" i="4"/>
  <c r="GZ74" i="4" s="1"/>
  <c r="IC74" i="4"/>
  <c r="IK74" i="4" s="1"/>
  <c r="JS74" i="4" s="1"/>
  <c r="FR56" i="4"/>
  <c r="GZ56" i="4" s="1"/>
  <c r="IC56" i="4"/>
  <c r="IK56" i="4" s="1"/>
  <c r="FR151" i="4"/>
  <c r="GZ151" i="4" s="1"/>
  <c r="IC151" i="4"/>
  <c r="IK151" i="4" s="1"/>
  <c r="JS151" i="4" s="1"/>
  <c r="FR145" i="4"/>
  <c r="GZ145" i="4" s="1"/>
  <c r="IC145" i="4"/>
  <c r="IK145" i="4" s="1"/>
  <c r="FR124" i="4"/>
  <c r="GZ124" i="4" s="1"/>
  <c r="IC124" i="4"/>
  <c r="IK124" i="4" s="1"/>
  <c r="JS124" i="4" s="1"/>
  <c r="FR18" i="4"/>
  <c r="GZ18" i="4" s="1"/>
  <c r="IC18" i="4"/>
  <c r="IK18" i="4" s="1"/>
  <c r="FR70" i="4"/>
  <c r="GZ70" i="4" s="1"/>
  <c r="IC70" i="4"/>
  <c r="IK70" i="4" s="1"/>
  <c r="JS70" i="4" s="1"/>
  <c r="FR51" i="4"/>
  <c r="GZ51" i="4" s="1"/>
  <c r="IC51" i="4"/>
  <c r="IK51" i="4" s="1"/>
  <c r="FR155" i="4"/>
  <c r="GZ155" i="4" s="1"/>
  <c r="IC155" i="4"/>
  <c r="IK155" i="4" s="1"/>
  <c r="JS155" i="4" s="1"/>
  <c r="FR53" i="4"/>
  <c r="GZ53" i="4" s="1"/>
  <c r="IC53" i="4"/>
  <c r="IK53" i="4" s="1"/>
  <c r="FR84" i="4"/>
  <c r="GZ84" i="4" s="1"/>
  <c r="IC84" i="4"/>
  <c r="IK84" i="4" s="1"/>
  <c r="JS84" i="4" s="1"/>
  <c r="FR119" i="4"/>
  <c r="GZ119" i="4" s="1"/>
  <c r="IC119" i="4"/>
  <c r="IK119" i="4" s="1"/>
  <c r="FR30" i="4"/>
  <c r="GZ30" i="4" s="1"/>
  <c r="IC30" i="4"/>
  <c r="IK30" i="4" s="1"/>
  <c r="JS30" i="4" s="1"/>
  <c r="FR93" i="4"/>
  <c r="GZ93" i="4" s="1"/>
  <c r="IC93" i="4"/>
  <c r="IK93" i="4" s="1"/>
  <c r="FR100" i="4"/>
  <c r="GZ100" i="4" s="1"/>
  <c r="IC100" i="4"/>
  <c r="IK100" i="4" s="1"/>
  <c r="JS100" i="4" s="1"/>
  <c r="FR132" i="4"/>
  <c r="GZ132" i="4" s="1"/>
  <c r="IC132" i="4"/>
  <c r="IK132" i="4" s="1"/>
  <c r="FR71" i="4"/>
  <c r="GZ71" i="4" s="1"/>
  <c r="IC71" i="4"/>
  <c r="IK71" i="4" s="1"/>
  <c r="JS71" i="4" s="1"/>
  <c r="FR191" i="4"/>
  <c r="GZ191" i="4" s="1"/>
  <c r="IC191" i="4"/>
  <c r="IK191" i="4" s="1"/>
  <c r="FR157" i="4"/>
  <c r="GZ157" i="4" s="1"/>
  <c r="IC157" i="4"/>
  <c r="IK157" i="4" s="1"/>
  <c r="FR82" i="4"/>
  <c r="GZ82" i="4" s="1"/>
  <c r="IC82" i="4"/>
  <c r="IK82" i="4" s="1"/>
  <c r="FR134" i="4"/>
  <c r="GZ134" i="4" s="1"/>
  <c r="IC134" i="4"/>
  <c r="IK134" i="4" s="1"/>
  <c r="FR23" i="4"/>
  <c r="GZ23" i="4" s="1"/>
  <c r="IC23" i="4"/>
  <c r="IK23" i="4" s="1"/>
  <c r="FQ87" i="4"/>
  <c r="GY87" i="4" s="1"/>
  <c r="HW87" i="4"/>
  <c r="IJ87" i="4" s="1"/>
  <c r="FQ160" i="4"/>
  <c r="GY160" i="4" s="1"/>
  <c r="HW160" i="4"/>
  <c r="IJ160" i="4" s="1"/>
  <c r="FQ163" i="4"/>
  <c r="GY163" i="4" s="1"/>
  <c r="HW163" i="4"/>
  <c r="IJ163" i="4" s="1"/>
  <c r="JR163" i="4" s="1"/>
  <c r="FQ191" i="4"/>
  <c r="GY191" i="4" s="1"/>
  <c r="HW191" i="4"/>
  <c r="IJ191" i="4" s="1"/>
  <c r="FQ157" i="4"/>
  <c r="GY157" i="4" s="1"/>
  <c r="HW157" i="4"/>
  <c r="IJ157" i="4" s="1"/>
  <c r="FQ48" i="4"/>
  <c r="GY48" i="4" s="1"/>
  <c r="HW48" i="4"/>
  <c r="IJ48" i="4" s="1"/>
  <c r="FQ111" i="4"/>
  <c r="GY111" i="4" s="1"/>
  <c r="HW111" i="4"/>
  <c r="IJ111" i="4" s="1"/>
  <c r="JR111" i="4" s="1"/>
  <c r="FQ171" i="4"/>
  <c r="GY171" i="4" s="1"/>
  <c r="HW171" i="4"/>
  <c r="IJ171" i="4" s="1"/>
  <c r="FQ75" i="4"/>
  <c r="GY75" i="4" s="1"/>
  <c r="HW75" i="4"/>
  <c r="IJ75" i="4" s="1"/>
  <c r="JR75" i="4" s="1"/>
  <c r="FQ67" i="4"/>
  <c r="GY67" i="4" s="1"/>
  <c r="HW67" i="4"/>
  <c r="IJ67" i="4" s="1"/>
  <c r="FQ169" i="4"/>
  <c r="GY169" i="4" s="1"/>
  <c r="HW169" i="4"/>
  <c r="IJ169" i="4" s="1"/>
  <c r="JR169" i="4" s="1"/>
  <c r="FQ133" i="4"/>
  <c r="GY133" i="4" s="1"/>
  <c r="HW133" i="4"/>
  <c r="IJ133" i="4" s="1"/>
  <c r="FQ33" i="4"/>
  <c r="GY33" i="4" s="1"/>
  <c r="HW33" i="4"/>
  <c r="IJ33" i="4" s="1"/>
  <c r="JR33" i="4" s="1"/>
  <c r="FQ32" i="4"/>
  <c r="GY32" i="4" s="1"/>
  <c r="HW32" i="4"/>
  <c r="IJ32" i="4" s="1"/>
  <c r="FQ188" i="4"/>
  <c r="GY188" i="4" s="1"/>
  <c r="HW188" i="4"/>
  <c r="IJ188" i="4" s="1"/>
  <c r="JR188" i="4" s="1"/>
  <c r="FQ177" i="4"/>
  <c r="GY177" i="4" s="1"/>
  <c r="HW177" i="4"/>
  <c r="IJ177" i="4" s="1"/>
  <c r="FQ197" i="4"/>
  <c r="GY197" i="4" s="1"/>
  <c r="HW197" i="4"/>
  <c r="IJ197" i="4" s="1"/>
  <c r="JR197" i="4" s="1"/>
  <c r="FQ100" i="4"/>
  <c r="GY100" i="4" s="1"/>
  <c r="HW100" i="4"/>
  <c r="IJ100" i="4" s="1"/>
  <c r="FQ56" i="4"/>
  <c r="GY56" i="4" s="1"/>
  <c r="HW56" i="4"/>
  <c r="IJ56" i="4" s="1"/>
  <c r="JR56" i="4" s="1"/>
  <c r="FQ19" i="4"/>
  <c r="GY19" i="4" s="1"/>
  <c r="HW19" i="4"/>
  <c r="IJ19" i="4" s="1"/>
  <c r="FQ71" i="4"/>
  <c r="GY71" i="4" s="1"/>
  <c r="HW71" i="4"/>
  <c r="IJ71" i="4" s="1"/>
  <c r="JR71" i="4" s="1"/>
  <c r="FQ36" i="4"/>
  <c r="GY36" i="4" s="1"/>
  <c r="HW36" i="4"/>
  <c r="IJ36" i="4" s="1"/>
  <c r="FQ91" i="4"/>
  <c r="GY91" i="4" s="1"/>
  <c r="HW91" i="4"/>
  <c r="IJ91" i="4" s="1"/>
  <c r="FQ168" i="4"/>
  <c r="GY168" i="4" s="1"/>
  <c r="HW168" i="4"/>
  <c r="IJ168" i="4" s="1"/>
  <c r="IK90" i="4"/>
  <c r="IK196" i="4"/>
  <c r="IK185" i="4"/>
  <c r="IK49" i="4"/>
  <c r="IK65" i="4"/>
  <c r="IK88" i="4"/>
  <c r="IK176" i="4"/>
  <c r="JQ166" i="4"/>
  <c r="JQ141" i="4"/>
  <c r="IJ5" i="4"/>
  <c r="FR62" i="4"/>
  <c r="GZ62" i="4" s="1"/>
  <c r="IC62" i="4"/>
  <c r="IK62" i="4" s="1"/>
  <c r="FR35" i="4"/>
  <c r="GZ35" i="4" s="1"/>
  <c r="IC35" i="4"/>
  <c r="IK35" i="4" s="1"/>
  <c r="JS35" i="4" s="1"/>
  <c r="FR45" i="4"/>
  <c r="GZ45" i="4" s="1"/>
  <c r="IC45" i="4"/>
  <c r="IK45" i="4" s="1"/>
  <c r="FR161" i="4"/>
  <c r="GZ161" i="4" s="1"/>
  <c r="IC161" i="4"/>
  <c r="IK161" i="4" s="1"/>
  <c r="JS161" i="4" s="1"/>
  <c r="FR192" i="4"/>
  <c r="GZ192" i="4" s="1"/>
  <c r="IC192" i="4"/>
  <c r="IK192" i="4" s="1"/>
  <c r="FR111" i="4"/>
  <c r="GZ111" i="4" s="1"/>
  <c r="IC111" i="4"/>
  <c r="IK111" i="4" s="1"/>
  <c r="JS111" i="4" s="1"/>
  <c r="FR28" i="4"/>
  <c r="GZ28" i="4" s="1"/>
  <c r="IC28" i="4"/>
  <c r="IK28" i="4" s="1"/>
  <c r="FR85" i="4"/>
  <c r="GZ85" i="4" s="1"/>
  <c r="IC85" i="4"/>
  <c r="IK85" i="4" s="1"/>
  <c r="JS85" i="4" s="1"/>
  <c r="FR83" i="4"/>
  <c r="GZ83" i="4" s="1"/>
  <c r="IC83" i="4"/>
  <c r="IK83" i="4" s="1"/>
  <c r="FR159" i="4"/>
  <c r="GZ159" i="4" s="1"/>
  <c r="IC159" i="4"/>
  <c r="IK159" i="4" s="1"/>
  <c r="JS159" i="4" s="1"/>
  <c r="FR115" i="4"/>
  <c r="GZ115" i="4" s="1"/>
  <c r="IC115" i="4"/>
  <c r="IK115" i="4" s="1"/>
  <c r="FR46" i="4"/>
  <c r="GZ46" i="4" s="1"/>
  <c r="IC46" i="4"/>
  <c r="IK46" i="4" s="1"/>
  <c r="JS46" i="4" s="1"/>
  <c r="FR169" i="4"/>
  <c r="GZ169" i="4" s="1"/>
  <c r="IC169" i="4"/>
  <c r="IK169" i="4" s="1"/>
  <c r="FR54" i="4"/>
  <c r="GZ54" i="4" s="1"/>
  <c r="IC54" i="4"/>
  <c r="IK54" i="4" s="1"/>
  <c r="JS54" i="4" s="1"/>
  <c r="FR21" i="4"/>
  <c r="GZ21" i="4" s="1"/>
  <c r="IC21" i="4"/>
  <c r="IK21" i="4" s="1"/>
  <c r="FR99" i="4"/>
  <c r="GZ99" i="4" s="1"/>
  <c r="IC99" i="4"/>
  <c r="FR89" i="4"/>
  <c r="GZ89" i="4" s="1"/>
  <c r="IC89" i="4"/>
  <c r="IK89" i="4" s="1"/>
  <c r="FR98" i="4"/>
  <c r="GZ98" i="4" s="1"/>
  <c r="IC98" i="4"/>
  <c r="IK98" i="4" s="1"/>
  <c r="JS98" i="4" s="1"/>
  <c r="FR87" i="4"/>
  <c r="GZ87" i="4" s="1"/>
  <c r="IC87" i="4"/>
  <c r="IK87" i="4" s="1"/>
  <c r="FR97" i="4"/>
  <c r="GZ97" i="4" s="1"/>
  <c r="IC97" i="4"/>
  <c r="IK97" i="4" s="1"/>
  <c r="JS97" i="4" s="1"/>
  <c r="FR131" i="4"/>
  <c r="GZ131" i="4" s="1"/>
  <c r="IC131" i="4"/>
  <c r="IK131" i="4" s="1"/>
  <c r="FR94" i="4"/>
  <c r="GZ94" i="4" s="1"/>
  <c r="IC94" i="4"/>
  <c r="IK94" i="4" s="1"/>
  <c r="JS94" i="4" s="1"/>
  <c r="FR101" i="4"/>
  <c r="GZ101" i="4" s="1"/>
  <c r="IC101" i="4"/>
  <c r="IK101" i="4" s="1"/>
  <c r="JS101" i="4" s="1"/>
  <c r="FR102" i="4"/>
  <c r="GZ102" i="4" s="1"/>
  <c r="IC102" i="4"/>
  <c r="IK102" i="4" s="1"/>
  <c r="JS102" i="4" s="1"/>
  <c r="FR114" i="4"/>
  <c r="GZ114" i="4" s="1"/>
  <c r="IC114" i="4"/>
  <c r="IK114" i="4" s="1"/>
  <c r="JS114" i="4" s="1"/>
  <c r="FR108" i="4"/>
  <c r="GZ108" i="4" s="1"/>
  <c r="IC108" i="4"/>
  <c r="IK108" i="4" s="1"/>
  <c r="JS108" i="4" s="1"/>
  <c r="FR68" i="4"/>
  <c r="GZ68" i="4" s="1"/>
  <c r="IC68" i="4"/>
  <c r="IK68" i="4" s="1"/>
  <c r="JS68" i="4" s="1"/>
  <c r="FR63" i="4"/>
  <c r="GZ63" i="4" s="1"/>
  <c r="IC63" i="4"/>
  <c r="IK63" i="4" s="1"/>
  <c r="JS63" i="4" s="1"/>
  <c r="FR190" i="4"/>
  <c r="GZ190" i="4" s="1"/>
  <c r="IC190" i="4"/>
  <c r="IK190" i="4" s="1"/>
  <c r="JS190" i="4" s="1"/>
  <c r="FR36" i="4"/>
  <c r="GZ36" i="4" s="1"/>
  <c r="IC36" i="4"/>
  <c r="IK36" i="4" s="1"/>
  <c r="JS36" i="4" s="1"/>
  <c r="FR183" i="4"/>
  <c r="GZ183" i="4" s="1"/>
  <c r="IC183" i="4"/>
  <c r="IK183" i="4" s="1"/>
  <c r="JS183" i="4" s="1"/>
  <c r="II27" i="4"/>
  <c r="FR91" i="4"/>
  <c r="GZ91" i="4" s="1"/>
  <c r="IC91" i="4"/>
  <c r="IK91" i="4" s="1"/>
  <c r="FR168" i="4"/>
  <c r="GZ168" i="4" s="1"/>
  <c r="IC168" i="4"/>
  <c r="IK168" i="4" s="1"/>
  <c r="FR75" i="4"/>
  <c r="GZ75" i="4" s="1"/>
  <c r="IC75" i="4"/>
  <c r="IK75" i="4" s="1"/>
  <c r="FR130" i="4"/>
  <c r="GZ130" i="4" s="1"/>
  <c r="IC130" i="4"/>
  <c r="IK130" i="4" s="1"/>
  <c r="FR26" i="4"/>
  <c r="GZ26" i="4" s="1"/>
  <c r="IC26" i="4"/>
  <c r="IK26" i="4" s="1"/>
  <c r="FR186" i="4"/>
  <c r="GZ186" i="4" s="1"/>
  <c r="IC186" i="4"/>
  <c r="IK186" i="4" s="1"/>
  <c r="FR116" i="4"/>
  <c r="GZ116" i="4" s="1"/>
  <c r="IC116" i="4"/>
  <c r="IK116" i="4" s="1"/>
  <c r="FR165" i="4"/>
  <c r="GZ165" i="4" s="1"/>
  <c r="IC165" i="4"/>
  <c r="IK165" i="4" s="1"/>
  <c r="FR44" i="4"/>
  <c r="GZ44" i="4" s="1"/>
  <c r="IC44" i="4"/>
  <c r="IK44" i="4" s="1"/>
  <c r="FR39" i="4"/>
  <c r="GZ39" i="4" s="1"/>
  <c r="IC39" i="4"/>
  <c r="IK39" i="4" s="1"/>
  <c r="FR193" i="4"/>
  <c r="GZ193" i="4" s="1"/>
  <c r="IC193" i="4"/>
  <c r="IK193" i="4" s="1"/>
  <c r="FR162" i="4"/>
  <c r="GZ162" i="4" s="1"/>
  <c r="IC162" i="4"/>
  <c r="IK162" i="4" s="1"/>
  <c r="FR58" i="4"/>
  <c r="GZ58" i="4" s="1"/>
  <c r="IC58" i="4"/>
  <c r="IK58" i="4" s="1"/>
  <c r="FR96" i="4"/>
  <c r="GZ96" i="4" s="1"/>
  <c r="IC96" i="4"/>
  <c r="IK96" i="4" s="1"/>
  <c r="FQ35" i="4"/>
  <c r="GY35" i="4" s="1"/>
  <c r="HW35" i="4"/>
  <c r="IJ35" i="4" s="1"/>
  <c r="FQ69" i="4"/>
  <c r="GY69" i="4" s="1"/>
  <c r="HW69" i="4"/>
  <c r="IJ69" i="4" s="1"/>
  <c r="FQ110" i="4"/>
  <c r="GY110" i="4" s="1"/>
  <c r="HW110" i="4"/>
  <c r="IJ110" i="4" s="1"/>
  <c r="FQ146" i="4"/>
  <c r="GY146" i="4" s="1"/>
  <c r="HW146" i="4"/>
  <c r="IJ146" i="4" s="1"/>
  <c r="FQ52" i="4"/>
  <c r="GY52" i="4" s="1"/>
  <c r="HW52" i="4"/>
  <c r="IJ52" i="4" s="1"/>
  <c r="FQ148" i="4"/>
  <c r="GY148" i="4" s="1"/>
  <c r="HW148" i="4"/>
  <c r="IJ148" i="4" s="1"/>
  <c r="FQ154" i="4"/>
  <c r="GY154" i="4" s="1"/>
  <c r="HW154" i="4"/>
  <c r="IJ154" i="4" s="1"/>
  <c r="FQ183" i="4"/>
  <c r="GY183" i="4" s="1"/>
  <c r="HW183" i="4"/>
  <c r="IJ183" i="4" s="1"/>
  <c r="FQ66" i="4"/>
  <c r="GY66" i="4" s="1"/>
  <c r="HW66" i="4"/>
  <c r="IJ66" i="4" s="1"/>
  <c r="FQ156" i="4"/>
  <c r="GY156" i="4" s="1"/>
  <c r="HW156" i="4"/>
  <c r="IJ156" i="4" s="1"/>
  <c r="FQ98" i="4"/>
  <c r="GY98" i="4" s="1"/>
  <c r="HW98" i="4"/>
  <c r="IJ98" i="4" s="1"/>
  <c r="FQ85" i="4"/>
  <c r="GY85" i="4" s="1"/>
  <c r="HW85" i="4"/>
  <c r="IJ85" i="4" s="1"/>
  <c r="FQ74" i="4"/>
  <c r="GY74" i="4" s="1"/>
  <c r="HW74" i="4"/>
  <c r="IJ74" i="4" s="1"/>
  <c r="FQ124" i="4"/>
  <c r="GY124" i="4" s="1"/>
  <c r="HW124" i="4"/>
  <c r="IJ124" i="4" s="1"/>
  <c r="FQ63" i="4"/>
  <c r="GY63" i="4" s="1"/>
  <c r="HW63" i="4"/>
  <c r="IJ63" i="4" s="1"/>
  <c r="FQ150" i="4"/>
  <c r="GY150" i="4" s="1"/>
  <c r="HW150" i="4"/>
  <c r="IJ150" i="4" s="1"/>
  <c r="FQ122" i="4"/>
  <c r="GY122" i="4" s="1"/>
  <c r="HW122" i="4"/>
  <c r="IJ122" i="4" s="1"/>
  <c r="FQ101" i="4"/>
  <c r="GY101" i="4" s="1"/>
  <c r="HW101" i="4"/>
  <c r="IJ101" i="4" s="1"/>
  <c r="FQ42" i="4"/>
  <c r="GY42" i="4" s="1"/>
  <c r="HW42" i="4"/>
  <c r="IJ42" i="4" s="1"/>
  <c r="FQ143" i="4"/>
  <c r="GY143" i="4" s="1"/>
  <c r="HW143" i="4"/>
  <c r="IJ143" i="4" s="1"/>
  <c r="FQ57" i="4"/>
  <c r="GY57" i="4" s="1"/>
  <c r="HW57" i="4"/>
  <c r="IJ57" i="4" s="1"/>
  <c r="FQ18" i="4"/>
  <c r="GY18" i="4" s="1"/>
  <c r="HW18" i="4"/>
  <c r="IJ18" i="4" s="1"/>
  <c r="FQ190" i="4"/>
  <c r="GY190" i="4" s="1"/>
  <c r="HW190" i="4"/>
  <c r="IJ190" i="4" s="1"/>
  <c r="FQ118" i="4"/>
  <c r="GY118" i="4" s="1"/>
  <c r="HW118" i="4"/>
  <c r="IJ118" i="4" s="1"/>
  <c r="FQ103" i="4"/>
  <c r="GY103" i="4" s="1"/>
  <c r="HW103" i="4"/>
  <c r="IJ103" i="4" s="1"/>
  <c r="FQ167" i="4"/>
  <c r="GY167" i="4" s="1"/>
  <c r="HW167" i="4"/>
  <c r="IJ167" i="4" s="1"/>
  <c r="IJ123" i="4"/>
  <c r="IK5" i="4"/>
  <c r="II173" i="4"/>
  <c r="IJ196" i="4"/>
  <c r="IJ11" i="4"/>
  <c r="IJ9" i="4"/>
  <c r="IJ99" i="4"/>
  <c r="JQ85" i="4"/>
  <c r="JQ53" i="4"/>
  <c r="JQ165" i="4"/>
  <c r="JQ60" i="4"/>
  <c r="FP32" i="4"/>
  <c r="GX32" i="4" s="1"/>
  <c r="HN32" i="4"/>
  <c r="II32" i="4" s="1"/>
  <c r="JQ32" i="4" s="1"/>
  <c r="FP22" i="4"/>
  <c r="GX22" i="4" s="1"/>
  <c r="HN22" i="4"/>
  <c r="FR174" i="4"/>
  <c r="GZ174" i="4" s="1"/>
  <c r="IC174" i="4"/>
  <c r="IK174" i="4" s="1"/>
  <c r="FR112" i="4"/>
  <c r="GZ112" i="4" s="1"/>
  <c r="IC112" i="4"/>
  <c r="IK112" i="4" s="1"/>
  <c r="FR48" i="4"/>
  <c r="GZ48" i="4" s="1"/>
  <c r="IC48" i="4"/>
  <c r="IK48" i="4" s="1"/>
  <c r="JS48" i="4" s="1"/>
  <c r="FR166" i="4"/>
  <c r="GZ166" i="4" s="1"/>
  <c r="IC166" i="4"/>
  <c r="IK166" i="4" s="1"/>
  <c r="FR59" i="4"/>
  <c r="GZ59" i="4" s="1"/>
  <c r="IC59" i="4"/>
  <c r="IK59" i="4" s="1"/>
  <c r="JS59" i="4" s="1"/>
  <c r="FR172" i="4"/>
  <c r="GZ172" i="4" s="1"/>
  <c r="IC172" i="4"/>
  <c r="IK172" i="4" s="1"/>
  <c r="FR60" i="4"/>
  <c r="GZ60" i="4" s="1"/>
  <c r="IC60" i="4"/>
  <c r="IK60" i="4" s="1"/>
  <c r="JS60" i="4" s="1"/>
  <c r="FR105" i="4"/>
  <c r="GZ105" i="4" s="1"/>
  <c r="IC105" i="4"/>
  <c r="IK105" i="4" s="1"/>
  <c r="FR156" i="4"/>
  <c r="GZ156" i="4" s="1"/>
  <c r="IC156" i="4"/>
  <c r="IK156" i="4" s="1"/>
  <c r="JS156" i="4" s="1"/>
  <c r="FR52" i="4"/>
  <c r="GZ52" i="4" s="1"/>
  <c r="IC52" i="4"/>
  <c r="IK52" i="4" s="1"/>
  <c r="FR73" i="4"/>
  <c r="GZ73" i="4" s="1"/>
  <c r="IC73" i="4"/>
  <c r="IK73" i="4" s="1"/>
  <c r="JS73" i="4" s="1"/>
  <c r="FR92" i="4"/>
  <c r="GZ92" i="4" s="1"/>
  <c r="IC92" i="4"/>
  <c r="IK92" i="4" s="1"/>
  <c r="JS92" i="4" s="1"/>
  <c r="FR158" i="4"/>
  <c r="GZ158" i="4" s="1"/>
  <c r="IC158" i="4"/>
  <c r="IK158" i="4" s="1"/>
  <c r="FR150" i="4"/>
  <c r="GZ150" i="4" s="1"/>
  <c r="IC150" i="4"/>
  <c r="IK150" i="4" s="1"/>
  <c r="FR170" i="4"/>
  <c r="GZ170" i="4" s="1"/>
  <c r="IC170" i="4"/>
  <c r="IK170" i="4" s="1"/>
  <c r="FR61" i="4"/>
  <c r="GZ61" i="4" s="1"/>
  <c r="IC61" i="4"/>
  <c r="IK61" i="4" s="1"/>
  <c r="FR136" i="4"/>
  <c r="GZ136" i="4" s="1"/>
  <c r="IC136" i="4"/>
  <c r="IK136" i="4" s="1"/>
  <c r="FR77" i="4"/>
  <c r="GZ77" i="4" s="1"/>
  <c r="IC77" i="4"/>
  <c r="IK77" i="4" s="1"/>
  <c r="FR20" i="4"/>
  <c r="GZ20" i="4" s="1"/>
  <c r="IC20" i="4"/>
  <c r="IK20" i="4" s="1"/>
  <c r="JS20" i="4" s="1"/>
  <c r="FR195" i="4"/>
  <c r="GZ195" i="4" s="1"/>
  <c r="IC195" i="4"/>
  <c r="IK195" i="4" s="1"/>
  <c r="FR163" i="4"/>
  <c r="GZ163" i="4" s="1"/>
  <c r="IC163" i="4"/>
  <c r="IK163" i="4" s="1"/>
  <c r="JS163" i="4" s="1"/>
  <c r="FR142" i="4"/>
  <c r="GZ142" i="4" s="1"/>
  <c r="IC142" i="4"/>
  <c r="IK142" i="4" s="1"/>
  <c r="FR177" i="4"/>
  <c r="GZ177" i="4" s="1"/>
  <c r="IC177" i="4"/>
  <c r="IK177" i="4" s="1"/>
  <c r="JS177" i="4" s="1"/>
  <c r="FR57" i="4"/>
  <c r="GZ57" i="4" s="1"/>
  <c r="IC57" i="4"/>
  <c r="IK57" i="4" s="1"/>
  <c r="FR139" i="4"/>
  <c r="GZ139" i="4" s="1"/>
  <c r="IC139" i="4"/>
  <c r="IK139" i="4" s="1"/>
  <c r="JS139" i="4" s="1"/>
  <c r="FR175" i="4"/>
  <c r="GZ175" i="4" s="1"/>
  <c r="IC175" i="4"/>
  <c r="IK175" i="4" s="1"/>
  <c r="FR104" i="4"/>
  <c r="GZ104" i="4" s="1"/>
  <c r="IC104" i="4"/>
  <c r="IK104" i="4" s="1"/>
  <c r="JS104" i="4" s="1"/>
  <c r="FR50" i="4"/>
  <c r="GZ50" i="4" s="1"/>
  <c r="IC50" i="4"/>
  <c r="IK50" i="4" s="1"/>
  <c r="FR107" i="4"/>
  <c r="GZ107" i="4" s="1"/>
  <c r="IC107" i="4"/>
  <c r="IK107" i="4" s="1"/>
  <c r="JS107" i="4" s="1"/>
  <c r="FR32" i="4"/>
  <c r="GZ32" i="4" s="1"/>
  <c r="IC32" i="4"/>
  <c r="IK32" i="4" s="1"/>
  <c r="FR135" i="4"/>
  <c r="GZ135" i="4" s="1"/>
  <c r="IC135" i="4"/>
  <c r="IK135" i="4" s="1"/>
  <c r="JS135" i="4" s="1"/>
  <c r="FR25" i="4"/>
  <c r="GZ25" i="4" s="1"/>
  <c r="IC25" i="4"/>
  <c r="IK25" i="4" s="1"/>
  <c r="JS25" i="4" s="1"/>
  <c r="FR164" i="4"/>
  <c r="GZ164" i="4" s="1"/>
  <c r="IC164" i="4"/>
  <c r="IK164" i="4" s="1"/>
  <c r="JS164" i="4" s="1"/>
  <c r="FR141" i="4"/>
  <c r="GZ141" i="4" s="1"/>
  <c r="IC141" i="4"/>
  <c r="IK141" i="4" s="1"/>
  <c r="JS141" i="4" s="1"/>
  <c r="FR15" i="4"/>
  <c r="GZ15" i="4" s="1"/>
  <c r="IC15" i="4"/>
  <c r="IK15" i="4" s="1"/>
  <c r="JS15" i="4" s="1"/>
  <c r="FR76" i="4"/>
  <c r="GZ76" i="4" s="1"/>
  <c r="IC76" i="4"/>
  <c r="IK76" i="4" s="1"/>
  <c r="JS76" i="4" s="1"/>
  <c r="FR140" i="4"/>
  <c r="GZ140" i="4" s="1"/>
  <c r="IC140" i="4"/>
  <c r="IK140" i="4" s="1"/>
  <c r="JS140" i="4" s="1"/>
  <c r="FR16" i="4"/>
  <c r="GZ16" i="4" s="1"/>
  <c r="IC16" i="4"/>
  <c r="IK16" i="4" s="1"/>
  <c r="JS16" i="4" s="1"/>
  <c r="FR29" i="4"/>
  <c r="GZ29" i="4" s="1"/>
  <c r="IC29" i="4"/>
  <c r="IK29" i="4" s="1"/>
  <c r="FR103" i="4"/>
  <c r="GZ103" i="4" s="1"/>
  <c r="IC103" i="4"/>
  <c r="IK103" i="4" s="1"/>
  <c r="FR27" i="4"/>
  <c r="GZ27" i="4" s="1"/>
  <c r="IC27" i="4"/>
  <c r="IK27" i="4" s="1"/>
  <c r="FR41" i="4"/>
  <c r="GZ41" i="4" s="1"/>
  <c r="IC41" i="4"/>
  <c r="IK41" i="4" s="1"/>
  <c r="JS41" i="4" s="1"/>
  <c r="FQ13" i="4"/>
  <c r="GY13" i="4" s="1"/>
  <c r="HW13" i="4"/>
  <c r="IJ13" i="4" s="1"/>
  <c r="JR13" i="4" s="1"/>
  <c r="FQ136" i="4"/>
  <c r="GY136" i="4" s="1"/>
  <c r="HW136" i="4"/>
  <c r="IJ136" i="4" s="1"/>
  <c r="JR136" i="4" s="1"/>
  <c r="FQ92" i="4"/>
  <c r="GY92" i="4" s="1"/>
  <c r="HW92" i="4"/>
  <c r="IJ92" i="4" s="1"/>
  <c r="JR92" i="4" s="1"/>
  <c r="FQ182" i="4"/>
  <c r="GY182" i="4" s="1"/>
  <c r="HW182" i="4"/>
  <c r="IJ182" i="4" s="1"/>
  <c r="FQ184" i="4"/>
  <c r="GY184" i="4" s="1"/>
  <c r="HW184" i="4"/>
  <c r="IJ184" i="4" s="1"/>
  <c r="JR184" i="4" s="1"/>
  <c r="FQ44" i="4"/>
  <c r="GY44" i="4" s="1"/>
  <c r="HW44" i="4"/>
  <c r="IJ44" i="4" s="1"/>
  <c r="JR44" i="4" s="1"/>
  <c r="FQ29" i="4"/>
  <c r="GY29" i="4" s="1"/>
  <c r="HW29" i="4"/>
  <c r="IJ29" i="4" s="1"/>
  <c r="FQ166" i="4"/>
  <c r="GY166" i="4" s="1"/>
  <c r="HW166" i="4"/>
  <c r="IJ166" i="4" s="1"/>
  <c r="JR166" i="4" s="1"/>
  <c r="FQ125" i="4"/>
  <c r="GY125" i="4" s="1"/>
  <c r="HW125" i="4"/>
  <c r="IJ125" i="4" s="1"/>
  <c r="JR125" i="4" s="1"/>
  <c r="FQ14" i="4"/>
  <c r="GY14" i="4" s="1"/>
  <c r="HW14" i="4"/>
  <c r="IJ14" i="4" s="1"/>
  <c r="JR14" i="4" s="1"/>
  <c r="FQ97" i="4"/>
  <c r="GY97" i="4" s="1"/>
  <c r="HW97" i="4"/>
  <c r="IJ97" i="4" s="1"/>
  <c r="JR97" i="4" s="1"/>
  <c r="FQ12" i="4"/>
  <c r="GY12" i="4" s="1"/>
  <c r="HW12" i="4"/>
  <c r="IJ12" i="4" s="1"/>
  <c r="JR12" i="4" s="1"/>
  <c r="FQ131" i="4"/>
  <c r="GY131" i="4" s="1"/>
  <c r="HW131" i="4"/>
  <c r="IJ131" i="4" s="1"/>
  <c r="JR131" i="4" s="1"/>
  <c r="FQ30" i="4"/>
  <c r="GY30" i="4" s="1"/>
  <c r="HW30" i="4"/>
  <c r="IJ30" i="4" s="1"/>
  <c r="JR30" i="4" s="1"/>
  <c r="FQ164" i="4"/>
  <c r="GY164" i="4" s="1"/>
  <c r="HW164" i="4"/>
  <c r="IJ164" i="4" s="1"/>
  <c r="JR164" i="4" s="1"/>
  <c r="FQ147" i="4"/>
  <c r="GY147" i="4" s="1"/>
  <c r="HW147" i="4"/>
  <c r="IJ147" i="4" s="1"/>
  <c r="JR147" i="4" s="1"/>
  <c r="FQ119" i="4"/>
  <c r="GY119" i="4" s="1"/>
  <c r="HW119" i="4"/>
  <c r="IJ119" i="4" s="1"/>
  <c r="JR119" i="4" s="1"/>
  <c r="FQ102" i="4"/>
  <c r="GY102" i="4" s="1"/>
  <c r="HW102" i="4"/>
  <c r="IJ102" i="4" s="1"/>
  <c r="JR102" i="4" s="1"/>
  <c r="FQ193" i="4"/>
  <c r="GY193" i="4" s="1"/>
  <c r="HW193" i="4"/>
  <c r="IJ193" i="4" s="1"/>
  <c r="FQ95" i="4"/>
  <c r="GY95" i="4" s="1"/>
  <c r="HW95" i="4"/>
  <c r="IJ95" i="4" s="1"/>
  <c r="FQ178" i="4"/>
  <c r="GY178" i="4" s="1"/>
  <c r="HW178" i="4"/>
  <c r="IJ178" i="4" s="1"/>
  <c r="FQ114" i="4"/>
  <c r="GY114" i="4" s="1"/>
  <c r="HW114" i="4"/>
  <c r="IJ114" i="4" s="1"/>
  <c r="FQ26" i="4"/>
  <c r="GY26" i="4" s="1"/>
  <c r="HW26" i="4"/>
  <c r="IJ26" i="4" s="1"/>
  <c r="FQ144" i="4"/>
  <c r="GY144" i="4" s="1"/>
  <c r="HW144" i="4"/>
  <c r="IJ144" i="4" s="1"/>
  <c r="FQ60" i="4"/>
  <c r="GY60" i="4" s="1"/>
  <c r="HW60" i="4"/>
  <c r="IJ60" i="4" s="1"/>
  <c r="FQ195" i="4"/>
  <c r="GY195" i="4" s="1"/>
  <c r="HW195" i="4"/>
  <c r="IJ195" i="4" s="1"/>
  <c r="IJ49" i="4"/>
  <c r="IK173" i="4"/>
  <c r="IJ90" i="4"/>
  <c r="IJ6" i="4"/>
  <c r="II11" i="4"/>
  <c r="II31" i="4"/>
  <c r="II9" i="4"/>
  <c r="II8" i="4"/>
  <c r="II7" i="4"/>
  <c r="II6" i="4"/>
  <c r="IJ10" i="4"/>
  <c r="JQ83" i="4"/>
  <c r="JQ164" i="4"/>
  <c r="HN199" i="4"/>
  <c r="JQ130" i="4"/>
  <c r="JQ56" i="4"/>
  <c r="IG199" i="4"/>
  <c r="FQ152" i="4"/>
  <c r="CD199" i="4"/>
  <c r="FQ23" i="4"/>
  <c r="CQ199" i="4"/>
  <c r="FQ134" i="4"/>
  <c r="GY134" i="4" s="1"/>
  <c r="CO199" i="4"/>
  <c r="FG146" i="4"/>
  <c r="CR199" i="4"/>
  <c r="FQ132" i="4"/>
  <c r="CG199" i="4"/>
  <c r="FQ79" i="4"/>
  <c r="FQ15" i="4"/>
  <c r="FS119" i="4"/>
  <c r="HA119" i="4" s="1"/>
  <c r="FS100" i="4"/>
  <c r="HA100" i="4" s="1"/>
  <c r="FS75" i="4"/>
  <c r="HA75" i="4" s="1"/>
  <c r="FS168" i="4"/>
  <c r="HA168" i="4" s="1"/>
  <c r="FS36" i="4"/>
  <c r="HA36" i="4" s="1"/>
  <c r="FQ58" i="4"/>
  <c r="FQ88" i="4"/>
  <c r="FQ116" i="4"/>
  <c r="FQ93" i="4"/>
  <c r="FS183" i="4"/>
  <c r="HA183" i="4" s="1"/>
  <c r="FI146" i="4"/>
  <c r="CK199" i="4"/>
  <c r="FS130" i="4"/>
  <c r="HA130" i="4" s="1"/>
  <c r="FS154" i="4"/>
  <c r="HA154" i="4" s="1"/>
  <c r="FQ145" i="4"/>
  <c r="FQ186" i="4"/>
  <c r="FQ181" i="4"/>
  <c r="FQ151" i="4"/>
  <c r="FQ37" i="4"/>
  <c r="FS107" i="4"/>
  <c r="HA107" i="4" s="1"/>
  <c r="CM199" i="4"/>
  <c r="DA153" i="4"/>
  <c r="G30" i="19"/>
  <c r="G26" i="22"/>
  <c r="I28" i="19"/>
  <c r="I24" i="22"/>
  <c r="CL199" i="4"/>
  <c r="CP199" i="4"/>
  <c r="CZ153" i="4"/>
  <c r="CH199" i="4"/>
  <c r="FS33" i="4"/>
  <c r="HA33" i="4" s="1"/>
  <c r="CE199" i="4"/>
  <c r="CF199" i="4"/>
  <c r="FS70" i="4"/>
  <c r="HA70" i="4" s="1"/>
  <c r="FS51" i="4"/>
  <c r="HA51" i="4" s="1"/>
  <c r="FS54" i="4"/>
  <c r="HA54" i="4" s="1"/>
  <c r="FS45" i="4"/>
  <c r="HA45" i="4" s="1"/>
  <c r="FS82" i="4"/>
  <c r="HA82" i="4" s="1"/>
  <c r="FS165" i="4"/>
  <c r="HA165" i="4" s="1"/>
  <c r="FS80" i="4"/>
  <c r="HA80" i="4" s="1"/>
  <c r="FS108" i="4"/>
  <c r="HA108" i="4" s="1"/>
  <c r="FS21" i="4"/>
  <c r="HA21" i="4" s="1"/>
  <c r="FS155" i="4"/>
  <c r="HA155" i="4" s="1"/>
  <c r="FS53" i="4"/>
  <c r="HA53" i="4" s="1"/>
  <c r="FS83" i="4"/>
  <c r="HA83" i="4" s="1"/>
  <c r="FS25" i="4"/>
  <c r="HA25" i="4" s="1"/>
  <c r="FS41" i="4"/>
  <c r="HA41" i="4" s="1"/>
  <c r="FS47" i="4"/>
  <c r="HA47" i="4" s="1"/>
  <c r="FS104" i="4"/>
  <c r="HA104" i="4" s="1"/>
  <c r="FS117" i="4"/>
  <c r="HA117" i="4" s="1"/>
  <c r="FS187" i="4"/>
  <c r="HA187" i="4" s="1"/>
  <c r="FS46" i="4"/>
  <c r="HA46" i="4" s="1"/>
  <c r="FS78" i="4"/>
  <c r="HA78" i="4" s="1"/>
  <c r="FS94" i="4"/>
  <c r="HA94" i="4" s="1"/>
  <c r="FS24" i="4"/>
  <c r="HA24" i="4" s="1"/>
  <c r="FS99" i="4"/>
  <c r="HA99" i="4" s="1"/>
  <c r="FS10" i="4"/>
  <c r="HA10" i="4" s="1"/>
  <c r="FQ45" i="4"/>
  <c r="FS48" i="4"/>
  <c r="HA48" i="4" s="1"/>
  <c r="FS175" i="4"/>
  <c r="HA175" i="4" s="1"/>
  <c r="FQ78" i="4"/>
  <c r="FQ25" i="4"/>
  <c r="FS177" i="4"/>
  <c r="HA177" i="4" s="1"/>
  <c r="FQ108" i="4"/>
  <c r="FS38" i="4"/>
  <c r="HA38" i="4" s="1"/>
  <c r="FS139" i="4"/>
  <c r="HA139" i="4" s="1"/>
  <c r="FS179" i="4"/>
  <c r="HA179" i="4" s="1"/>
  <c r="FS55" i="4"/>
  <c r="HA55" i="4" s="1"/>
  <c r="FS141" i="4"/>
  <c r="HA141" i="4" s="1"/>
  <c r="FS112" i="4"/>
  <c r="HA112" i="4" s="1"/>
  <c r="FS192" i="4"/>
  <c r="HA192" i="4" s="1"/>
  <c r="FS194" i="4"/>
  <c r="HA194" i="4" s="1"/>
  <c r="FS81" i="4"/>
  <c r="HA81" i="4" s="1"/>
  <c r="FS77" i="4"/>
  <c r="HA77" i="4" s="1"/>
  <c r="FS20" i="4"/>
  <c r="HA20" i="4" s="1"/>
  <c r="FS161" i="4"/>
  <c r="HA161" i="4" s="1"/>
  <c r="FS128" i="4"/>
  <c r="HA128" i="4" s="1"/>
  <c r="FS72" i="4"/>
  <c r="HA72" i="4" s="1"/>
  <c r="FS174" i="4"/>
  <c r="HA174" i="4" s="1"/>
  <c r="FS170" i="4"/>
  <c r="HA170" i="4" s="1"/>
  <c r="FQ104" i="4"/>
  <c r="FP36" i="4"/>
  <c r="FP119" i="4"/>
  <c r="FQ192" i="4"/>
  <c r="FQ155" i="4"/>
  <c r="FS69" i="4"/>
  <c r="HA69" i="4" s="1"/>
  <c r="FS106" i="4"/>
  <c r="HA106" i="4" s="1"/>
  <c r="FS148" i="4"/>
  <c r="HA148" i="4" s="1"/>
  <c r="FS68" i="4"/>
  <c r="HA68" i="4" s="1"/>
  <c r="FS158" i="4"/>
  <c r="HA158" i="4" s="1"/>
  <c r="FS162" i="4"/>
  <c r="HA162" i="4" s="1"/>
  <c r="FS28" i="4"/>
  <c r="HA28" i="4" s="1"/>
  <c r="FS149" i="4"/>
  <c r="HA149" i="4" s="1"/>
  <c r="FS73" i="4"/>
  <c r="HA73" i="4" s="1"/>
  <c r="FS18" i="4"/>
  <c r="HA18" i="4" s="1"/>
  <c r="FS190" i="4"/>
  <c r="HA190" i="4" s="1"/>
  <c r="FS103" i="4"/>
  <c r="HA103" i="4" s="1"/>
  <c r="FS76" i="4"/>
  <c r="HA76" i="4" s="1"/>
  <c r="FQ82" i="4"/>
  <c r="FQ179" i="4"/>
  <c r="FS43" i="4"/>
  <c r="HA43" i="4" s="1"/>
  <c r="FQ162" i="4"/>
  <c r="FS87" i="4"/>
  <c r="HA87" i="4" s="1"/>
  <c r="FQ54" i="4"/>
  <c r="FQ112" i="4"/>
  <c r="FQ28" i="4"/>
  <c r="CY27" i="4"/>
  <c r="FQ41" i="4"/>
  <c r="FS129" i="4"/>
  <c r="HA129" i="4" s="1"/>
  <c r="FS86" i="4"/>
  <c r="HA86" i="4" s="1"/>
  <c r="FS59" i="4"/>
  <c r="HA59" i="4" s="1"/>
  <c r="FS113" i="4"/>
  <c r="HA113" i="4" s="1"/>
  <c r="FS39" i="4"/>
  <c r="HA39" i="4" s="1"/>
  <c r="FS96" i="4"/>
  <c r="HA96" i="4" s="1"/>
  <c r="FS142" i="4"/>
  <c r="HA142" i="4" s="1"/>
  <c r="FS64" i="4"/>
  <c r="HA64" i="4" s="1"/>
  <c r="FS135" i="4"/>
  <c r="HA135" i="4" s="1"/>
  <c r="FS105" i="4"/>
  <c r="HA105" i="4" s="1"/>
  <c r="FS62" i="4"/>
  <c r="HA62" i="4" s="1"/>
  <c r="FS140" i="4"/>
  <c r="HA140" i="4" s="1"/>
  <c r="FS120" i="4"/>
  <c r="HA120" i="4" s="1"/>
  <c r="FS89" i="4"/>
  <c r="HA89" i="4" s="1"/>
  <c r="FQ65" i="4"/>
  <c r="FR180" i="4"/>
  <c r="GZ180" i="4" s="1"/>
  <c r="FR90" i="4"/>
  <c r="GZ90" i="4" s="1"/>
  <c r="FR196" i="4"/>
  <c r="GZ196" i="4" s="1"/>
  <c r="FR123" i="4"/>
  <c r="GZ123" i="4" s="1"/>
  <c r="FR65" i="4"/>
  <c r="GZ65" i="4" s="1"/>
  <c r="FQ31" i="4"/>
  <c r="GY31" i="4" s="1"/>
  <c r="FQ6" i="4"/>
  <c r="GY6" i="4" s="1"/>
  <c r="FS127" i="4"/>
  <c r="HA127" i="4" s="1"/>
  <c r="FS156" i="4"/>
  <c r="HA156" i="4" s="1"/>
  <c r="FS52" i="4"/>
  <c r="HA52" i="4" s="1"/>
  <c r="FS63" i="4"/>
  <c r="HA63" i="4" s="1"/>
  <c r="FS111" i="4"/>
  <c r="HA111" i="4" s="1"/>
  <c r="FQ128" i="4"/>
  <c r="FQ53" i="4"/>
  <c r="FS85" i="4"/>
  <c r="HA85" i="4" s="1"/>
  <c r="FS160" i="4"/>
  <c r="HA160" i="4" s="1"/>
  <c r="FP160" i="4"/>
  <c r="FP163" i="4"/>
  <c r="FS163" i="4"/>
  <c r="HA163" i="4" s="1"/>
  <c r="FS136" i="4"/>
  <c r="HA136" i="4" s="1"/>
  <c r="FP136" i="4"/>
  <c r="FR185" i="4"/>
  <c r="GZ185" i="4" s="1"/>
  <c r="FS31" i="4"/>
  <c r="HA31" i="4" s="1"/>
  <c r="FP31" i="4"/>
  <c r="GX31" i="4" s="1"/>
  <c r="FP8" i="4"/>
  <c r="GX8" i="4" s="1"/>
  <c r="FS8" i="4"/>
  <c r="HA8" i="4" s="1"/>
  <c r="FP7" i="4"/>
  <c r="GX7" i="4" s="1"/>
  <c r="FS7" i="4"/>
  <c r="HA7" i="4" s="1"/>
  <c r="FR33" i="4"/>
  <c r="FQ89" i="4"/>
  <c r="FS116" i="4"/>
  <c r="HA116" i="4" s="1"/>
  <c r="FQ96" i="4"/>
  <c r="FS166" i="4"/>
  <c r="HA166" i="4" s="1"/>
  <c r="FQ39" i="4"/>
  <c r="FQ51" i="4"/>
  <c r="FS79" i="4"/>
  <c r="HA79" i="4" s="1"/>
  <c r="FS30" i="4"/>
  <c r="HA30" i="4" s="1"/>
  <c r="FQ142" i="4"/>
  <c r="FQ70" i="4"/>
  <c r="FS66" i="4"/>
  <c r="HA66" i="4" s="1"/>
  <c r="FS58" i="4"/>
  <c r="HA58" i="4" s="1"/>
  <c r="FQ120" i="4"/>
  <c r="FP133" i="4"/>
  <c r="FS133" i="4"/>
  <c r="HA133" i="4" s="1"/>
  <c r="FS195" i="4"/>
  <c r="HA195" i="4" s="1"/>
  <c r="FP195" i="4"/>
  <c r="FP19" i="4"/>
  <c r="FS19" i="4"/>
  <c r="HA19" i="4" s="1"/>
  <c r="FP188" i="4"/>
  <c r="FS188" i="4"/>
  <c r="HA188" i="4" s="1"/>
  <c r="FQ5" i="4"/>
  <c r="GY5" i="4" s="1"/>
  <c r="FP14" i="4"/>
  <c r="FS14" i="4"/>
  <c r="HA14" i="4" s="1"/>
  <c r="EI199" i="4"/>
  <c r="EH199" i="4"/>
  <c r="FQ123" i="4"/>
  <c r="GY123" i="4" s="1"/>
  <c r="FR5" i="4"/>
  <c r="GZ5" i="4" s="1"/>
  <c r="FP173" i="4"/>
  <c r="GX173" i="4" s="1"/>
  <c r="FS173" i="4"/>
  <c r="HA173" i="4" s="1"/>
  <c r="FQ196" i="4"/>
  <c r="GY196" i="4" s="1"/>
  <c r="FQ11" i="4"/>
  <c r="GY11" i="4" s="1"/>
  <c r="FQ9" i="4"/>
  <c r="GY9" i="4" s="1"/>
  <c r="FR11" i="4"/>
  <c r="GZ11" i="4" s="1"/>
  <c r="FR31" i="4"/>
  <c r="GZ31" i="4" s="1"/>
  <c r="FR9" i="4"/>
  <c r="GZ9" i="4" s="1"/>
  <c r="FR8" i="4"/>
  <c r="GZ8" i="4" s="1"/>
  <c r="FR7" i="4"/>
  <c r="GZ7" i="4" s="1"/>
  <c r="ES199" i="4"/>
  <c r="GA199" i="4" s="1"/>
  <c r="FQ62" i="4"/>
  <c r="GY62" i="4" s="1"/>
  <c r="FQ174" i="4"/>
  <c r="GY174" i="4" s="1"/>
  <c r="FQ165" i="4"/>
  <c r="FQ139" i="4"/>
  <c r="FQ24" i="4"/>
  <c r="FQ158" i="4"/>
  <c r="FS137" i="4"/>
  <c r="HA137" i="4" s="1"/>
  <c r="FS110" i="4"/>
  <c r="HA110" i="4" s="1"/>
  <c r="FS147" i="4"/>
  <c r="HA147" i="4" s="1"/>
  <c r="FP183" i="4"/>
  <c r="FQ81" i="4"/>
  <c r="FS84" i="4"/>
  <c r="HA84" i="4" s="1"/>
  <c r="FS181" i="4"/>
  <c r="HA181" i="4" s="1"/>
  <c r="FQ106" i="4"/>
  <c r="FQ76" i="4"/>
  <c r="FS169" i="4"/>
  <c r="HA169" i="4" s="1"/>
  <c r="FS92" i="4"/>
  <c r="HA92" i="4" s="1"/>
  <c r="FS101" i="4"/>
  <c r="HA101" i="4" s="1"/>
  <c r="FQ153" i="4"/>
  <c r="FQ149" i="4"/>
  <c r="FQ129" i="4"/>
  <c r="FS26" i="4"/>
  <c r="HA26" i="4" s="1"/>
  <c r="DA146" i="4"/>
  <c r="CI199" i="4"/>
  <c r="CY34" i="4"/>
  <c r="DA34" i="4"/>
  <c r="CY189" i="4"/>
  <c r="FQ68" i="4"/>
  <c r="FS132" i="4"/>
  <c r="HA132" i="4" s="1"/>
  <c r="FQ10" i="4"/>
  <c r="GY10" i="4" s="1"/>
  <c r="FS122" i="4"/>
  <c r="HA122" i="4" s="1"/>
  <c r="FQ141" i="4"/>
  <c r="FQ46" i="4"/>
  <c r="FS144" i="4"/>
  <c r="HA144" i="4" s="1"/>
  <c r="FS13" i="4"/>
  <c r="HA13" i="4" s="1"/>
  <c r="FR154" i="4"/>
  <c r="FQ194" i="4"/>
  <c r="FS32" i="4"/>
  <c r="HA32" i="4" s="1"/>
  <c r="FS143" i="4"/>
  <c r="HA143" i="4" s="1"/>
  <c r="FS91" i="4"/>
  <c r="HA91" i="4" s="1"/>
  <c r="FQ117" i="4"/>
  <c r="FS121" i="4"/>
  <c r="HA121" i="4" s="1"/>
  <c r="FQ73" i="4"/>
  <c r="FQ187" i="4"/>
  <c r="FQ47" i="4"/>
  <c r="FS109" i="4"/>
  <c r="HA109" i="4" s="1"/>
  <c r="FQ170" i="4"/>
  <c r="FS186" i="4"/>
  <c r="HA186" i="4" s="1"/>
  <c r="FS60" i="4"/>
  <c r="HA60" i="4" s="1"/>
  <c r="FP168" i="4"/>
  <c r="FQ55" i="4"/>
  <c r="FQ94" i="4"/>
  <c r="FQ80" i="4"/>
  <c r="FP100" i="4"/>
  <c r="FS71" i="4"/>
  <c r="HA71" i="4" s="1"/>
  <c r="FS57" i="4"/>
  <c r="HA57" i="4" s="1"/>
  <c r="CA199" i="4"/>
  <c r="DA189" i="4"/>
  <c r="CX189" i="4"/>
  <c r="FQ21" i="4"/>
  <c r="FQ161" i="4"/>
  <c r="FS118" i="4"/>
  <c r="HA118" i="4" s="1"/>
  <c r="FQ38" i="4"/>
  <c r="FS15" i="4"/>
  <c r="HA15" i="4" s="1"/>
  <c r="EG199" i="4"/>
  <c r="EJ199" i="4"/>
  <c r="FS5" i="4"/>
  <c r="HA5" i="4" s="1"/>
  <c r="FP5" i="4"/>
  <c r="GX5" i="4" s="1"/>
  <c r="FR49" i="4"/>
  <c r="GZ49" i="4" s="1"/>
  <c r="FR88" i="4"/>
  <c r="GZ88" i="4" s="1"/>
  <c r="FS193" i="4"/>
  <c r="HA193" i="4" s="1"/>
  <c r="FQ140" i="4"/>
  <c r="FS125" i="4"/>
  <c r="HA125" i="4" s="1"/>
  <c r="FS131" i="4"/>
  <c r="HA131" i="4" s="1"/>
  <c r="CZ189" i="4"/>
  <c r="CN199" i="4"/>
  <c r="FS114" i="4"/>
  <c r="HA114" i="4" s="1"/>
  <c r="FS42" i="4"/>
  <c r="HA42" i="4" s="1"/>
  <c r="FS197" i="4"/>
  <c r="HA197" i="4" s="1"/>
  <c r="FQ64" i="4"/>
  <c r="FS61" i="4"/>
  <c r="HA61" i="4" s="1"/>
  <c r="FP61" i="4"/>
  <c r="FP12" i="4"/>
  <c r="FS12" i="4"/>
  <c r="HA12" i="4" s="1"/>
  <c r="FS180" i="4"/>
  <c r="HA180" i="4" s="1"/>
  <c r="FP180" i="4"/>
  <c r="GX180" i="4" s="1"/>
  <c r="FP27" i="4"/>
  <c r="GX27" i="4" s="1"/>
  <c r="FQ49" i="4"/>
  <c r="GY49" i="4" s="1"/>
  <c r="FR173" i="4"/>
  <c r="GZ173" i="4" s="1"/>
  <c r="FQ90" i="4"/>
  <c r="GY90" i="4" s="1"/>
  <c r="FS6" i="4"/>
  <c r="HA6" i="4" s="1"/>
  <c r="FP6" i="4"/>
  <c r="GX6" i="4" s="1"/>
  <c r="FS138" i="4"/>
  <c r="HA138" i="4" s="1"/>
  <c r="FS124" i="4"/>
  <c r="HA124" i="4" s="1"/>
  <c r="FS157" i="4"/>
  <c r="HA157" i="4" s="1"/>
  <c r="FS44" i="4"/>
  <c r="HA44" i="4" s="1"/>
  <c r="FS16" i="4"/>
  <c r="HA16" i="4" s="1"/>
  <c r="FS40" i="4"/>
  <c r="HA40" i="4" s="1"/>
  <c r="FS29" i="4"/>
  <c r="HA29" i="4" s="1"/>
  <c r="FS167" i="4"/>
  <c r="HA167" i="4" s="1"/>
  <c r="FQ105" i="4"/>
  <c r="FP75" i="4"/>
  <c r="FS17" i="4"/>
  <c r="HA17" i="4" s="1"/>
  <c r="FQ99" i="4"/>
  <c r="GY99" i="4" s="1"/>
  <c r="FS182" i="4"/>
  <c r="HA182" i="4" s="1"/>
  <c r="FS191" i="4"/>
  <c r="HA191" i="4" s="1"/>
  <c r="FP107" i="4"/>
  <c r="FS23" i="4"/>
  <c r="HA23" i="4" s="1"/>
  <c r="FS172" i="4"/>
  <c r="HA172" i="4" s="1"/>
  <c r="FQ77" i="4"/>
  <c r="FQ20" i="4"/>
  <c r="FQ83" i="4"/>
  <c r="FS22" i="4"/>
  <c r="HA22" i="4" s="1"/>
  <c r="FS115" i="4"/>
  <c r="HA115" i="4" s="1"/>
  <c r="FS56" i="4"/>
  <c r="HA56" i="4" s="1"/>
  <c r="FS159" i="4"/>
  <c r="HA159" i="4" s="1"/>
  <c r="FQ59" i="4"/>
  <c r="FS50" i="4"/>
  <c r="HA50" i="4" s="1"/>
  <c r="FQ135" i="4"/>
  <c r="FS126" i="4"/>
  <c r="HA126" i="4" s="1"/>
  <c r="FP126" i="4"/>
  <c r="FR176" i="4"/>
  <c r="GZ176" i="4" s="1"/>
  <c r="FQ8" i="4"/>
  <c r="GY8" i="4" s="1"/>
  <c r="FS11" i="4"/>
  <c r="HA11" i="4" s="1"/>
  <c r="FP11" i="4"/>
  <c r="GX11" i="4" s="1"/>
  <c r="FS9" i="4"/>
  <c r="HA9" i="4" s="1"/>
  <c r="FP9" i="4"/>
  <c r="GX9" i="4" s="1"/>
  <c r="FS97" i="4"/>
  <c r="HA97" i="4" s="1"/>
  <c r="FS93" i="4"/>
  <c r="HA93" i="4" s="1"/>
  <c r="FQ113" i="4"/>
  <c r="GY113" i="4" s="1"/>
  <c r="FS74" i="4"/>
  <c r="HA74" i="4" s="1"/>
  <c r="FP74" i="4"/>
  <c r="FQ130" i="4"/>
  <c r="FS171" i="4"/>
  <c r="HA171" i="4" s="1"/>
  <c r="FP171" i="4"/>
  <c r="FS178" i="4"/>
  <c r="HA178" i="4" s="1"/>
  <c r="FP178" i="4"/>
  <c r="FP98" i="4"/>
  <c r="FS98" i="4"/>
  <c r="HA98" i="4" s="1"/>
  <c r="FP150" i="4"/>
  <c r="FS150" i="4"/>
  <c r="HA150" i="4" s="1"/>
  <c r="FQ185" i="4"/>
  <c r="GY185" i="4" s="1"/>
  <c r="FQ173" i="4"/>
  <c r="GY173" i="4" s="1"/>
  <c r="FQ176" i="4"/>
  <c r="GY176" i="4" s="1"/>
  <c r="FS90" i="4"/>
  <c r="HA90" i="4" s="1"/>
  <c r="FP90" i="4"/>
  <c r="GX90" i="4" s="1"/>
  <c r="FS196" i="4"/>
  <c r="HA196" i="4" s="1"/>
  <c r="FP196" i="4"/>
  <c r="GX196" i="4" s="1"/>
  <c r="FS185" i="4"/>
  <c r="HA185" i="4" s="1"/>
  <c r="FP185" i="4"/>
  <c r="GX185" i="4" s="1"/>
  <c r="FP49" i="4"/>
  <c r="GX49" i="4" s="1"/>
  <c r="FS49" i="4"/>
  <c r="HA49" i="4" s="1"/>
  <c r="FP123" i="4"/>
  <c r="GX123" i="4" s="1"/>
  <c r="FS123" i="4"/>
  <c r="HA123" i="4" s="1"/>
  <c r="FS65" i="4"/>
  <c r="HA65" i="4" s="1"/>
  <c r="FP65" i="4"/>
  <c r="GX65" i="4" s="1"/>
  <c r="FQ180" i="4"/>
  <c r="GY180" i="4" s="1"/>
  <c r="FS88" i="4"/>
  <c r="HA88" i="4" s="1"/>
  <c r="FP88" i="4"/>
  <c r="GX88" i="4" s="1"/>
  <c r="FS176" i="4"/>
  <c r="HA176" i="4" s="1"/>
  <c r="FP176" i="4"/>
  <c r="GX176" i="4" s="1"/>
  <c r="FQ7" i="4"/>
  <c r="GY7" i="4" s="1"/>
  <c r="FR6" i="4"/>
  <c r="GZ6" i="4" s="1"/>
  <c r="FS184" i="4"/>
  <c r="HA184" i="4" s="1"/>
  <c r="FS35" i="4"/>
  <c r="HA35" i="4" s="1"/>
  <c r="FQ86" i="4"/>
  <c r="FS134" i="4"/>
  <c r="HA134" i="4" s="1"/>
  <c r="FS95" i="4"/>
  <c r="HA95" i="4" s="1"/>
  <c r="FS151" i="4"/>
  <c r="HA151" i="4" s="1"/>
  <c r="FQ72" i="4"/>
  <c r="FS145" i="4"/>
  <c r="HA145" i="4" s="1"/>
  <c r="FS102" i="4"/>
  <c r="HA102" i="4" s="1"/>
  <c r="CZ146" i="4"/>
  <c r="FS164" i="4"/>
  <c r="HA164" i="4" s="1"/>
  <c r="FS67" i="4"/>
  <c r="HA67" i="4" s="1"/>
  <c r="DA27" i="4"/>
  <c r="FS152" i="4"/>
  <c r="HA152" i="4" s="1"/>
  <c r="FS37" i="4"/>
  <c r="HA37" i="4" s="1"/>
  <c r="FG153" i="4"/>
  <c r="GO153" i="4" s="1"/>
  <c r="EV189" i="4"/>
  <c r="GD189" i="4" s="1"/>
  <c r="FA189" i="4"/>
  <c r="GI189" i="4" s="1"/>
  <c r="EW27" i="4"/>
  <c r="FC189" i="4"/>
  <c r="GK189" i="4" s="1"/>
  <c r="EW189" i="4"/>
  <c r="GE189" i="4" s="1"/>
  <c r="FH153" i="4"/>
  <c r="GP153" i="4" s="1"/>
  <c r="EY27" i="4"/>
  <c r="GG27" i="4" s="1"/>
  <c r="EZ189" i="4"/>
  <c r="GH189" i="4" s="1"/>
  <c r="FE189" i="4"/>
  <c r="GM189" i="4" s="1"/>
  <c r="FC27" i="4"/>
  <c r="FA34" i="4"/>
  <c r="GI34" i="4" s="1"/>
  <c r="FE34" i="4"/>
  <c r="GM34" i="4" s="1"/>
  <c r="ET189" i="4"/>
  <c r="GB189" i="4" s="1"/>
  <c r="FA27" i="4"/>
  <c r="FB27" i="4"/>
  <c r="EZ27" i="4"/>
  <c r="FD189" i="4"/>
  <c r="GL189" i="4" s="1"/>
  <c r="FD34" i="4"/>
  <c r="FD27" i="4"/>
  <c r="EV27" i="4"/>
  <c r="FJ153" i="4"/>
  <c r="FJ146" i="4"/>
  <c r="EX27" i="4"/>
  <c r="FF189" i="4"/>
  <c r="GN189" i="4" s="1"/>
  <c r="EU199" i="4"/>
  <c r="B204" i="4"/>
  <c r="B208" i="4"/>
  <c r="FB34" i="4"/>
  <c r="GJ34" i="4" s="1"/>
  <c r="FI153" i="4"/>
  <c r="GQ153" i="4" s="1"/>
  <c r="HQ27" i="4" l="1"/>
  <c r="GF27" i="4"/>
  <c r="JQ61" i="4"/>
  <c r="GX61" i="4"/>
  <c r="JQ168" i="4"/>
  <c r="GX168" i="4"/>
  <c r="JR106" i="4"/>
  <c r="GY106" i="4"/>
  <c r="JR158" i="4"/>
  <c r="GY158" i="4"/>
  <c r="JQ195" i="4"/>
  <c r="GX195" i="4"/>
  <c r="JR120" i="4"/>
  <c r="GY120" i="4"/>
  <c r="JR39" i="4"/>
  <c r="GY39" i="4"/>
  <c r="JQ163" i="4"/>
  <c r="GX163" i="4"/>
  <c r="JR53" i="4"/>
  <c r="GY53" i="4"/>
  <c r="JR112" i="4"/>
  <c r="GY112" i="4"/>
  <c r="JR155" i="4"/>
  <c r="GY155" i="4"/>
  <c r="JR104" i="4"/>
  <c r="GY104" i="4"/>
  <c r="JR78" i="4"/>
  <c r="GY78" i="4"/>
  <c r="IC146" i="4"/>
  <c r="GR146" i="4"/>
  <c r="HW34" i="4"/>
  <c r="GL34" i="4"/>
  <c r="HT27" i="4"/>
  <c r="GI27" i="4"/>
  <c r="HV27" i="4"/>
  <c r="GK27" i="4"/>
  <c r="JQ178" i="4"/>
  <c r="GX178" i="4"/>
  <c r="JR130" i="4"/>
  <c r="GY130" i="4"/>
  <c r="JQ126" i="4"/>
  <c r="GX126" i="4"/>
  <c r="JR59" i="4"/>
  <c r="GY59" i="4"/>
  <c r="JR105" i="4"/>
  <c r="GY105" i="4"/>
  <c r="JR161" i="4"/>
  <c r="GY161" i="4"/>
  <c r="JR80" i="4"/>
  <c r="GY80" i="4"/>
  <c r="JR47" i="4"/>
  <c r="GY47" i="4"/>
  <c r="JR117" i="4"/>
  <c r="GY117" i="4"/>
  <c r="JR194" i="4"/>
  <c r="GY194" i="4"/>
  <c r="JR46" i="4"/>
  <c r="GY46" i="4"/>
  <c r="JR129" i="4"/>
  <c r="GY129" i="4"/>
  <c r="JR24" i="4"/>
  <c r="GY24" i="4"/>
  <c r="JQ188" i="4"/>
  <c r="GX188" i="4"/>
  <c r="JS33" i="4"/>
  <c r="GZ33" i="4"/>
  <c r="JQ136" i="4"/>
  <c r="GX136" i="4"/>
  <c r="JQ160" i="4"/>
  <c r="GX160" i="4"/>
  <c r="JR128" i="4"/>
  <c r="GY128" i="4"/>
  <c r="JR41" i="4"/>
  <c r="GY41" i="4"/>
  <c r="JR54" i="4"/>
  <c r="GY54" i="4"/>
  <c r="JR179" i="4"/>
  <c r="GY179" i="4"/>
  <c r="JR192" i="4"/>
  <c r="GY192" i="4"/>
  <c r="JR108" i="4"/>
  <c r="GY108" i="4"/>
  <c r="JR186" i="4"/>
  <c r="GY186" i="4"/>
  <c r="GY116" i="4"/>
  <c r="GY15" i="4"/>
  <c r="IK11" i="4"/>
  <c r="HU27" i="4"/>
  <c r="GJ27" i="4"/>
  <c r="JR72" i="4"/>
  <c r="GY72" i="4"/>
  <c r="JQ98" i="4"/>
  <c r="GX98" i="4"/>
  <c r="JQ75" i="4"/>
  <c r="GX75" i="4"/>
  <c r="JQ150" i="4"/>
  <c r="GX150" i="4"/>
  <c r="JQ74" i="4"/>
  <c r="GX74" i="4"/>
  <c r="JR140" i="4"/>
  <c r="GY140" i="4"/>
  <c r="JR21" i="4"/>
  <c r="GY21" i="4"/>
  <c r="JR94" i="4"/>
  <c r="GY94" i="4"/>
  <c r="JR187" i="4"/>
  <c r="GY187" i="4"/>
  <c r="JS154" i="4"/>
  <c r="GZ154" i="4"/>
  <c r="JR141" i="4"/>
  <c r="GY141" i="4"/>
  <c r="JR68" i="4"/>
  <c r="GY68" i="4"/>
  <c r="JQ14" i="4"/>
  <c r="GX14" i="4"/>
  <c r="JR96" i="4"/>
  <c r="GY96" i="4"/>
  <c r="JR65" i="4"/>
  <c r="GY65" i="4"/>
  <c r="JR82" i="4"/>
  <c r="GY82" i="4"/>
  <c r="JQ119" i="4"/>
  <c r="GX119" i="4"/>
  <c r="JR37" i="4"/>
  <c r="GY37" i="4"/>
  <c r="JR145" i="4"/>
  <c r="GY145" i="4"/>
  <c r="IB146" i="4"/>
  <c r="GQ146" i="4"/>
  <c r="JR88" i="4"/>
  <c r="GY88" i="4"/>
  <c r="JR79" i="4"/>
  <c r="GY79" i="4"/>
  <c r="HZ146" i="4"/>
  <c r="GO146" i="4"/>
  <c r="JR23" i="4"/>
  <c r="GY23" i="4"/>
  <c r="IJ15" i="4"/>
  <c r="JR15" i="4" s="1"/>
  <c r="IJ93" i="4"/>
  <c r="IJ58" i="4"/>
  <c r="IJ37" i="4"/>
  <c r="HW27" i="4"/>
  <c r="GL27" i="4"/>
  <c r="HP27" i="4"/>
  <c r="GE27" i="4"/>
  <c r="JR86" i="4"/>
  <c r="GY86" i="4"/>
  <c r="IV199" i="4"/>
  <c r="GC199" i="4"/>
  <c r="IC153" i="4"/>
  <c r="GR153" i="4"/>
  <c r="JR83" i="4"/>
  <c r="GY83" i="4"/>
  <c r="JR64" i="4"/>
  <c r="GY64" i="4"/>
  <c r="JR149" i="4"/>
  <c r="GY149" i="4"/>
  <c r="JR139" i="4"/>
  <c r="GY139" i="4"/>
  <c r="HO27" i="4"/>
  <c r="GD27" i="4"/>
  <c r="HS27" i="4"/>
  <c r="GH27" i="4"/>
  <c r="JQ171" i="4"/>
  <c r="GX171" i="4"/>
  <c r="JR135" i="4"/>
  <c r="GY135" i="4"/>
  <c r="JR20" i="4"/>
  <c r="GY20" i="4"/>
  <c r="JQ107" i="4"/>
  <c r="GX107" i="4"/>
  <c r="JQ12" i="4"/>
  <c r="GX12" i="4"/>
  <c r="JR38" i="4"/>
  <c r="GY38" i="4"/>
  <c r="JR55" i="4"/>
  <c r="GY55" i="4"/>
  <c r="JR170" i="4"/>
  <c r="GY170" i="4"/>
  <c r="JR73" i="4"/>
  <c r="GY73" i="4"/>
  <c r="JR153" i="4"/>
  <c r="GY153" i="4"/>
  <c r="JR76" i="4"/>
  <c r="GY76" i="4"/>
  <c r="JR81" i="4"/>
  <c r="GY81" i="4"/>
  <c r="JR165" i="4"/>
  <c r="GY165" i="4"/>
  <c r="JQ19" i="4"/>
  <c r="GX19" i="4"/>
  <c r="JQ133" i="4"/>
  <c r="GX133" i="4"/>
  <c r="JR70" i="4"/>
  <c r="GY70" i="4"/>
  <c r="JR51" i="4"/>
  <c r="GY51" i="4"/>
  <c r="JR28" i="4"/>
  <c r="GY28" i="4"/>
  <c r="JR162" i="4"/>
  <c r="GY162" i="4"/>
  <c r="JQ36" i="4"/>
  <c r="GX36" i="4"/>
  <c r="JR25" i="4"/>
  <c r="GY25" i="4"/>
  <c r="JR45" i="4"/>
  <c r="GY45" i="4"/>
  <c r="JR151" i="4"/>
  <c r="GY151" i="4"/>
  <c r="JR58" i="4"/>
  <c r="GY58" i="4"/>
  <c r="JR77" i="4"/>
  <c r="GY77" i="4"/>
  <c r="JQ100" i="4"/>
  <c r="GX100" i="4"/>
  <c r="JQ183" i="4"/>
  <c r="GX183" i="4"/>
  <c r="JR142" i="4"/>
  <c r="GY142" i="4"/>
  <c r="JR89" i="4"/>
  <c r="GY89" i="4"/>
  <c r="JR181" i="4"/>
  <c r="GY181" i="4"/>
  <c r="JR93" i="4"/>
  <c r="GY93" i="4"/>
  <c r="GY132" i="4"/>
  <c r="JR152" i="4"/>
  <c r="GY152" i="4"/>
  <c r="IA146" i="4"/>
  <c r="GP146" i="4"/>
  <c r="IJ116" i="4"/>
  <c r="JR116" i="4" s="1"/>
  <c r="IJ132" i="4"/>
  <c r="JR132" i="4" s="1"/>
  <c r="IJ8" i="4"/>
  <c r="IK180" i="4"/>
  <c r="IK9" i="4"/>
  <c r="IJ7" i="4"/>
  <c r="IK31" i="4"/>
  <c r="IK8" i="4"/>
  <c r="JS137" i="4"/>
  <c r="JS79" i="4"/>
  <c r="JS133" i="4"/>
  <c r="JS22" i="4"/>
  <c r="JS12" i="4"/>
  <c r="JS19" i="4"/>
  <c r="JS13" i="4"/>
  <c r="JS121" i="4"/>
  <c r="JS143" i="4"/>
  <c r="JS194" i="4"/>
  <c r="IV219" i="4"/>
  <c r="JG218" i="4"/>
  <c r="JC213" i="4"/>
  <c r="JA207" i="4"/>
  <c r="IX207" i="4"/>
  <c r="JS52" i="4"/>
  <c r="JS131" i="4"/>
  <c r="JS87" i="4"/>
  <c r="JS89" i="4"/>
  <c r="JS21" i="4"/>
  <c r="JS169" i="4"/>
  <c r="JS83" i="4"/>
  <c r="JH218" i="4"/>
  <c r="JF217" i="4"/>
  <c r="IZ217" i="4"/>
  <c r="IY219" i="4"/>
  <c r="IW218" i="4"/>
  <c r="IX217" i="4"/>
  <c r="JD207" i="4"/>
  <c r="IX219" i="4"/>
  <c r="IV218" i="4"/>
  <c r="IZ207" i="4"/>
  <c r="IY211" i="4"/>
  <c r="JA217" i="4"/>
  <c r="JB207" i="4"/>
  <c r="JO199" i="4"/>
  <c r="JR146" i="4"/>
  <c r="JR69" i="4"/>
  <c r="JS96" i="4"/>
  <c r="JS162" i="4"/>
  <c r="JS39" i="4"/>
  <c r="JS165" i="4"/>
  <c r="JQ99" i="4"/>
  <c r="IV220" i="4"/>
  <c r="IV207" i="4"/>
  <c r="JQ216" i="4"/>
  <c r="B14" i="31" s="1"/>
  <c r="JK221" i="4"/>
  <c r="JR216" i="4"/>
  <c r="C14" i="31" s="1"/>
  <c r="JS217" i="4"/>
  <c r="D15" i="31" s="1"/>
  <c r="JI214" i="4"/>
  <c r="JD213" i="4"/>
  <c r="JA213" i="4"/>
  <c r="JJ213" i="4"/>
  <c r="JG213" i="4"/>
  <c r="IW213" i="4"/>
  <c r="IU207" i="4"/>
  <c r="HQ189" i="4"/>
  <c r="JE218" i="4"/>
  <c r="HT34" i="4"/>
  <c r="JB211" i="4" s="1"/>
  <c r="JR219" i="4"/>
  <c r="C17" i="31" s="1"/>
  <c r="JQ219" i="4"/>
  <c r="B17" i="31" s="1"/>
  <c r="JS210" i="4"/>
  <c r="D8" i="31" s="1"/>
  <c r="JE207" i="4"/>
  <c r="HL189" i="4"/>
  <c r="JF207" i="4"/>
  <c r="IU218" i="4"/>
  <c r="IU215" i="4"/>
  <c r="IU216" i="4"/>
  <c r="IU219" i="4"/>
  <c r="JI217" i="4"/>
  <c r="JF214" i="4"/>
  <c r="JJ217" i="4"/>
  <c r="JB210" i="4"/>
  <c r="JE217" i="4"/>
  <c r="IV211" i="4"/>
  <c r="JA211" i="4"/>
  <c r="JQ17" i="4"/>
  <c r="JC206" i="4"/>
  <c r="JF216" i="4"/>
  <c r="JF215" i="4"/>
  <c r="JC218" i="4"/>
  <c r="JD214" i="4"/>
  <c r="JD217" i="4"/>
  <c r="JC219" i="4"/>
  <c r="IV216" i="4"/>
  <c r="JA218" i="4"/>
  <c r="IX214" i="4"/>
  <c r="JB215" i="4"/>
  <c r="JB217" i="4"/>
  <c r="JA219" i="4"/>
  <c r="JH213" i="4"/>
  <c r="JJ210" i="4"/>
  <c r="JG210" i="4"/>
  <c r="IU211" i="4"/>
  <c r="JQ221" i="4"/>
  <c r="B19" i="31" s="1"/>
  <c r="JJ216" i="4"/>
  <c r="JH206" i="4"/>
  <c r="JG215" i="4"/>
  <c r="JG216" i="4"/>
  <c r="IW214" i="4"/>
  <c r="JA215" i="4"/>
  <c r="JA216" i="4"/>
  <c r="JF218" i="4"/>
  <c r="IV210" i="4"/>
  <c r="IW210" i="4"/>
  <c r="JB213" i="4"/>
  <c r="JE221" i="4"/>
  <c r="IU217" i="4"/>
  <c r="IV206" i="4"/>
  <c r="JD215" i="4"/>
  <c r="JD216" i="4"/>
  <c r="JJ218" i="4"/>
  <c r="IZ213" i="4"/>
  <c r="IY210" i="4"/>
  <c r="II180" i="4"/>
  <c r="HT189" i="4"/>
  <c r="IB153" i="4"/>
  <c r="HW189" i="4"/>
  <c r="HX189" i="4"/>
  <c r="HP189" i="4"/>
  <c r="HO189" i="4"/>
  <c r="JR221" i="4"/>
  <c r="C19" i="31" s="1"/>
  <c r="JQ217" i="4"/>
  <c r="B15" i="31" s="1"/>
  <c r="JS28" i="4"/>
  <c r="JR168" i="4"/>
  <c r="JR36" i="4"/>
  <c r="JS82" i="4"/>
  <c r="JS132" i="4"/>
  <c r="JS93" i="4"/>
  <c r="JS119" i="4"/>
  <c r="JS53" i="4"/>
  <c r="JS51" i="4"/>
  <c r="JS18" i="4"/>
  <c r="JS145" i="4"/>
  <c r="JS56" i="4"/>
  <c r="JS171" i="4"/>
  <c r="JS118" i="4"/>
  <c r="JS47" i="4"/>
  <c r="JS34" i="4"/>
  <c r="JQ109" i="4"/>
  <c r="IK6" i="4"/>
  <c r="JB216" i="4"/>
  <c r="IY218" i="4"/>
  <c r="IY215" i="4"/>
  <c r="IY216" i="4"/>
  <c r="IZ218" i="4"/>
  <c r="JH216" i="4"/>
  <c r="JH215" i="4"/>
  <c r="IZ219" i="4"/>
  <c r="JJ214" i="4"/>
  <c r="IX218" i="4"/>
  <c r="JD210" i="4"/>
  <c r="JI210" i="4"/>
  <c r="JF210" i="4"/>
  <c r="JC210" i="4"/>
  <c r="JI220" i="4"/>
  <c r="JD211" i="4"/>
  <c r="JJ211" i="4"/>
  <c r="JE210" i="4"/>
  <c r="JQ10" i="4"/>
  <c r="JH214" i="4"/>
  <c r="HQ199" i="4"/>
  <c r="JQ180" i="4"/>
  <c r="HU34" i="4"/>
  <c r="HX34" i="4"/>
  <c r="HS189" i="4"/>
  <c r="HV189" i="4"/>
  <c r="HZ153" i="4"/>
  <c r="JR218" i="4"/>
  <c r="C16" i="31" s="1"/>
  <c r="JR52" i="4"/>
  <c r="JR110" i="4"/>
  <c r="JR35" i="4"/>
  <c r="JS58" i="4"/>
  <c r="JS193" i="4"/>
  <c r="JS44" i="4"/>
  <c r="JR210" i="4"/>
  <c r="C8" i="31" s="1"/>
  <c r="JR121" i="4"/>
  <c r="JR107" i="4"/>
  <c r="JR109" i="4"/>
  <c r="JR159" i="4"/>
  <c r="JR40" i="4"/>
  <c r="JS187" i="4"/>
  <c r="JS178" i="4"/>
  <c r="JS81" i="4"/>
  <c r="JS43" i="4"/>
  <c r="JS144" i="4"/>
  <c r="JQ50" i="4"/>
  <c r="IW219" i="4"/>
  <c r="JG212" i="4"/>
  <c r="IW207" i="4"/>
  <c r="JI211" i="4"/>
  <c r="IU214" i="4"/>
  <c r="JJ220" i="4"/>
  <c r="IV217" i="4"/>
  <c r="JA214" i="4"/>
  <c r="JI216" i="4"/>
  <c r="JF212" i="4"/>
  <c r="JF213" i="4"/>
  <c r="JE219" i="4"/>
  <c r="JK220" i="4"/>
  <c r="JC217" i="4"/>
  <c r="JF219" i="4"/>
  <c r="JC215" i="4"/>
  <c r="JC216" i="4"/>
  <c r="JD218" i="4"/>
  <c r="JI206" i="4"/>
  <c r="IW215" i="4"/>
  <c r="IW217" i="4"/>
  <c r="JD219" i="4"/>
  <c r="IW216" i="4"/>
  <c r="JB218" i="4"/>
  <c r="JH210" i="4"/>
  <c r="JI213" i="4"/>
  <c r="IX213" i="4"/>
  <c r="IX212" i="4"/>
  <c r="II5" i="4"/>
  <c r="IU213" i="4"/>
  <c r="JK210" i="4"/>
  <c r="JJ206" i="4"/>
  <c r="IZ215" i="4"/>
  <c r="IZ216" i="4"/>
  <c r="JI218" i="4"/>
  <c r="JB214" i="4"/>
  <c r="IX210" i="4"/>
  <c r="IY213" i="4"/>
  <c r="JE211" i="4"/>
  <c r="JG207" i="4"/>
  <c r="HR189" i="4"/>
  <c r="IX216" i="4"/>
  <c r="IX215" i="4"/>
  <c r="IV214" i="4"/>
  <c r="IZ210" i="4"/>
  <c r="FR189" i="4"/>
  <c r="GZ189" i="4" s="1"/>
  <c r="HY189" i="4"/>
  <c r="JG220" i="4" s="1"/>
  <c r="IJ34" i="4"/>
  <c r="HT199" i="4"/>
  <c r="EY199" i="4"/>
  <c r="GG199" i="4" s="1"/>
  <c r="HR27" i="4"/>
  <c r="IK146" i="4"/>
  <c r="JR10" i="4"/>
  <c r="JQ11" i="4"/>
  <c r="JS173" i="4"/>
  <c r="JR60" i="4"/>
  <c r="JR26" i="4"/>
  <c r="JR178" i="4"/>
  <c r="JR193" i="4"/>
  <c r="JS103" i="4"/>
  <c r="JR9" i="4"/>
  <c r="IK99" i="4"/>
  <c r="HP199" i="4"/>
  <c r="JS65" i="4"/>
  <c r="JS196" i="4"/>
  <c r="JS126" i="4"/>
  <c r="JS179" i="4"/>
  <c r="JS42" i="4"/>
  <c r="JS128" i="4"/>
  <c r="JS72" i="4"/>
  <c r="JS38" i="4"/>
  <c r="JS86" i="4"/>
  <c r="HS199" i="4"/>
  <c r="JQ65" i="4"/>
  <c r="JQ196" i="4"/>
  <c r="JR185" i="4"/>
  <c r="JR84" i="4"/>
  <c r="JR61" i="4"/>
  <c r="JS40" i="4"/>
  <c r="JQ6" i="4"/>
  <c r="JQ31" i="4"/>
  <c r="JR90" i="4"/>
  <c r="JR49" i="4"/>
  <c r="JS32" i="4"/>
  <c r="JS50" i="4"/>
  <c r="JS175" i="4"/>
  <c r="JS57" i="4"/>
  <c r="JS142" i="4"/>
  <c r="JS195" i="4"/>
  <c r="JS77" i="4"/>
  <c r="JS61" i="4"/>
  <c r="JS150" i="4"/>
  <c r="JR11" i="4"/>
  <c r="JQ173" i="4"/>
  <c r="JS5" i="4"/>
  <c r="JR103" i="4"/>
  <c r="JR190" i="4"/>
  <c r="JR57" i="4"/>
  <c r="JR42" i="4"/>
  <c r="JR122" i="4"/>
  <c r="JR63" i="4"/>
  <c r="JR74" i="4"/>
  <c r="JR98" i="4"/>
  <c r="JR66" i="4"/>
  <c r="JR154" i="4"/>
  <c r="JS186" i="4"/>
  <c r="JS130" i="4"/>
  <c r="JS168" i="4"/>
  <c r="JQ27" i="4"/>
  <c r="JR31" i="4"/>
  <c r="JS88" i="4"/>
  <c r="JS123" i="4"/>
  <c r="JS90" i="4"/>
  <c r="JS180" i="4"/>
  <c r="JR19" i="4"/>
  <c r="JR100" i="4"/>
  <c r="JR177" i="4"/>
  <c r="JR32" i="4"/>
  <c r="JR133" i="4"/>
  <c r="JR67" i="4"/>
  <c r="JR171" i="4"/>
  <c r="JR48" i="4"/>
  <c r="JR160" i="4"/>
  <c r="JS23" i="4"/>
  <c r="JS6" i="4"/>
  <c r="JR7" i="4"/>
  <c r="JQ88" i="4"/>
  <c r="JQ123" i="4"/>
  <c r="JQ90" i="4"/>
  <c r="JR173" i="4"/>
  <c r="IJ17" i="4"/>
  <c r="JS37" i="4"/>
  <c r="JS67" i="4"/>
  <c r="JS69" i="4"/>
  <c r="JS160" i="4"/>
  <c r="JS197" i="4"/>
  <c r="JS55" i="4"/>
  <c r="JS95" i="4"/>
  <c r="JS109" i="4"/>
  <c r="JS24" i="4"/>
  <c r="JS80" i="4"/>
  <c r="JS64" i="4"/>
  <c r="JS129" i="4"/>
  <c r="JS188" i="4"/>
  <c r="JS14" i="4"/>
  <c r="JS147" i="4"/>
  <c r="FH199" i="4"/>
  <c r="GP199" i="4" s="1"/>
  <c r="IA153" i="4"/>
  <c r="ET199" i="4"/>
  <c r="GB199" i="4" s="1"/>
  <c r="HM189" i="4"/>
  <c r="IJ189" i="4"/>
  <c r="JQ7" i="4"/>
  <c r="JQ9" i="4"/>
  <c r="JR6" i="4"/>
  <c r="JR195" i="4"/>
  <c r="JR144" i="4"/>
  <c r="JR114" i="4"/>
  <c r="JR95" i="4"/>
  <c r="JS27" i="4"/>
  <c r="JS105" i="4"/>
  <c r="JS172" i="4"/>
  <c r="JS112" i="4"/>
  <c r="II22" i="4"/>
  <c r="JQ22" i="4" s="1"/>
  <c r="JR196" i="4"/>
  <c r="JR123" i="4"/>
  <c r="JS192" i="4"/>
  <c r="JS45" i="4"/>
  <c r="JR5" i="4"/>
  <c r="JS176" i="4"/>
  <c r="JS49" i="4"/>
  <c r="JR91" i="4"/>
  <c r="IK17" i="4"/>
  <c r="JS149" i="4"/>
  <c r="JS106" i="4"/>
  <c r="JS167" i="4"/>
  <c r="JS125" i="4"/>
  <c r="JS120" i="4"/>
  <c r="JQ49" i="4"/>
  <c r="JR176" i="4"/>
  <c r="HW199" i="4"/>
  <c r="JR175" i="4"/>
  <c r="JR126" i="4"/>
  <c r="IK10" i="4"/>
  <c r="IC199" i="4"/>
  <c r="HV199" i="4"/>
  <c r="HU199" i="4"/>
  <c r="IJ27" i="4"/>
  <c r="HX199" i="4"/>
  <c r="JS136" i="4"/>
  <c r="JS170" i="4"/>
  <c r="JS158" i="4"/>
  <c r="IK153" i="4"/>
  <c r="HZ199" i="4"/>
  <c r="JR99" i="4"/>
  <c r="JR167" i="4"/>
  <c r="JR118" i="4"/>
  <c r="JR18" i="4"/>
  <c r="JR143" i="4"/>
  <c r="JR101" i="4"/>
  <c r="JR150" i="4"/>
  <c r="JR124" i="4"/>
  <c r="JR85" i="4"/>
  <c r="JR156" i="4"/>
  <c r="JR183" i="4"/>
  <c r="JS116" i="4"/>
  <c r="JS26" i="4"/>
  <c r="JS75" i="4"/>
  <c r="JS91" i="4"/>
  <c r="JS185" i="4"/>
  <c r="JR87" i="4"/>
  <c r="JS7" i="4"/>
  <c r="JS9" i="4"/>
  <c r="JS31" i="4"/>
  <c r="JS11" i="4"/>
  <c r="JQ176" i="4"/>
  <c r="JR180" i="4"/>
  <c r="JQ185" i="4"/>
  <c r="IB199" i="4"/>
  <c r="IL151" i="4"/>
  <c r="JT151" i="4" s="1"/>
  <c r="IL94" i="4"/>
  <c r="JT94" i="4" s="1"/>
  <c r="IL98" i="4"/>
  <c r="IL44" i="4"/>
  <c r="JT44" i="4" s="1"/>
  <c r="IL15" i="4"/>
  <c r="JT15" i="4" s="1"/>
  <c r="IL21" i="4"/>
  <c r="JT21" i="4" s="1"/>
  <c r="IL57" i="4"/>
  <c r="JT57" i="4" s="1"/>
  <c r="IL186" i="4"/>
  <c r="IL84" i="4"/>
  <c r="JT84" i="4" s="1"/>
  <c r="IL108" i="4"/>
  <c r="JT108" i="4" s="1"/>
  <c r="IL66" i="4"/>
  <c r="JT66" i="4" s="1"/>
  <c r="IL86" i="4"/>
  <c r="JT86" i="4" s="1"/>
  <c r="IL18" i="4"/>
  <c r="JT18" i="4" s="1"/>
  <c r="IL176" i="4"/>
  <c r="JT176" i="4" s="1"/>
  <c r="IL48" i="4"/>
  <c r="JT48" i="4" s="1"/>
  <c r="IL183" i="4"/>
  <c r="JT183" i="4" s="1"/>
  <c r="IL184" i="4"/>
  <c r="JT184" i="4" s="1"/>
  <c r="IL96" i="4"/>
  <c r="IL158" i="4"/>
  <c r="JT158" i="4" s="1"/>
  <c r="IL159" i="4"/>
  <c r="JT159" i="4" s="1"/>
  <c r="IL23" i="4"/>
  <c r="IL67" i="4"/>
  <c r="JT67" i="4" s="1"/>
  <c r="IL56" i="4"/>
  <c r="IL105" i="4"/>
  <c r="JT105" i="4" s="1"/>
  <c r="IL107" i="4"/>
  <c r="JT107" i="4" s="1"/>
  <c r="IL17" i="4"/>
  <c r="IL29" i="4"/>
  <c r="IL197" i="4"/>
  <c r="JT197" i="4" s="1"/>
  <c r="IL193" i="4"/>
  <c r="JT193" i="4" s="1"/>
  <c r="IL71" i="4"/>
  <c r="JT71" i="4" s="1"/>
  <c r="IL73" i="4"/>
  <c r="JT73" i="4" s="1"/>
  <c r="IL141" i="4"/>
  <c r="JT141" i="4" s="1"/>
  <c r="IL13" i="4"/>
  <c r="JT13" i="4" s="1"/>
  <c r="IL120" i="4"/>
  <c r="JT120" i="4" s="1"/>
  <c r="IL153" i="4"/>
  <c r="IL85" i="4"/>
  <c r="IL63" i="4"/>
  <c r="JT63" i="4" s="1"/>
  <c r="IL69" i="4"/>
  <c r="JT69" i="4" s="1"/>
  <c r="IL25" i="4"/>
  <c r="JT25" i="4" s="1"/>
  <c r="IL163" i="4"/>
  <c r="JT163" i="4" s="1"/>
  <c r="IL113" i="4"/>
  <c r="IL50" i="4"/>
  <c r="JT50" i="4" s="1"/>
  <c r="IL191" i="4"/>
  <c r="IL40" i="4"/>
  <c r="JT40" i="4" s="1"/>
  <c r="IL122" i="4"/>
  <c r="IL124" i="4"/>
  <c r="IL42" i="4"/>
  <c r="JT42" i="4" s="1"/>
  <c r="IL130" i="4"/>
  <c r="JT130" i="4" s="1"/>
  <c r="IL116" i="4"/>
  <c r="JT116" i="4" s="1"/>
  <c r="IL167" i="4"/>
  <c r="IL168" i="4"/>
  <c r="JT168" i="4" s="1"/>
  <c r="IL109" i="4"/>
  <c r="JT109" i="4" s="1"/>
  <c r="IL119" i="4"/>
  <c r="IL32" i="4"/>
  <c r="JT32" i="4" s="1"/>
  <c r="IL142" i="4"/>
  <c r="IL10" i="4"/>
  <c r="JT10" i="4" s="1"/>
  <c r="IL26" i="4"/>
  <c r="JT26" i="4" s="1"/>
  <c r="IL100" i="4"/>
  <c r="JT100" i="4" s="1"/>
  <c r="IL101" i="4"/>
  <c r="JT101" i="4" s="1"/>
  <c r="IL39" i="4"/>
  <c r="JT39" i="4" s="1"/>
  <c r="IL43" i="4"/>
  <c r="JT43" i="4" s="1"/>
  <c r="IL102" i="4"/>
  <c r="JT102" i="4" s="1"/>
  <c r="IL150" i="4"/>
  <c r="JT150" i="4" s="1"/>
  <c r="IL35" i="4"/>
  <c r="JT35" i="4" s="1"/>
  <c r="IL22" i="4"/>
  <c r="JT22" i="4" s="1"/>
  <c r="IL171" i="4"/>
  <c r="IL181" i="4"/>
  <c r="JT181" i="4" s="1"/>
  <c r="IL182" i="4"/>
  <c r="IL16" i="4"/>
  <c r="IL136" i="4"/>
  <c r="JT136" i="4" s="1"/>
  <c r="IL138" i="4"/>
  <c r="IL123" i="4"/>
  <c r="JT123" i="4" s="1"/>
  <c r="IL125" i="4"/>
  <c r="JT125" i="4" s="1"/>
  <c r="IL160" i="4"/>
  <c r="JT160" i="4" s="1"/>
  <c r="IL161" i="4"/>
  <c r="IL60" i="4"/>
  <c r="IL47" i="4"/>
  <c r="JT47" i="4" s="1"/>
  <c r="IL194" i="4"/>
  <c r="JT194" i="4" s="1"/>
  <c r="IL91" i="4"/>
  <c r="JT91" i="4" s="1"/>
  <c r="IL92" i="4"/>
  <c r="IL145" i="4"/>
  <c r="JT145" i="4" s="1"/>
  <c r="IL30" i="4"/>
  <c r="JT30" i="4" s="1"/>
  <c r="IL165" i="4"/>
  <c r="IL166" i="4"/>
  <c r="JT166" i="4" s="1"/>
  <c r="IL155" i="4"/>
  <c r="JT155" i="4" s="1"/>
  <c r="IL156" i="4"/>
  <c r="JT156" i="4" s="1"/>
  <c r="IL54" i="4"/>
  <c r="IL190" i="4"/>
  <c r="JT190" i="4" s="1"/>
  <c r="IL174" i="4"/>
  <c r="ID199" i="4"/>
  <c r="FR146" i="4"/>
  <c r="GZ146" i="4" s="1"/>
  <c r="CZ199" i="4"/>
  <c r="FG199" i="4"/>
  <c r="IL72" i="4"/>
  <c r="JT72" i="4" s="1"/>
  <c r="IL103" i="4"/>
  <c r="JT103" i="4" s="1"/>
  <c r="IL115" i="4"/>
  <c r="IL196" i="4"/>
  <c r="JT196" i="4" s="1"/>
  <c r="IL74" i="4"/>
  <c r="JT74" i="4" s="1"/>
  <c r="IL137" i="4"/>
  <c r="JT137" i="4" s="1"/>
  <c r="IL20" i="4"/>
  <c r="IL164" i="4"/>
  <c r="IL99" i="4"/>
  <c r="JT99" i="4" s="1"/>
  <c r="IL59" i="4"/>
  <c r="IL131" i="4"/>
  <c r="IL97" i="4"/>
  <c r="JT97" i="4" s="1"/>
  <c r="IL88" i="4"/>
  <c r="JT88" i="4" s="1"/>
  <c r="IL162" i="4"/>
  <c r="IL154" i="4"/>
  <c r="JT154" i="4" s="1"/>
  <c r="IL177" i="4"/>
  <c r="IL11" i="4"/>
  <c r="IL24" i="4"/>
  <c r="JT24" i="4" s="1"/>
  <c r="IL62" i="4"/>
  <c r="IL58" i="4"/>
  <c r="JT58" i="4" s="1"/>
  <c r="IL33" i="4"/>
  <c r="IL134" i="4"/>
  <c r="IL41" i="4"/>
  <c r="IL178" i="4"/>
  <c r="IL192" i="4"/>
  <c r="IL65" i="4"/>
  <c r="JT65" i="4" s="1"/>
  <c r="IL64" i="4"/>
  <c r="IL79" i="4"/>
  <c r="IL117" i="4"/>
  <c r="JT117" i="4" s="1"/>
  <c r="IL55" i="4"/>
  <c r="JT55" i="4" s="1"/>
  <c r="IL114" i="4"/>
  <c r="JT114" i="4" s="1"/>
  <c r="IL126" i="4"/>
  <c r="JT126" i="4" s="1"/>
  <c r="IL38" i="4"/>
  <c r="JT38" i="4" s="1"/>
  <c r="IL106" i="4"/>
  <c r="JT106" i="4" s="1"/>
  <c r="IL180" i="4"/>
  <c r="IL129" i="4"/>
  <c r="IL19" i="4"/>
  <c r="JT19" i="4" s="1"/>
  <c r="IL132" i="4"/>
  <c r="JT132" i="4" s="1"/>
  <c r="IL118" i="4"/>
  <c r="JT118" i="4" s="1"/>
  <c r="IL128" i="4"/>
  <c r="IL175" i="4"/>
  <c r="JT175" i="4" s="1"/>
  <c r="IL121" i="4"/>
  <c r="JT121" i="4" s="1"/>
  <c r="IL127" i="4"/>
  <c r="IL187" i="4"/>
  <c r="IL169" i="4"/>
  <c r="IL46" i="4"/>
  <c r="IL80" i="4"/>
  <c r="IL185" i="4"/>
  <c r="JT185" i="4" s="1"/>
  <c r="IL83" i="4"/>
  <c r="JT83" i="4" s="1"/>
  <c r="IL139" i="4"/>
  <c r="IL68" i="4"/>
  <c r="IL147" i="4"/>
  <c r="JT147" i="4" s="1"/>
  <c r="IL140" i="4"/>
  <c r="JT140" i="4" s="1"/>
  <c r="IL104" i="4"/>
  <c r="JT104" i="4" s="1"/>
  <c r="IL173" i="4"/>
  <c r="JT173" i="4" s="1"/>
  <c r="IL37" i="4"/>
  <c r="JT37" i="4" s="1"/>
  <c r="IL143" i="4"/>
  <c r="JT143" i="4" s="1"/>
  <c r="IL78" i="4"/>
  <c r="IL133" i="4"/>
  <c r="IL81" i="4"/>
  <c r="JT81" i="4" s="1"/>
  <c r="IL95" i="4"/>
  <c r="IL28" i="4"/>
  <c r="IL157" i="4"/>
  <c r="IL36" i="4"/>
  <c r="JT36" i="4" s="1"/>
  <c r="IL110" i="4"/>
  <c r="JT110" i="4" s="1"/>
  <c r="IL45" i="4"/>
  <c r="JT45" i="4" s="1"/>
  <c r="IL93" i="4"/>
  <c r="IL82" i="4"/>
  <c r="IL149" i="4"/>
  <c r="IL152" i="4"/>
  <c r="IL89" i="4"/>
  <c r="JT89" i="4" s="1"/>
  <c r="IL75" i="4"/>
  <c r="JT75" i="4" s="1"/>
  <c r="IL179" i="4"/>
  <c r="JT179" i="4" s="1"/>
  <c r="IL61" i="4"/>
  <c r="JT61" i="4" s="1"/>
  <c r="IL172" i="4"/>
  <c r="JT172" i="4" s="1"/>
  <c r="IL195" i="4"/>
  <c r="JT195" i="4" s="1"/>
  <c r="IL76" i="4"/>
  <c r="JT76" i="4" s="1"/>
  <c r="IL8" i="4"/>
  <c r="IL53" i="4"/>
  <c r="JT53" i="4" s="1"/>
  <c r="IL51" i="4"/>
  <c r="JT51" i="4" s="1"/>
  <c r="IL148" i="4"/>
  <c r="IL6" i="4"/>
  <c r="IL5" i="4"/>
  <c r="IL14" i="4"/>
  <c r="JT14" i="4" s="1"/>
  <c r="IL31" i="4"/>
  <c r="IL112" i="4"/>
  <c r="JT112" i="4" s="1"/>
  <c r="IL77" i="4"/>
  <c r="JT77" i="4" s="1"/>
  <c r="IL90" i="4"/>
  <c r="JT90" i="4" s="1"/>
  <c r="IL87" i="4"/>
  <c r="JT87" i="4" s="1"/>
  <c r="IL49" i="4"/>
  <c r="JT49" i="4" s="1"/>
  <c r="IL170" i="4"/>
  <c r="JT170" i="4" s="1"/>
  <c r="IL9" i="4"/>
  <c r="IL12" i="4"/>
  <c r="JT12" i="4" s="1"/>
  <c r="IL7" i="4"/>
  <c r="IL52" i="4"/>
  <c r="JT52" i="4" s="1"/>
  <c r="IL135" i="4"/>
  <c r="JT135" i="4" s="1"/>
  <c r="IL111" i="4"/>
  <c r="JT111" i="4" s="1"/>
  <c r="CY199" i="4"/>
  <c r="I29" i="19"/>
  <c r="I25" i="22"/>
  <c r="G31" i="19"/>
  <c r="G27" i="22"/>
  <c r="FR153" i="4"/>
  <c r="GZ153" i="4" s="1"/>
  <c r="FP199" i="4"/>
  <c r="GX199" i="4" s="1"/>
  <c r="FQ27" i="4"/>
  <c r="GY27" i="4" s="1"/>
  <c r="FS146" i="4"/>
  <c r="HA146" i="4" s="1"/>
  <c r="FS27" i="4"/>
  <c r="HA27" i="4" s="1"/>
  <c r="CX199" i="4"/>
  <c r="DA199" i="4"/>
  <c r="FS34" i="4"/>
  <c r="HA34" i="4" s="1"/>
  <c r="FQ34" i="4"/>
  <c r="GY34" i="4" s="1"/>
  <c r="FQ189" i="4"/>
  <c r="GY189" i="4" s="1"/>
  <c r="FP189" i="4"/>
  <c r="GX189" i="4" s="1"/>
  <c r="FS153" i="4"/>
  <c r="HA153" i="4" s="1"/>
  <c r="FS189" i="4"/>
  <c r="HA189" i="4" s="1"/>
  <c r="EW199" i="4"/>
  <c r="EZ199" i="4"/>
  <c r="FE199" i="4"/>
  <c r="FA199" i="4"/>
  <c r="FC199" i="4"/>
  <c r="FD199" i="4"/>
  <c r="FB199" i="4"/>
  <c r="EV199" i="4"/>
  <c r="GD199" i="4" s="1"/>
  <c r="FJ199" i="4"/>
  <c r="EX199" i="4"/>
  <c r="FI199" i="4"/>
  <c r="FF199" i="4"/>
  <c r="GN199" i="4" s="1"/>
  <c r="JJ199" i="4" l="1"/>
  <c r="GQ199" i="4"/>
  <c r="IY199" i="4"/>
  <c r="GF199" i="4"/>
  <c r="JE199" i="4"/>
  <c r="GL199" i="4"/>
  <c r="JA199" i="4"/>
  <c r="GH199" i="4"/>
  <c r="JK199" i="4"/>
  <c r="GR199" i="4"/>
  <c r="JD199" i="4"/>
  <c r="GK199" i="4"/>
  <c r="IX199" i="4"/>
  <c r="GE199" i="4"/>
  <c r="JH199" i="4"/>
  <c r="GO199" i="4"/>
  <c r="JB199" i="4"/>
  <c r="GI199" i="4"/>
  <c r="JC199" i="4"/>
  <c r="GJ199" i="4"/>
  <c r="JF199" i="4"/>
  <c r="GM199" i="4"/>
  <c r="JS214" i="4"/>
  <c r="D12" i="31" s="1"/>
  <c r="IU206" i="4"/>
  <c r="IW206" i="4"/>
  <c r="JQ218" i="4"/>
  <c r="B16" i="31" s="1"/>
  <c r="JD220" i="4"/>
  <c r="JT210" i="4"/>
  <c r="E8" i="31" s="1"/>
  <c r="JB220" i="4"/>
  <c r="IX211" i="4"/>
  <c r="JS219" i="4"/>
  <c r="D17" i="31" s="1"/>
  <c r="JA220" i="4"/>
  <c r="JI219" i="4"/>
  <c r="JL199" i="4"/>
  <c r="JH212" i="4"/>
  <c r="IY220" i="4"/>
  <c r="JH219" i="4"/>
  <c r="IW211" i="4"/>
  <c r="JR214" i="4"/>
  <c r="C12" i="31" s="1"/>
  <c r="IZ214" i="4"/>
  <c r="IZ212" i="4"/>
  <c r="JI205" i="4"/>
  <c r="JR211" i="4"/>
  <c r="C9" i="31" s="1"/>
  <c r="JH205" i="4"/>
  <c r="JT5" i="4"/>
  <c r="II189" i="4"/>
  <c r="JQ189" i="4" s="1"/>
  <c r="IU220" i="4"/>
  <c r="JS99" i="4"/>
  <c r="JS221" i="4"/>
  <c r="D19" i="31" s="1"/>
  <c r="JC212" i="4"/>
  <c r="JC214" i="4"/>
  <c r="JK211" i="4"/>
  <c r="JE212" i="4"/>
  <c r="JE213" i="4"/>
  <c r="JR206" i="4"/>
  <c r="C4" i="31" s="1"/>
  <c r="JQ210" i="4"/>
  <c r="B8" i="31" s="1"/>
  <c r="IW209" i="4"/>
  <c r="IW205" i="4"/>
  <c r="JK214" i="4"/>
  <c r="IT220" i="4"/>
  <c r="IY214" i="4"/>
  <c r="JT7" i="4"/>
  <c r="JT6" i="4"/>
  <c r="JK218" i="4"/>
  <c r="IZ220" i="4"/>
  <c r="IX209" i="4"/>
  <c r="IX208" i="4"/>
  <c r="JQ213" i="4"/>
  <c r="B11" i="31" s="1"/>
  <c r="JR215" i="4"/>
  <c r="C13" i="31" s="1"/>
  <c r="JR217" i="4"/>
  <c r="C15" i="31" s="1"/>
  <c r="JH207" i="4"/>
  <c r="JC211" i="4"/>
  <c r="IX220" i="4"/>
  <c r="JE220" i="4"/>
  <c r="JK219" i="4"/>
  <c r="JE206" i="4"/>
  <c r="JK217" i="4"/>
  <c r="JG209" i="4"/>
  <c r="JG208" i="4"/>
  <c r="IV215" i="4"/>
  <c r="JI215" i="4"/>
  <c r="JS218" i="4"/>
  <c r="D16" i="31" s="1"/>
  <c r="IW212" i="4"/>
  <c r="JA212" i="4"/>
  <c r="JT31" i="4"/>
  <c r="JT11" i="4"/>
  <c r="JT219" i="4"/>
  <c r="E17" i="31" s="1"/>
  <c r="JT17" i="4"/>
  <c r="JS17" i="4"/>
  <c r="JS207" i="4"/>
  <c r="D5" i="31" s="1"/>
  <c r="JI207" i="4"/>
  <c r="IV212" i="4"/>
  <c r="IV213" i="4"/>
  <c r="JI212" i="4"/>
  <c r="JQ211" i="4"/>
  <c r="B9" i="31" s="1"/>
  <c r="JK207" i="4"/>
  <c r="JQ5" i="4"/>
  <c r="IV205" i="4"/>
  <c r="IV204" i="4"/>
  <c r="JB212" i="4"/>
  <c r="JJ215" i="4"/>
  <c r="JA209" i="4"/>
  <c r="JA208" i="4"/>
  <c r="JB209" i="4"/>
  <c r="JB208" i="4"/>
  <c r="IU205" i="4"/>
  <c r="JQ214" i="4"/>
  <c r="B12" i="31" s="1"/>
  <c r="JE214" i="4"/>
  <c r="JK213" i="4"/>
  <c r="JK206" i="4"/>
  <c r="JT9" i="4"/>
  <c r="JS10" i="4"/>
  <c r="JR220" i="4"/>
  <c r="C18" i="31" s="1"/>
  <c r="JR17" i="4"/>
  <c r="JR207" i="4"/>
  <c r="C5" i="31" s="1"/>
  <c r="IY212" i="4"/>
  <c r="JH209" i="4"/>
  <c r="JH208" i="4"/>
  <c r="IU212" i="4"/>
  <c r="JF211" i="4"/>
  <c r="JK216" i="4"/>
  <c r="JJ205" i="4"/>
  <c r="JE216" i="4"/>
  <c r="JE215" i="4"/>
  <c r="JD209" i="4"/>
  <c r="JS215" i="4"/>
  <c r="D13" i="31" s="1"/>
  <c r="JS216" i="4"/>
  <c r="D14" i="31" s="1"/>
  <c r="HO199" i="4"/>
  <c r="IW220" i="4"/>
  <c r="JF220" i="4"/>
  <c r="JJ207" i="4"/>
  <c r="IU210" i="4"/>
  <c r="IY208" i="4"/>
  <c r="IY209" i="4"/>
  <c r="IV209" i="4"/>
  <c r="JJ209" i="4"/>
  <c r="JC205" i="4"/>
  <c r="JJ212" i="4"/>
  <c r="JD212" i="4"/>
  <c r="JR213" i="4"/>
  <c r="C11" i="31" s="1"/>
  <c r="JQ215" i="4"/>
  <c r="B13" i="31" s="1"/>
  <c r="JT93" i="4"/>
  <c r="JT78" i="4"/>
  <c r="JT139" i="4"/>
  <c r="JT80" i="4"/>
  <c r="JT180" i="4"/>
  <c r="JT64" i="4"/>
  <c r="JT41" i="4"/>
  <c r="JT131" i="4"/>
  <c r="JT20" i="4"/>
  <c r="JT92" i="4"/>
  <c r="JT60" i="4"/>
  <c r="JT96" i="4"/>
  <c r="JT98" i="4"/>
  <c r="JS153" i="4"/>
  <c r="IA199" i="4"/>
  <c r="IK189" i="4"/>
  <c r="HY199" i="4"/>
  <c r="JT152" i="4"/>
  <c r="JT46" i="4"/>
  <c r="JT162" i="4"/>
  <c r="JT59" i="4"/>
  <c r="JT165" i="4"/>
  <c r="JT161" i="4"/>
  <c r="JT142" i="4"/>
  <c r="JT56" i="4"/>
  <c r="JT23" i="4"/>
  <c r="JR27" i="4"/>
  <c r="JR189" i="4"/>
  <c r="JT149" i="4"/>
  <c r="JT28" i="4"/>
  <c r="JT133" i="4"/>
  <c r="JT169" i="4"/>
  <c r="JT192" i="4"/>
  <c r="JT33" i="4"/>
  <c r="JT171" i="4"/>
  <c r="JT167" i="4"/>
  <c r="JT124" i="4"/>
  <c r="JT85" i="4"/>
  <c r="JS146" i="4"/>
  <c r="JR34" i="4"/>
  <c r="JT82" i="4"/>
  <c r="JT95" i="4"/>
  <c r="JT68" i="4"/>
  <c r="JT187" i="4"/>
  <c r="JT128" i="4"/>
  <c r="JT129" i="4"/>
  <c r="JT79" i="4"/>
  <c r="JT178" i="4"/>
  <c r="JT177" i="4"/>
  <c r="JT164" i="4"/>
  <c r="JT54" i="4"/>
  <c r="JT119" i="4"/>
  <c r="JT122" i="4"/>
  <c r="JT153" i="4"/>
  <c r="JT186" i="4"/>
  <c r="HR199" i="4"/>
  <c r="IL70" i="4"/>
  <c r="JT70" i="4" s="1"/>
  <c r="IL144" i="4"/>
  <c r="JT144" i="4" s="1"/>
  <c r="IL146" i="4"/>
  <c r="JT146" i="4" s="1"/>
  <c r="IL27" i="4"/>
  <c r="JT27" i="4" s="1"/>
  <c r="IL34" i="4"/>
  <c r="HK199" i="4"/>
  <c r="IL188" i="4"/>
  <c r="JT188" i="4" s="1"/>
  <c r="HM199" i="4"/>
  <c r="HJ199" i="4"/>
  <c r="G32" i="19"/>
  <c r="G28" i="22"/>
  <c r="I30" i="19"/>
  <c r="I26" i="22"/>
  <c r="FS199" i="4"/>
  <c r="HA199" i="4" s="1"/>
  <c r="FR199" i="4"/>
  <c r="GZ199" i="4" s="1"/>
  <c r="FQ199" i="4"/>
  <c r="GY199" i="4" s="1"/>
  <c r="JG199" i="4" l="1"/>
  <c r="IV208" i="4"/>
  <c r="JT207" i="4"/>
  <c r="E5" i="31" s="1"/>
  <c r="JH204" i="4"/>
  <c r="JS206" i="4"/>
  <c r="D4" i="31" s="1"/>
  <c r="JI208" i="4"/>
  <c r="IR199" i="4"/>
  <c r="JI199" i="4"/>
  <c r="IZ211" i="4"/>
  <c r="JJ219" i="4"/>
  <c r="JF206" i="4"/>
  <c r="IJ199" i="4"/>
  <c r="IW199" i="4"/>
  <c r="JQ220" i="4"/>
  <c r="B18" i="31" s="1"/>
  <c r="JQ206" i="4"/>
  <c r="B4" i="31" s="1"/>
  <c r="JD206" i="4"/>
  <c r="JD205" i="4"/>
  <c r="IT206" i="4"/>
  <c r="JA206" i="4"/>
  <c r="IX206" i="4"/>
  <c r="JT218" i="4"/>
  <c r="E16" i="31" s="1"/>
  <c r="JR205" i="4"/>
  <c r="C3" i="31" s="1"/>
  <c r="JB206" i="4"/>
  <c r="JI209" i="4"/>
  <c r="IY206" i="4"/>
  <c r="IU199" i="4"/>
  <c r="IZ205" i="4"/>
  <c r="IZ206" i="4"/>
  <c r="JG206" i="4"/>
  <c r="JK212" i="4"/>
  <c r="JJ208" i="4"/>
  <c r="JS211" i="4"/>
  <c r="D9" i="31" s="1"/>
  <c r="JT217" i="4"/>
  <c r="E15" i="31" s="1"/>
  <c r="JT213" i="4"/>
  <c r="E11" i="31" s="1"/>
  <c r="JC204" i="4"/>
  <c r="IU208" i="4"/>
  <c r="IU209" i="4"/>
  <c r="JD208" i="4"/>
  <c r="JK215" i="4"/>
  <c r="JD204" i="4"/>
  <c r="JQ207" i="4"/>
  <c r="B5" i="31" s="1"/>
  <c r="JQ212" i="4"/>
  <c r="B10" i="31" s="1"/>
  <c r="JS189" i="4"/>
  <c r="JS220" i="4"/>
  <c r="D18" i="31" s="1"/>
  <c r="JF209" i="4"/>
  <c r="JF208" i="4"/>
  <c r="IU204" i="4"/>
  <c r="JC208" i="4"/>
  <c r="JC209" i="4"/>
  <c r="JJ204" i="4"/>
  <c r="IT208" i="4"/>
  <c r="IW204" i="4"/>
  <c r="IW208" i="4"/>
  <c r="JS212" i="4"/>
  <c r="D10" i="31" s="1"/>
  <c r="JS213" i="4"/>
  <c r="D11" i="31" s="1"/>
  <c r="JI204" i="4"/>
  <c r="JK209" i="4"/>
  <c r="JK205" i="4"/>
  <c r="JT215" i="4"/>
  <c r="E13" i="31" s="1"/>
  <c r="JT216" i="4"/>
  <c r="E14" i="31" s="1"/>
  <c r="JE205" i="4"/>
  <c r="JE204" i="4"/>
  <c r="JT214" i="4"/>
  <c r="E12" i="31" s="1"/>
  <c r="JS205" i="4"/>
  <c r="D3" i="31" s="1"/>
  <c r="JE209" i="4"/>
  <c r="JE208" i="4"/>
  <c r="JR209" i="4"/>
  <c r="C7" i="31" s="1"/>
  <c r="JR208" i="4"/>
  <c r="C6" i="31" s="1"/>
  <c r="JR212" i="4"/>
  <c r="C10" i="31" s="1"/>
  <c r="JQ209" i="4"/>
  <c r="B7" i="31" s="1"/>
  <c r="JQ208" i="4"/>
  <c r="B6" i="31" s="1"/>
  <c r="IK199" i="4"/>
  <c r="JS199" i="4" s="1"/>
  <c r="JR199" i="4"/>
  <c r="IS199" i="4"/>
  <c r="IZ199" i="4"/>
  <c r="JT34" i="4"/>
  <c r="HL199" i="4"/>
  <c r="IL189" i="4"/>
  <c r="I31" i="19"/>
  <c r="I27" i="22"/>
  <c r="G33" i="19"/>
  <c r="G29" i="22"/>
  <c r="BQ199" i="4"/>
  <c r="JG204" i="4" l="1"/>
  <c r="JG205" i="4"/>
  <c r="IY205" i="4"/>
  <c r="IY204" i="4"/>
  <c r="JT220" i="4"/>
  <c r="E18" i="31" s="1"/>
  <c r="IZ204" i="4"/>
  <c r="JA204" i="4"/>
  <c r="JA205" i="4"/>
  <c r="JF205" i="4"/>
  <c r="JF204" i="4"/>
  <c r="IZ209" i="4"/>
  <c r="IZ208" i="4"/>
  <c r="IX205" i="4"/>
  <c r="IX204" i="4"/>
  <c r="IT205" i="4"/>
  <c r="IT204" i="4"/>
  <c r="JB205" i="4"/>
  <c r="JB204" i="4"/>
  <c r="JS209" i="4"/>
  <c r="D7" i="31" s="1"/>
  <c r="JS208" i="4"/>
  <c r="D6" i="31" s="1"/>
  <c r="JK208" i="4"/>
  <c r="JT212" i="4"/>
  <c r="E10" i="31" s="1"/>
  <c r="JS204" i="4"/>
  <c r="D2" i="31" s="1"/>
  <c r="JK204" i="4"/>
  <c r="JQ205" i="4"/>
  <c r="B3" i="31" s="1"/>
  <c r="JQ204" i="4"/>
  <c r="B2" i="31" s="1"/>
  <c r="JR204" i="4"/>
  <c r="C2" i="31" s="1"/>
  <c r="JT189" i="4"/>
  <c r="IT199" i="4"/>
  <c r="G34" i="19"/>
  <c r="G30" i="22"/>
  <c r="I32" i="19"/>
  <c r="I28" i="22"/>
  <c r="JT206" i="4" l="1"/>
  <c r="E4" i="31" s="1"/>
  <c r="JT205" i="4"/>
  <c r="E3" i="31" s="1"/>
  <c r="I33" i="19"/>
  <c r="I29" i="22"/>
  <c r="G35" i="19"/>
  <c r="G31" i="22"/>
  <c r="G36" i="19" l="1"/>
  <c r="G32" i="22"/>
  <c r="I34" i="19"/>
  <c r="I30" i="22"/>
  <c r="I35" i="19" l="1"/>
  <c r="I31" i="22"/>
  <c r="G37" i="19"/>
  <c r="G33" i="22"/>
  <c r="G38" i="19" l="1"/>
  <c r="G34" i="22"/>
  <c r="I36" i="19"/>
  <c r="I32" i="22"/>
  <c r="G39" i="19" l="1"/>
  <c r="G35" i="22"/>
  <c r="I37" i="19"/>
  <c r="I33" i="22"/>
  <c r="I38" i="19" l="1"/>
  <c r="I34" i="22"/>
  <c r="G40" i="19"/>
  <c r="G36" i="22"/>
  <c r="G37" i="22" l="1"/>
  <c r="I39" i="19"/>
  <c r="I35" i="22"/>
  <c r="I40" i="19" l="1"/>
  <c r="I36" i="22"/>
  <c r="IL3" i="4"/>
  <c r="HE199" i="4"/>
  <c r="I37" i="22" l="1"/>
  <c r="JT221" i="4"/>
  <c r="E19" i="31" s="1"/>
  <c r="JT3" i="4"/>
  <c r="IM199" i="4"/>
  <c r="II199" i="4"/>
  <c r="JQ199" i="4" s="1"/>
  <c r="IL199" i="4"/>
  <c r="JT199" i="4" s="1"/>
  <c r="JT211" i="4" l="1"/>
  <c r="E9" i="31" s="1"/>
  <c r="JT209" i="4" l="1"/>
  <c r="E7" i="31" s="1"/>
  <c r="JT208" i="4"/>
  <c r="E6" i="31" s="1"/>
  <c r="JT204" i="4"/>
  <c r="E2" i="31" s="1"/>
</calcChain>
</file>

<file path=xl/sharedStrings.xml><?xml version="1.0" encoding="utf-8"?>
<sst xmlns="http://schemas.openxmlformats.org/spreadsheetml/2006/main" count="892" uniqueCount="353">
  <si>
    <t>Albanië</t>
  </si>
  <si>
    <t>Andorra</t>
  </si>
  <si>
    <t>Oostenrijk</t>
  </si>
  <si>
    <t>Bulgarije</t>
  </si>
  <si>
    <t>Cyprus</t>
  </si>
  <si>
    <t>Denemarken</t>
  </si>
  <si>
    <t>Spanje</t>
  </si>
  <si>
    <t>Finland</t>
  </si>
  <si>
    <t>Frankrijk</t>
  </si>
  <si>
    <t>Verenigd Koninkrijk</t>
  </si>
  <si>
    <t>Luxemburg</t>
  </si>
  <si>
    <t>Griekenland</t>
  </si>
  <si>
    <t>Ierland</t>
  </si>
  <si>
    <t>Ijsland</t>
  </si>
  <si>
    <t>Liechtenstein</t>
  </si>
  <si>
    <t>Malta</t>
  </si>
  <si>
    <t>Noorwegen</t>
  </si>
  <si>
    <t>Portugal</t>
  </si>
  <si>
    <t>Roemenië</t>
  </si>
  <si>
    <t>Zweden</t>
  </si>
  <si>
    <t>Zwitserland</t>
  </si>
  <si>
    <t>Italie</t>
  </si>
  <si>
    <t>Nederland</t>
  </si>
  <si>
    <t>Letland</t>
  </si>
  <si>
    <t>Estland</t>
  </si>
  <si>
    <t>Litouwen</t>
  </si>
  <si>
    <t>Belarus</t>
  </si>
  <si>
    <t>Kroatië</t>
  </si>
  <si>
    <t>Myanmar</t>
  </si>
  <si>
    <t>Sri Lanka</t>
  </si>
  <si>
    <t>Zuid-Korea</t>
  </si>
  <si>
    <t>Indonesië</t>
  </si>
  <si>
    <t>Japan</t>
  </si>
  <si>
    <t>Laos</t>
  </si>
  <si>
    <t>China</t>
  </si>
  <si>
    <t>Noord-Korea</t>
  </si>
  <si>
    <t>Kirgistan</t>
  </si>
  <si>
    <t>Bangladesh</t>
  </si>
  <si>
    <t>Armenië</t>
  </si>
  <si>
    <t>Afghanistan</t>
  </si>
  <si>
    <t>Georgie</t>
  </si>
  <si>
    <t>Irak</t>
  </si>
  <si>
    <t>Iran</t>
  </si>
  <si>
    <t>Israël</t>
  </si>
  <si>
    <t>Jordanië</t>
  </si>
  <si>
    <t>Pakistan</t>
  </si>
  <si>
    <t>Koeweit</t>
  </si>
  <si>
    <t>Oman</t>
  </si>
  <si>
    <t>Qatar</t>
  </si>
  <si>
    <t>Bahrein</t>
  </si>
  <si>
    <t>Botswana</t>
  </si>
  <si>
    <t>Burundi</t>
  </si>
  <si>
    <t>Kameroen</t>
  </si>
  <si>
    <t>Centraal-Afrika</t>
  </si>
  <si>
    <t>Ivoorkust</t>
  </si>
  <si>
    <t>Benin</t>
  </si>
  <si>
    <t>Ethiopië</t>
  </si>
  <si>
    <t>Gabon</t>
  </si>
  <si>
    <t>Gambia</t>
  </si>
  <si>
    <t>Ghana</t>
  </si>
  <si>
    <t>Liberia</t>
  </si>
  <si>
    <t>Mali</t>
  </si>
  <si>
    <t>Niger</t>
  </si>
  <si>
    <t>Nigeria</t>
  </si>
  <si>
    <t>Zuid-Afrika</t>
  </si>
  <si>
    <t>Rwanda</t>
  </si>
  <si>
    <t>Sierra Leone</t>
  </si>
  <si>
    <t>Togo</t>
  </si>
  <si>
    <t>Comoren</t>
  </si>
  <si>
    <t>Zimbabwe</t>
  </si>
  <si>
    <t>Djibouti</t>
  </si>
  <si>
    <t>Swaziland</t>
  </si>
  <si>
    <t>Algerije</t>
  </si>
  <si>
    <t>Egypte</t>
  </si>
  <si>
    <t>Libië</t>
  </si>
  <si>
    <t>Marokko</t>
  </si>
  <si>
    <t>Mauritanië</t>
  </si>
  <si>
    <t>Soedan</t>
  </si>
  <si>
    <t>Malawi</t>
  </si>
  <si>
    <t>Cabinda</t>
  </si>
  <si>
    <t>Canada</t>
  </si>
  <si>
    <t>Cuba</t>
  </si>
  <si>
    <t>Guatemala</t>
  </si>
  <si>
    <t>Honduras</t>
  </si>
  <si>
    <t>Jamaica</t>
  </si>
  <si>
    <t>Nicaragua</t>
  </si>
  <si>
    <t>Panama</t>
  </si>
  <si>
    <t>Haïti</t>
  </si>
  <si>
    <t>El Salvador</t>
  </si>
  <si>
    <t>Barbados</t>
  </si>
  <si>
    <t>Bahamas</t>
  </si>
  <si>
    <t>Grenada</t>
  </si>
  <si>
    <t>Dominica</t>
  </si>
  <si>
    <t>Argentinië</t>
  </si>
  <si>
    <t>Chili</t>
  </si>
  <si>
    <t>Colombia</t>
  </si>
  <si>
    <t>Paraguay</t>
  </si>
  <si>
    <t>Peru</t>
  </si>
  <si>
    <t>Uruguay</t>
  </si>
  <si>
    <t>Venezuela</t>
  </si>
  <si>
    <t>Guyana</t>
  </si>
  <si>
    <t>Suriname</t>
  </si>
  <si>
    <t>Australië</t>
  </si>
  <si>
    <t>Tonga</t>
  </si>
  <si>
    <t>Gilbert Eilanden</t>
  </si>
  <si>
    <t>Duitsland</t>
  </si>
  <si>
    <t>Hongarije</t>
  </si>
  <si>
    <t>Monaco</t>
  </si>
  <si>
    <t>Polen</t>
  </si>
  <si>
    <t>Turkije</t>
  </si>
  <si>
    <t>Maldiven</t>
  </si>
  <si>
    <t>Hong-Kong</t>
  </si>
  <si>
    <t>Lesotho</t>
  </si>
  <si>
    <t>Mozambique</t>
  </si>
  <si>
    <t>Angola</t>
  </si>
  <si>
    <t>Belize</t>
  </si>
  <si>
    <t>Palestina</t>
  </si>
  <si>
    <t>Salomon</t>
  </si>
  <si>
    <t>Kosovo</t>
  </si>
  <si>
    <t>Montenegro</t>
  </si>
  <si>
    <t>Tuvalu</t>
  </si>
  <si>
    <t>San Marino</t>
  </si>
  <si>
    <t>Slovakije</t>
  </si>
  <si>
    <t>Oekraïne</t>
  </si>
  <si>
    <t>Moldavië</t>
  </si>
  <si>
    <t>Slovenië</t>
  </si>
  <si>
    <t>Bosnië-Herzegovina</t>
  </si>
  <si>
    <t>Taiwan</t>
  </si>
  <si>
    <t>Singapore</t>
  </si>
  <si>
    <t>India</t>
  </si>
  <si>
    <t>Cambodja</t>
  </si>
  <si>
    <t>Maleisië</t>
  </si>
  <si>
    <t>Nepal</t>
  </si>
  <si>
    <t>Mongolië</t>
  </si>
  <si>
    <t>Bhutan</t>
  </si>
  <si>
    <t>Brunei</t>
  </si>
  <si>
    <t>Kazachstan</t>
  </si>
  <si>
    <t>Oezbekistan</t>
  </si>
  <si>
    <t>Turkmenistan</t>
  </si>
  <si>
    <t>Azerbeidzjan</t>
  </si>
  <si>
    <t>Saudi-Arabië</t>
  </si>
  <si>
    <t>Libanon</t>
  </si>
  <si>
    <t>Syrië</t>
  </si>
  <si>
    <t>Burkina Faso</t>
  </si>
  <si>
    <t>Guinee</t>
  </si>
  <si>
    <t>Mauritius</t>
  </si>
  <si>
    <t>Senegal</t>
  </si>
  <si>
    <t>Uganda</t>
  </si>
  <si>
    <t>Madagaskar</t>
  </si>
  <si>
    <t>Tanzania</t>
  </si>
  <si>
    <t>Tsjaad</t>
  </si>
  <si>
    <t>Zambia</t>
  </si>
  <si>
    <t>Equatoriaal-Guinea</t>
  </si>
  <si>
    <t>Guinee-Bissau</t>
  </si>
  <si>
    <t>Seychellen</t>
  </si>
  <si>
    <t>Tunesië</t>
  </si>
  <si>
    <t>Namibië</t>
  </si>
  <si>
    <t>Costa Rica</t>
  </si>
  <si>
    <t>Mexico</t>
  </si>
  <si>
    <t>Dominicaanse (Rep.)</t>
  </si>
  <si>
    <t>Trinidad en Tobago</t>
  </si>
  <si>
    <t>Antillen (GB)</t>
  </si>
  <si>
    <t>Bolivia</t>
  </si>
  <si>
    <t>Brazilië</t>
  </si>
  <si>
    <t>Ecuador</t>
  </si>
  <si>
    <t>Nieuw-Zeeland</t>
  </si>
  <si>
    <t>West-Samoa</t>
  </si>
  <si>
    <t>Fiji</t>
  </si>
  <si>
    <t>Papoea-Nieuw-Guinea</t>
  </si>
  <si>
    <t>Tsjechië</t>
  </si>
  <si>
    <t>Rusland</t>
  </si>
  <si>
    <t>2005</t>
  </si>
  <si>
    <t>2006</t>
  </si>
  <si>
    <t>2007</t>
  </si>
  <si>
    <t>2008</t>
  </si>
  <si>
    <t>2009</t>
  </si>
  <si>
    <t>Sint-Kitts et Nevis</t>
  </si>
  <si>
    <t>Sint-Vincent</t>
  </si>
  <si>
    <t>Sao Tomé en Prince</t>
  </si>
  <si>
    <t>Conti-nent</t>
  </si>
  <si>
    <t>OE</t>
  </si>
  <si>
    <t>WE</t>
  </si>
  <si>
    <t>AZ</t>
  </si>
  <si>
    <t>ZA</t>
  </si>
  <si>
    <t>NA</t>
  </si>
  <si>
    <t>MA</t>
  </si>
  <si>
    <t>OC</t>
  </si>
  <si>
    <t>VL</t>
  </si>
  <si>
    <t>Kenia</t>
  </si>
  <si>
    <t>Tadzjikistan</t>
  </si>
  <si>
    <t>Congo (Dem. Rep.)</t>
  </si>
  <si>
    <t>Congo (Republiek)</t>
  </si>
  <si>
    <t>Somalië</t>
  </si>
  <si>
    <t>Kaapverdië</t>
  </si>
  <si>
    <t>Eritrea</t>
  </si>
  <si>
    <t>AZ-TK</t>
  </si>
  <si>
    <t>1. Europa</t>
  </si>
  <si>
    <t>Naf</t>
  </si>
  <si>
    <t>Zam</t>
  </si>
  <si>
    <t xml:space="preserve">    West-Europa</t>
  </si>
  <si>
    <t xml:space="preserve">    Oost-Europa</t>
  </si>
  <si>
    <t xml:space="preserve">    Turkije</t>
  </si>
  <si>
    <t xml:space="preserve">    Andere</t>
  </si>
  <si>
    <t xml:space="preserve">    Noord-Afrika</t>
  </si>
  <si>
    <t xml:space="preserve">    Noord-Amerika</t>
  </si>
  <si>
    <t xml:space="preserve">    Midden Amerika</t>
  </si>
  <si>
    <t xml:space="preserve">    Zuid Amerika</t>
  </si>
  <si>
    <t>Continenten naar vreemdeling, Belgwording, vreemdelingen+ 1946-1998, 1999-2010</t>
  </si>
  <si>
    <t>Continent</t>
  </si>
  <si>
    <t>AT</t>
  </si>
  <si>
    <t>Zaf</t>
  </si>
  <si>
    <t>Jemen</t>
  </si>
  <si>
    <t>Republiek Sint Lucie</t>
  </si>
  <si>
    <t>Ver. Arab. Emiraten</t>
  </si>
  <si>
    <t>VSA</t>
  </si>
  <si>
    <t>2010</t>
  </si>
  <si>
    <t>2011</t>
  </si>
  <si>
    <t>Cont.</t>
  </si>
  <si>
    <t>2. Niet-Europa</t>
  </si>
  <si>
    <t xml:space="preserve">    1. Azië</t>
  </si>
  <si>
    <t xml:space="preserve">    2. Afrika</t>
  </si>
  <si>
    <t xml:space="preserve">    3. Amerika</t>
  </si>
  <si>
    <t>Opper-Volta</t>
  </si>
  <si>
    <t>Timor Leste</t>
  </si>
  <si>
    <t>Nationa-liteits-code</t>
  </si>
  <si>
    <t>Vreemde-lingen</t>
  </si>
  <si>
    <t>Belgwor-dingen</t>
  </si>
  <si>
    <t>Nieuw-komers</t>
  </si>
  <si>
    <t>Aantal-len</t>
  </si>
  <si>
    <t>Thaïland</t>
  </si>
  <si>
    <t xml:space="preserve">    4. Oceanië</t>
  </si>
  <si>
    <t>Tsjechoslovakije</t>
  </si>
  <si>
    <t>Rij met land kopieren en plakken op rij 2 van het blad Grafiek 1</t>
  </si>
  <si>
    <t xml:space="preserve">    Sub-Saharaans</t>
  </si>
  <si>
    <t>Nationaliteiten naar vreemdeling, Belgwording en vreemdelingen+ , 01/01/1999-2017</t>
  </si>
  <si>
    <t>Sub-Conti-nent</t>
  </si>
  <si>
    <t>Am</t>
  </si>
  <si>
    <t>Afr</t>
  </si>
  <si>
    <t>Eur</t>
  </si>
  <si>
    <t>Micronesia (Federale Staten van)</t>
  </si>
  <si>
    <t>ID Alfa-betisch</t>
  </si>
  <si>
    <t>Totaal</t>
  </si>
  <si>
    <t>Formule subcon-tinent</t>
  </si>
  <si>
    <t>Belg-</t>
  </si>
  <si>
    <t>Vluchteling/onbepaald</t>
  </si>
  <si>
    <t>Cumul</t>
  </si>
  <si>
    <t>01/01</t>
  </si>
  <si>
    <t>Jaar op</t>
  </si>
  <si>
    <t>Evol.</t>
  </si>
  <si>
    <t>Nieuw-</t>
  </si>
  <si>
    <t>Vreem-</t>
  </si>
  <si>
    <t>Afghanistan/Irak/Syriê</t>
  </si>
  <si>
    <t>Evolutie vreemde-lingen</t>
  </si>
  <si>
    <t>Rij met land kopieren en plakken op rij 2 hierboven</t>
  </si>
  <si>
    <t>gen</t>
  </si>
  <si>
    <t>deling</t>
  </si>
  <si>
    <t>dingen</t>
  </si>
  <si>
    <t>saldo</t>
  </si>
  <si>
    <t>delin-</t>
  </si>
  <si>
    <t>vreem-</t>
  </si>
  <si>
    <t>komers-</t>
  </si>
  <si>
    <t>wor-</t>
  </si>
  <si>
    <t>Vreemdelingen tot 2022</t>
  </si>
  <si>
    <t>Noord-Macedonië</t>
  </si>
  <si>
    <t>Servië (ex-joego)</t>
  </si>
  <si>
    <t>Vietnam</t>
  </si>
  <si>
    <t>Filippijnen</t>
  </si>
  <si>
    <t>Evolutie vreemd. 1992-2001</t>
  </si>
  <si>
    <t>Evolutie vreemd. 2002-1012</t>
  </si>
  <si>
    <t>Evolutie vreemd. 2012-2021</t>
  </si>
  <si>
    <t>Evolutie vreemd. 1992-2021</t>
  </si>
  <si>
    <t>Evolutie Belgw. 1992-2001</t>
  </si>
  <si>
    <t>Evolutie Belgw. 2002-1012</t>
  </si>
  <si>
    <t>Evolutie nieuwk. 1992-2001</t>
  </si>
  <si>
    <t>Evolutie nieuwk. 2012-2021</t>
  </si>
  <si>
    <t>Evolutie nieuwk. 1992-2021</t>
  </si>
  <si>
    <t>Evolutie Belgw. 1992-2021</t>
  </si>
  <si>
    <t>Evolutie Belgw. 2012-2021</t>
  </si>
  <si>
    <t xml:space="preserve">       Evolutie vreemdelingen 2002-2011:</t>
  </si>
  <si>
    <t xml:space="preserve">       Evolutie vreemdelingen 2012-2022:</t>
  </si>
  <si>
    <t xml:space="preserve">     Belgwordingen 1992-2001:</t>
  </si>
  <si>
    <t xml:space="preserve">     Belgwordingen 2012-2021</t>
  </si>
  <si>
    <t xml:space="preserve">     Belgwordingen 2002-2011:</t>
  </si>
  <si>
    <t xml:space="preserve">       Evolutie vreemd. 1992-2021:</t>
  </si>
  <si>
    <t xml:space="preserve">     Belgwordingen 1992-2021</t>
  </si>
  <si>
    <t>Nieuwkomers 1992-2021</t>
  </si>
  <si>
    <t>Nieuwkomers-saldo 1992-2001</t>
  </si>
  <si>
    <t>Nieuwkomers -saldo 2012-2021:</t>
  </si>
  <si>
    <t>Nieuwkomers -saldo 2002-2020:</t>
  </si>
  <si>
    <t xml:space="preserve">       Evolutie vreemdelingen 1992-2001:</t>
  </si>
  <si>
    <t>Evolutie vreemdelingen per decennium en 30 jaar</t>
  </si>
  <si>
    <t>Evolutie Belgwordingenµ per decennium en 30 jaar</t>
  </si>
  <si>
    <t>Evolutie nieuwkomers-saldo per decennium en 30 jaar</t>
  </si>
  <si>
    <t>% Moslims op Nieuwkomers 1992-2022</t>
  </si>
  <si>
    <t>% Moslims op bevolking</t>
  </si>
  <si>
    <t>Moslims bij Nieuwkomers 1992-2021</t>
  </si>
  <si>
    <t>% Moslims</t>
  </si>
  <si>
    <t xml:space="preserve">    Vluchteling/Onbek.</t>
  </si>
  <si>
    <t>% Moslims PEW + Laici-sering ()</t>
  </si>
  <si>
    <t>Moslims bij Nieuwkomers 1992-2001</t>
  </si>
  <si>
    <t>Moslims bij Nieuwkomers 2002-2011</t>
  </si>
  <si>
    <t>Moslims bij Nieuwkomers 2012-2021</t>
  </si>
  <si>
    <t>Migratieachtergrond</t>
  </si>
  <si>
    <t>Moslims</t>
  </si>
  <si>
    <t>Moslims nieuwkomers</t>
  </si>
  <si>
    <t>Vlaams</t>
  </si>
  <si>
    <t>Brussels</t>
  </si>
  <si>
    <t>Waals</t>
  </si>
  <si>
    <t>België</t>
  </si>
  <si>
    <t>Nieuwkomers</t>
  </si>
  <si>
    <t>Bevolking</t>
  </si>
  <si>
    <t>% moslims op nieuwkomers</t>
  </si>
  <si>
    <t>% moslims per gewest</t>
  </si>
  <si>
    <t>% Nieuwkomers per gewest</t>
  </si>
  <si>
    <t>Bevolking op 01/01</t>
  </si>
  <si>
    <t>Moslim nieuwk. op bevolking 1992-2001</t>
  </si>
  <si>
    <t>Moslim nieuwk. op bevolking 2002-2001</t>
  </si>
  <si>
    <t>Moslim nieuwk. op bevolking 2012-2021</t>
  </si>
  <si>
    <t>Moslim nieuwk. op bevolking 1992-2021</t>
  </si>
  <si>
    <t>Nieuw-komers-saldo</t>
  </si>
  <si>
    <t>% mos-lims op nieuwk.</t>
  </si>
  <si>
    <t>Jaar op 01/01/</t>
  </si>
  <si>
    <t>Voor 1992-2001</t>
  </si>
  <si>
    <t>Voor 2002-2011</t>
  </si>
  <si>
    <t>Voor 2012-2021</t>
  </si>
  <si>
    <t>% migra-tieach-tergrond</t>
  </si>
  <si>
    <t>% mos-lims</t>
  </si>
  <si>
    <t>Moslims op migr.-achtergr.</t>
  </si>
  <si>
    <t>Aantal mos-lims</t>
  </si>
  <si>
    <t>% moslim-nieuwk. /bevolk.</t>
  </si>
  <si>
    <t>Gemid.</t>
  </si>
  <si>
    <t xml:space="preserve">  % moslims op 01/01/2022</t>
  </si>
  <si>
    <t xml:space="preserve">  % moslims voor 1992 + nageslacht van wie erna kwam</t>
  </si>
  <si>
    <t xml:space="preserve">  Totaal 1992-2021</t>
  </si>
  <si>
    <t>België - moslims op nieuwkomers en bevolking - 1992-2021</t>
  </si>
  <si>
    <t>Nieuwk. op totaal 1992-2001</t>
  </si>
  <si>
    <t>Nieuwk. op totaal 2002-1012</t>
  </si>
  <si>
    <t>Nieuwk. op tot. 2012-2021</t>
  </si>
  <si>
    <t>Nieuwk. op tot.1992-2021</t>
  </si>
  <si>
    <t>cumul</t>
  </si>
  <si>
    <t>% moslims op bevolking</t>
  </si>
  <si>
    <t>Berekeningskader % moslims op nieuwkomers per gewest - 2021</t>
  </si>
  <si>
    <t xml:space="preserve">       Vreemdelingen op bevolking 2021</t>
  </si>
  <si>
    <t xml:space="preserve">     Belgwordingen op vreemdelingen</t>
  </si>
  <si>
    <t xml:space="preserve">     Belgwordingen 2021 op totaal</t>
  </si>
  <si>
    <t xml:space="preserve">     Belgwordingen/10.000 inwoners</t>
  </si>
  <si>
    <t>Nieuwkomers 2021 op totaal</t>
  </si>
  <si>
    <t>Nieuwkomers/10.000 inwoners</t>
  </si>
  <si>
    <t>Nieuwkomers 2021 op vreemdelingen</t>
  </si>
  <si>
    <t>Evolutie Belgwordingen per decennium en 30 jaar</t>
  </si>
  <si>
    <t>Evolutie per jaar 1992-2022</t>
  </si>
  <si>
    <t>Totaal alle landen</t>
  </si>
  <si>
    <t>Rij met land kopieren en plakken op rij 2 van het blad 'Ingifte-fiche'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</si>
</sst>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%"/>
    <numFmt numFmtId="165" formatCode="#,##0.0"/>
  </numFmts>
  <fonts count="12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8">
    <xf numFmtId="0" fontId="0" fillId="0" borderId="0" xfId="0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4" fillId="2" borderId="0" xfId="0" applyNumberFormat="1" applyFont="1" applyFill="1" applyBorder="1" applyAlignment="1"/>
    <xf numFmtId="3" fontId="5" fillId="2" borderId="0" xfId="0" applyNumberFormat="1" applyFont="1" applyFill="1" applyBorder="1" applyAlignment="1"/>
    <xf numFmtId="3" fontId="3" fillId="2" borderId="0" xfId="0" applyNumberFormat="1" applyFont="1" applyFill="1"/>
    <xf numFmtId="3" fontId="3" fillId="2" borderId="0" xfId="0" applyNumberFormat="1" applyFont="1" applyFill="1" applyBorder="1" applyAlignment="1"/>
    <xf numFmtId="3" fontId="3" fillId="2" borderId="0" xfId="0" applyNumberFormat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1" fontId="2" fillId="2" borderId="1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/>
    </xf>
    <xf numFmtId="3" fontId="5" fillId="2" borderId="0" xfId="0" applyNumberFormat="1" applyFont="1" applyFill="1" applyBorder="1"/>
    <xf numFmtId="3" fontId="2" fillId="2" borderId="4" xfId="0" applyNumberFormat="1" applyFont="1" applyFill="1" applyBorder="1"/>
    <xf numFmtId="0" fontId="2" fillId="2" borderId="5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right"/>
    </xf>
    <xf numFmtId="164" fontId="2" fillId="2" borderId="4" xfId="0" applyNumberFormat="1" applyFont="1" applyFill="1" applyBorder="1"/>
    <xf numFmtId="3" fontId="4" fillId="2" borderId="0" xfId="0" applyNumberFormat="1" applyFont="1" applyFill="1" applyBorder="1"/>
    <xf numFmtId="10" fontId="2" fillId="2" borderId="1" xfId="0" applyNumberFormat="1" applyFont="1" applyFill="1" applyBorder="1"/>
    <xf numFmtId="3" fontId="2" fillId="2" borderId="4" xfId="0" applyNumberFormat="1" applyFont="1" applyFill="1" applyBorder="1" applyAlignment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0" fontId="2" fillId="2" borderId="1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164" fontId="2" fillId="2" borderId="6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3" fillId="2" borderId="0" xfId="0" applyFont="1" applyFill="1"/>
    <xf numFmtId="3" fontId="2" fillId="2" borderId="5" xfId="0" applyNumberFormat="1" applyFont="1" applyFill="1" applyBorder="1"/>
    <xf numFmtId="3" fontId="2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3" fillId="2" borderId="0" xfId="0" applyFont="1" applyFill="1" applyBorder="1"/>
    <xf numFmtId="49" fontId="2" fillId="2" borderId="0" xfId="0" applyNumberFormat="1" applyFont="1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3" fontId="2" fillId="2" borderId="5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center" vertical="top" wrapText="1"/>
    </xf>
    <xf numFmtId="3" fontId="3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3" fontId="3" fillId="2" borderId="4" xfId="0" applyNumberFormat="1" applyFont="1" applyFill="1" applyBorder="1" applyAlignment="1"/>
    <xf numFmtId="3" fontId="4" fillId="2" borderId="4" xfId="0" applyNumberFormat="1" applyFont="1" applyFill="1" applyBorder="1"/>
    <xf numFmtId="10" fontId="3" fillId="2" borderId="4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/>
    <xf numFmtId="164" fontId="3" fillId="2" borderId="4" xfId="0" applyNumberFormat="1" applyFont="1" applyFill="1" applyBorder="1"/>
    <xf numFmtId="3" fontId="2" fillId="2" borderId="3" xfId="0" applyNumberFormat="1" applyFont="1" applyFill="1" applyBorder="1" applyAlignment="1"/>
    <xf numFmtId="3" fontId="2" fillId="2" borderId="3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0" xfId="0" applyFont="1" applyFill="1" applyBorder="1"/>
    <xf numFmtId="3" fontId="2" fillId="2" borderId="12" xfId="0" applyNumberFormat="1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9" fontId="3" fillId="2" borderId="0" xfId="0" applyNumberFormat="1" applyFont="1" applyFill="1"/>
    <xf numFmtId="3" fontId="2" fillId="2" borderId="10" xfId="0" applyNumberFormat="1" applyFont="1" applyFill="1" applyBorder="1"/>
    <xf numFmtId="3" fontId="2" fillId="2" borderId="2" xfId="0" applyNumberFormat="1" applyFont="1" applyFill="1" applyBorder="1" applyAlignment="1"/>
    <xf numFmtId="49" fontId="2" fillId="2" borderId="4" xfId="0" applyNumberFormat="1" applyFont="1" applyFill="1" applyBorder="1"/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3" fontId="7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2" fillId="2" borderId="2" xfId="0" applyFont="1" applyFill="1" applyBorder="1"/>
    <xf numFmtId="49" fontId="2" fillId="2" borderId="1" xfId="0" applyNumberFormat="1" applyFont="1" applyFill="1" applyBorder="1" applyAlignment="1"/>
    <xf numFmtId="0" fontId="2" fillId="4" borderId="0" xfId="0" applyFont="1" applyFill="1" applyBorder="1"/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4" borderId="0" xfId="0" applyFont="1" applyFill="1" applyBorder="1"/>
    <xf numFmtId="0" fontId="3" fillId="4" borderId="0" xfId="0" applyFont="1" applyFill="1"/>
    <xf numFmtId="1" fontId="2" fillId="2" borderId="7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center"/>
    </xf>
    <xf numFmtId="3" fontId="3" fillId="2" borderId="5" xfId="0" applyNumberFormat="1" applyFont="1" applyFill="1" applyBorder="1"/>
    <xf numFmtId="3" fontId="3" fillId="2" borderId="1" xfId="0" applyNumberFormat="1" applyFont="1" applyFill="1" applyBorder="1"/>
    <xf numFmtId="0" fontId="3" fillId="4" borderId="7" xfId="0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3" fillId="4" borderId="9" xfId="0" applyFont="1" applyFill="1" applyBorder="1"/>
    <xf numFmtId="0" fontId="3" fillId="4" borderId="11" xfId="0" applyFont="1" applyFill="1" applyBorder="1"/>
    <xf numFmtId="0" fontId="3" fillId="4" borderId="3" xfId="0" applyFont="1" applyFill="1" applyBorder="1"/>
    <xf numFmtId="0" fontId="2" fillId="4" borderId="12" xfId="0" applyFont="1" applyFill="1" applyBorder="1" applyAlignment="1">
      <alignment vertical="top"/>
    </xf>
    <xf numFmtId="0" fontId="3" fillId="4" borderId="7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3" fontId="2" fillId="4" borderId="1" xfId="0" applyNumberFormat="1" applyFont="1" applyFill="1" applyBorder="1" applyAlignment="1">
      <alignment vertical="top"/>
    </xf>
    <xf numFmtId="3" fontId="2" fillId="4" borderId="8" xfId="0" applyNumberFormat="1" applyFont="1" applyFill="1" applyBorder="1"/>
    <xf numFmtId="3" fontId="2" fillId="4" borderId="4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3" fillId="0" borderId="7" xfId="0" applyFont="1" applyBorder="1" applyAlignment="1"/>
    <xf numFmtId="3" fontId="4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left" vertical="top" wrapText="1"/>
    </xf>
    <xf numFmtId="1" fontId="2" fillId="4" borderId="5" xfId="0" applyNumberFormat="1" applyFont="1" applyFill="1" applyBorder="1" applyAlignment="1">
      <alignment horizontal="left" vertical="top" wrapText="1"/>
    </xf>
    <xf numFmtId="3" fontId="3" fillId="4" borderId="4" xfId="0" applyNumberFormat="1" applyFont="1" applyFill="1" applyBorder="1"/>
    <xf numFmtId="3" fontId="3" fillId="4" borderId="4" xfId="0" applyNumberFormat="1" applyFont="1" applyFill="1" applyBorder="1" applyAlignment="1">
      <alignment horizontal="right"/>
    </xf>
    <xf numFmtId="3" fontId="3" fillId="4" borderId="4" xfId="1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/>
    <xf numFmtId="3" fontId="4" fillId="4" borderId="4" xfId="0" applyNumberFormat="1" applyFont="1" applyFill="1" applyBorder="1" applyAlignment="1"/>
    <xf numFmtId="3" fontId="3" fillId="4" borderId="3" xfId="0" applyNumberFormat="1" applyFont="1" applyFill="1" applyBorder="1"/>
    <xf numFmtId="3" fontId="3" fillId="4" borderId="0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4" borderId="0" xfId="1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/>
    <xf numFmtId="3" fontId="4" fillId="4" borderId="0" xfId="0" applyNumberFormat="1" applyFont="1" applyFill="1" applyBorder="1" applyAlignment="1"/>
    <xf numFmtId="3" fontId="3" fillId="4" borderId="6" xfId="0" applyNumberFormat="1" applyFont="1" applyFill="1" applyBorder="1"/>
    <xf numFmtId="3" fontId="3" fillId="4" borderId="6" xfId="0" applyNumberFormat="1" applyFont="1" applyFill="1" applyBorder="1" applyAlignment="1">
      <alignment horizontal="right"/>
    </xf>
    <xf numFmtId="3" fontId="3" fillId="4" borderId="6" xfId="1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/>
    <xf numFmtId="3" fontId="2" fillId="4" borderId="0" xfId="0" applyNumberFormat="1" applyFont="1" applyFill="1" applyBorder="1" applyAlignment="1"/>
    <xf numFmtId="3" fontId="7" fillId="4" borderId="0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3" fontId="7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 vertical="top" wrapText="1"/>
    </xf>
    <xf numFmtId="3" fontId="2" fillId="4" borderId="1" xfId="0" applyNumberFormat="1" applyFont="1" applyFill="1" applyBorder="1"/>
    <xf numFmtId="3" fontId="2" fillId="4" borderId="7" xfId="0" applyNumberFormat="1" applyFont="1" applyFill="1" applyBorder="1"/>
    <xf numFmtId="3" fontId="2" fillId="4" borderId="0" xfId="0" applyNumberFormat="1" applyFont="1" applyFill="1"/>
    <xf numFmtId="3" fontId="3" fillId="4" borderId="0" xfId="0" applyNumberFormat="1" applyFont="1" applyFill="1"/>
    <xf numFmtId="0" fontId="3" fillId="4" borderId="12" xfId="0" applyFont="1" applyFill="1" applyBorder="1"/>
    <xf numFmtId="0" fontId="2" fillId="4" borderId="0" xfId="0" applyFont="1" applyFill="1"/>
    <xf numFmtId="49" fontId="3" fillId="2" borderId="0" xfId="0" applyNumberFormat="1" applyFont="1" applyFill="1"/>
    <xf numFmtId="49" fontId="3" fillId="4" borderId="0" xfId="0" applyNumberFormat="1" applyFont="1" applyFill="1"/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49" fontId="2" fillId="2" borderId="8" xfId="0" applyNumberFormat="1" applyFont="1" applyFill="1" applyBorder="1"/>
    <xf numFmtId="164" fontId="2" fillId="0" borderId="0" xfId="0" applyNumberFormat="1" applyFont="1" applyFill="1" applyBorder="1"/>
    <xf numFmtId="164" fontId="3" fillId="2" borderId="0" xfId="0" applyNumberFormat="1" applyFont="1" applyFill="1"/>
    <xf numFmtId="164" fontId="2" fillId="2" borderId="1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/>
    <xf numFmtId="164" fontId="2" fillId="2" borderId="5" xfId="0" applyNumberFormat="1" applyFont="1" applyFill="1" applyBorder="1"/>
    <xf numFmtId="164" fontId="2" fillId="2" borderId="2" xfId="0" applyNumberFormat="1" applyFont="1" applyFill="1" applyBorder="1"/>
    <xf numFmtId="164" fontId="3" fillId="2" borderId="5" xfId="0" applyNumberFormat="1" applyFont="1" applyFill="1" applyBorder="1"/>
    <xf numFmtId="164" fontId="3" fillId="2" borderId="0" xfId="0" applyNumberFormat="1" applyFont="1" applyFill="1" applyBorder="1"/>
    <xf numFmtId="0" fontId="2" fillId="7" borderId="5" xfId="0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/>
    <xf numFmtId="164" fontId="3" fillId="2" borderId="3" xfId="0" applyNumberFormat="1" applyFont="1" applyFill="1" applyBorder="1" applyAlignment="1"/>
    <xf numFmtId="164" fontId="3" fillId="2" borderId="0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3" fillId="4" borderId="0" xfId="0" applyNumberFormat="1" applyFont="1" applyFill="1"/>
    <xf numFmtId="9" fontId="3" fillId="4" borderId="0" xfId="0" applyNumberFormat="1" applyFont="1" applyFill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2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164" fontId="3" fillId="2" borderId="8" xfId="0" applyNumberFormat="1" applyFont="1" applyFill="1" applyBorder="1"/>
    <xf numFmtId="10" fontId="3" fillId="2" borderId="8" xfId="0" applyNumberFormat="1" applyFont="1" applyFill="1" applyBorder="1"/>
    <xf numFmtId="164" fontId="3" fillId="2" borderId="6" xfId="0" applyNumberFormat="1" applyFont="1" applyFill="1" applyBorder="1"/>
    <xf numFmtId="10" fontId="3" fillId="2" borderId="6" xfId="0" applyNumberFormat="1" applyFont="1" applyFill="1" applyBorder="1"/>
    <xf numFmtId="3" fontId="3" fillId="2" borderId="13" xfId="0" applyNumberFormat="1" applyFont="1" applyFill="1" applyBorder="1"/>
    <xf numFmtId="3" fontId="3" fillId="2" borderId="14" xfId="0" applyNumberFormat="1" applyFont="1" applyFill="1" applyBorder="1"/>
    <xf numFmtId="49" fontId="2" fillId="2" borderId="8" xfId="0" applyNumberFormat="1" applyFont="1" applyFill="1" applyBorder="1" applyAlignment="1">
      <alignment horizontal="center"/>
    </xf>
    <xf numFmtId="3" fontId="3" fillId="2" borderId="15" xfId="0" applyNumberFormat="1" applyFont="1" applyFill="1" applyBorder="1"/>
    <xf numFmtId="9" fontId="3" fillId="2" borderId="4" xfId="0" applyNumberFormat="1" applyFont="1" applyFill="1" applyBorder="1"/>
    <xf numFmtId="9" fontId="2" fillId="2" borderId="1" xfId="0" applyNumberFormat="1" applyFont="1" applyFill="1" applyBorder="1"/>
    <xf numFmtId="9" fontId="3" fillId="2" borderId="8" xfId="0" applyNumberFormat="1" applyFont="1" applyFill="1" applyBorder="1"/>
    <xf numFmtId="9" fontId="3" fillId="2" borderId="6" xfId="0" applyNumberFormat="1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2" xfId="0" applyNumberFormat="1" applyFont="1" applyFill="1" applyBorder="1"/>
    <xf numFmtId="164" fontId="2" fillId="4" borderId="4" xfId="0" applyNumberFormat="1" applyFont="1" applyFill="1" applyBorder="1"/>
    <xf numFmtId="9" fontId="2" fillId="4" borderId="6" xfId="0" applyNumberFormat="1" applyFont="1" applyFill="1" applyBorder="1"/>
    <xf numFmtId="9" fontId="2" fillId="4" borderId="12" xfId="0" applyNumberFormat="1" applyFont="1" applyFill="1" applyBorder="1"/>
    <xf numFmtId="9" fontId="2" fillId="4" borderId="7" xfId="0" applyNumberFormat="1" applyFont="1" applyFill="1" applyBorder="1"/>
    <xf numFmtId="3" fontId="2" fillId="4" borderId="5" xfId="0" applyNumberFormat="1" applyFont="1" applyFill="1" applyBorder="1"/>
    <xf numFmtId="0" fontId="2" fillId="4" borderId="5" xfId="0" applyFont="1" applyFill="1" applyBorder="1"/>
    <xf numFmtId="0" fontId="2" fillId="4" borderId="3" xfId="0" applyFont="1" applyFill="1" applyBorder="1"/>
    <xf numFmtId="0" fontId="2" fillId="4" borderId="12" xfId="0" applyFont="1" applyFill="1" applyBorder="1"/>
    <xf numFmtId="164" fontId="3" fillId="4" borderId="5" xfId="0" applyNumberFormat="1" applyFont="1" applyFill="1" applyBorder="1"/>
    <xf numFmtId="164" fontId="3" fillId="4" borderId="2" xfId="0" applyNumberFormat="1" applyFont="1" applyFill="1" applyBorder="1"/>
    <xf numFmtId="164" fontId="2" fillId="4" borderId="1" xfId="0" applyNumberFormat="1" applyFont="1" applyFill="1" applyBorder="1"/>
    <xf numFmtId="164" fontId="4" fillId="2" borderId="0" xfId="0" applyNumberFormat="1" applyFont="1" applyFill="1" applyBorder="1"/>
    <xf numFmtId="164" fontId="4" fillId="2" borderId="2" xfId="0" applyNumberFormat="1" applyFont="1" applyFill="1" applyBorder="1"/>
    <xf numFmtId="164" fontId="7" fillId="2" borderId="2" xfId="0" applyNumberFormat="1" applyFont="1" applyFill="1" applyBorder="1"/>
    <xf numFmtId="0" fontId="3" fillId="4" borderId="2" xfId="0" applyFont="1" applyFill="1" applyBorder="1"/>
    <xf numFmtId="49" fontId="2" fillId="2" borderId="1" xfId="0" applyNumberFormat="1" applyFont="1" applyFill="1" applyBorder="1" applyAlignment="1">
      <alignment horizontal="left"/>
    </xf>
    <xf numFmtId="164" fontId="3" fillId="2" borderId="9" xfId="0" applyNumberFormat="1" applyFont="1" applyFill="1" applyBorder="1"/>
    <xf numFmtId="164" fontId="3" fillId="2" borderId="3" xfId="0" applyNumberFormat="1" applyFont="1" applyFill="1" applyBorder="1"/>
    <xf numFmtId="164" fontId="3" fillId="2" borderId="12" xfId="0" applyNumberFormat="1" applyFont="1" applyFill="1" applyBorder="1"/>
    <xf numFmtId="9" fontId="3" fillId="4" borderId="1" xfId="0" applyNumberFormat="1" applyFont="1" applyFill="1" applyBorder="1"/>
    <xf numFmtId="164" fontId="2" fillId="4" borderId="3" xfId="0" applyNumberFormat="1" applyFont="1" applyFill="1" applyBorder="1"/>
    <xf numFmtId="164" fontId="2" fillId="4" borderId="0" xfId="0" applyNumberFormat="1" applyFont="1" applyFill="1" applyBorder="1"/>
    <xf numFmtId="164" fontId="2" fillId="6" borderId="1" xfId="0" applyNumberFormat="1" applyFont="1" applyFill="1" applyBorder="1" applyAlignment="1">
      <alignment horizontal="left" vertical="top" wrapText="1"/>
    </xf>
    <xf numFmtId="164" fontId="2" fillId="6" borderId="4" xfId="0" applyNumberFormat="1" applyFont="1" applyFill="1" applyBorder="1"/>
    <xf numFmtId="164" fontId="2" fillId="6" borderId="4" xfId="0" applyNumberFormat="1" applyFont="1" applyFill="1" applyBorder="1" applyAlignment="1">
      <alignment horizontal="right"/>
    </xf>
    <xf numFmtId="164" fontId="2" fillId="6" borderId="4" xfId="0" applyNumberFormat="1" applyFont="1" applyFill="1" applyBorder="1" applyAlignment="1">
      <alignment vertical="top" wrapText="1"/>
    </xf>
    <xf numFmtId="3" fontId="3" fillId="4" borderId="3" xfId="0" applyNumberFormat="1" applyFont="1" applyFill="1" applyBorder="1" applyAlignment="1"/>
    <xf numFmtId="3" fontId="10" fillId="4" borderId="4" xfId="0" applyNumberFormat="1" applyFont="1" applyFill="1" applyBorder="1"/>
    <xf numFmtId="3" fontId="10" fillId="4" borderId="4" xfId="0" applyNumberFormat="1" applyFont="1" applyFill="1" applyBorder="1" applyAlignment="1">
      <alignment horizontal="right"/>
    </xf>
    <xf numFmtId="3" fontId="10" fillId="4" borderId="4" xfId="1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3" fontId="2" fillId="4" borderId="3" xfId="0" applyNumberFormat="1" applyFont="1" applyFill="1" applyBorder="1"/>
    <xf numFmtId="9" fontId="2" fillId="2" borderId="2" xfId="0" applyNumberFormat="1" applyFont="1" applyFill="1" applyBorder="1"/>
    <xf numFmtId="9" fontId="3" fillId="2" borderId="0" xfId="0" applyNumberFormat="1" applyFont="1" applyFill="1" applyBorder="1"/>
    <xf numFmtId="9" fontId="2" fillId="2" borderId="4" xfId="0" applyNumberFormat="1" applyFont="1" applyFill="1" applyBorder="1"/>
    <xf numFmtId="9" fontId="2" fillId="2" borderId="10" xfId="0" applyNumberFormat="1" applyFont="1" applyFill="1" applyBorder="1"/>
    <xf numFmtId="9" fontId="2" fillId="2" borderId="7" xfId="0" applyNumberFormat="1" applyFont="1" applyFill="1" applyBorder="1"/>
    <xf numFmtId="9" fontId="2" fillId="2" borderId="6" xfId="0" applyNumberFormat="1" applyFont="1" applyFill="1" applyBorder="1"/>
    <xf numFmtId="164" fontId="3" fillId="2" borderId="0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0" fontId="11" fillId="4" borderId="0" xfId="0" applyFont="1" applyFill="1"/>
    <xf numFmtId="10" fontId="2" fillId="4" borderId="12" xfId="0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/>
    </xf>
    <xf numFmtId="0" fontId="3" fillId="4" borderId="1" xfId="0" applyFont="1" applyFill="1" applyBorder="1"/>
    <xf numFmtId="164" fontId="2" fillId="4" borderId="1" xfId="0" applyNumberFormat="1" applyFont="1" applyFill="1" applyBorder="1" applyAlignment="1">
      <alignment vertical="top"/>
    </xf>
    <xf numFmtId="165" fontId="2" fillId="4" borderId="1" xfId="0" applyNumberFormat="1" applyFont="1" applyFill="1" applyBorder="1" applyAlignment="1">
      <alignment vertical="top"/>
    </xf>
    <xf numFmtId="10" fontId="2" fillId="4" borderId="1" xfId="0" applyNumberFormat="1" applyFont="1" applyFill="1" applyBorder="1" applyAlignment="1">
      <alignment vertical="top"/>
    </xf>
    <xf numFmtId="0" fontId="3" fillId="4" borderId="8" xfId="0" applyFont="1" applyFill="1" applyBorder="1"/>
    <xf numFmtId="0" fontId="3" fillId="4" borderId="6" xfId="0" applyFont="1" applyFill="1" applyBorder="1"/>
    <xf numFmtId="0" fontId="2" fillId="4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9" fontId="2" fillId="2" borderId="8" xfId="0" applyNumberFormat="1" applyFont="1" applyFill="1" applyBorder="1" applyAlignment="1">
      <alignment horizontal="center" vertical="top" wrapText="1"/>
    </xf>
    <xf numFmtId="9" fontId="2" fillId="2" borderId="4" xfId="0" applyNumberFormat="1" applyFont="1" applyFill="1" applyBorder="1" applyAlignment="1">
      <alignment horizontal="center" vertical="top" wrapText="1"/>
    </xf>
    <xf numFmtId="9" fontId="2" fillId="2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0" fillId="0" borderId="2" xfId="0" applyBorder="1" applyAlignment="1"/>
    <xf numFmtId="0" fontId="0" fillId="0" borderId="10" xfId="0" applyBorder="1" applyAlignment="1"/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3" xfId="0" applyFont="1" applyBorder="1" applyAlignme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4" borderId="0" xfId="0" applyFont="1" applyFill="1" applyBorder="1" applyAlignment="1"/>
    <xf numFmtId="0" fontId="2" fillId="5" borderId="5" xfId="0" applyFont="1" applyFill="1" applyBorder="1" applyAlignment="1"/>
    <xf numFmtId="0" fontId="3" fillId="0" borderId="2" xfId="0" applyFont="1" applyBorder="1" applyAlignment="1"/>
    <xf numFmtId="0" fontId="3" fillId="0" borderId="10" xfId="0" applyFont="1" applyBorder="1" applyAlignment="1"/>
    <xf numFmtId="0" fontId="3" fillId="4" borderId="0" xfId="0" applyFont="1" applyFill="1" applyBorder="1" applyAlignme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1BF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% moslims op nieuwkomers 1992-2022</a:t>
            </a:r>
          </a:p>
        </c:rich>
      </c:tx>
      <c:layout>
        <c:manualLayout>
          <c:xMode val="edge"/>
          <c:yMode val="edge"/>
          <c:x val="0.10994823563721201"/>
          <c:y val="3.8787783977333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56525121859767524"/>
        </c:manualLayout>
      </c:layout>
      <c:lineChart>
        <c:grouping val="standard"/>
        <c:varyColors val="0"/>
        <c:ser>
          <c:idx val="3"/>
          <c:order val="0"/>
          <c:tx>
            <c:v>% moslims op nieuwkomers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'Be-Moslims'!$B$6:$B$35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'Be-Moslims'!$F$6:$F$35</c:f>
              <c:numCache>
                <c:formatCode>0.0%</c:formatCode>
                <c:ptCount val="30"/>
                <c:pt idx="0">
                  <c:v>0.33318823988481655</c:v>
                </c:pt>
                <c:pt idx="1">
                  <c:v>0.37899072557810293</c:v>
                </c:pt>
                <c:pt idx="2">
                  <c:v>0.3973841778978543</c:v>
                </c:pt>
                <c:pt idx="3">
                  <c:v>0.57619354632587838</c:v>
                </c:pt>
                <c:pt idx="4">
                  <c:v>0.36417717990830845</c:v>
                </c:pt>
                <c:pt idx="5">
                  <c:v>0.45846428483480417</c:v>
                </c:pt>
                <c:pt idx="6">
                  <c:v>0.37942470243632209</c:v>
                </c:pt>
                <c:pt idx="7">
                  <c:v>0.3346454095634096</c:v>
                </c:pt>
                <c:pt idx="8">
                  <c:v>0.44524124277640686</c:v>
                </c:pt>
                <c:pt idx="9">
                  <c:v>0.34741922670659914</c:v>
                </c:pt>
                <c:pt idx="10">
                  <c:v>0.35098798493957228</c:v>
                </c:pt>
                <c:pt idx="11">
                  <c:v>0.38204536062992123</c:v>
                </c:pt>
                <c:pt idx="12">
                  <c:v>0.35557516661792832</c:v>
                </c:pt>
                <c:pt idx="13">
                  <c:v>0.3011604312474167</c:v>
                </c:pt>
                <c:pt idx="14">
                  <c:v>0.28483827182732607</c:v>
                </c:pt>
                <c:pt idx="15">
                  <c:v>0.25035438905628543</c:v>
                </c:pt>
                <c:pt idx="16">
                  <c:v>0.24368322208847046</c:v>
                </c:pt>
                <c:pt idx="17">
                  <c:v>0.29184379000975613</c:v>
                </c:pt>
                <c:pt idx="18">
                  <c:v>0.26590503038701691</c:v>
                </c:pt>
                <c:pt idx="19">
                  <c:v>0.26402576806441891</c:v>
                </c:pt>
                <c:pt idx="20">
                  <c:v>0.21584558747470384</c:v>
                </c:pt>
                <c:pt idx="21">
                  <c:v>0.22624587527962153</c:v>
                </c:pt>
                <c:pt idx="22">
                  <c:v>0.22772545857799545</c:v>
                </c:pt>
                <c:pt idx="23">
                  <c:v>0.28091581341731442</c:v>
                </c:pt>
                <c:pt idx="24">
                  <c:v>0.37406503206766734</c:v>
                </c:pt>
                <c:pt idx="25">
                  <c:v>0.3438980824398275</c:v>
                </c:pt>
                <c:pt idx="26">
                  <c:v>0.29330875527791572</c:v>
                </c:pt>
                <c:pt idx="27">
                  <c:v>0.26826955931204521</c:v>
                </c:pt>
                <c:pt idx="28">
                  <c:v>0.30422449367257698</c:v>
                </c:pt>
                <c:pt idx="29">
                  <c:v>0.29964528003987678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3-49EB-8A2B-67054346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7238261883933"/>
          <c:y val="0.59842258956041094"/>
          <c:w val="0.49044416322959622"/>
          <c:h val="0.1499217813005162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% migratieachtergrond 1992-2022</a:t>
            </a:r>
            <a:br>
              <a:rPr lang="en-US" sz="1100" b="1" baseline="0"/>
            </a:br>
            <a:r>
              <a:rPr lang="en-US" sz="1100" b="1" baseline="0"/>
              <a:t>en % moslims België 2010-2022 </a:t>
            </a:r>
          </a:p>
        </c:rich>
      </c:tx>
      <c:layout>
        <c:manualLayout>
          <c:xMode val="edge"/>
          <c:yMode val="edge"/>
          <c:x val="0.15624453193350832"/>
          <c:y val="1.564373989675148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56525121859767524"/>
        </c:manualLayout>
      </c:layout>
      <c:lineChart>
        <c:grouping val="standard"/>
        <c:varyColors val="0"/>
        <c:ser>
          <c:idx val="0"/>
          <c:order val="1"/>
          <c:tx>
            <c:v>% migratieachtergrond</c:v>
          </c:tx>
          <c:spPr>
            <a:ln>
              <a:solidFill>
                <a:srgbClr val="1BFD36"/>
              </a:solidFill>
            </a:ln>
          </c:spPr>
          <c:marker>
            <c:symbol val="none"/>
          </c:marker>
          <c:cat>
            <c:numRef>
              <c:f>'Be-Moslims'!$B$6:$B$36</c:f>
              <c:numCache>
                <c:formatCode>@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'Be-Moslims'!$H$6:$H$36</c:f>
              <c:numCache>
                <c:formatCode>0.0%</c:formatCode>
                <c:ptCount val="31"/>
                <c:pt idx="0">
                  <c:v>0.15353039790415349</c:v>
                </c:pt>
                <c:pt idx="1">
                  <c:v>0.1591790695969228</c:v>
                </c:pt>
                <c:pt idx="2">
                  <c:v>0.16248786390596187</c:v>
                </c:pt>
                <c:pt idx="3">
                  <c:v>0.16642357670840213</c:v>
                </c:pt>
                <c:pt idx="4">
                  <c:v>0.16927218585013451</c:v>
                </c:pt>
                <c:pt idx="5">
                  <c:v>0.17305709041601083</c:v>
                </c:pt>
                <c:pt idx="6">
                  <c:v>0.17698917004426482</c:v>
                </c:pt>
                <c:pt idx="7">
                  <c:v>0.18106379673182815</c:v>
                </c:pt>
                <c:pt idx="8">
                  <c:v>0.18504491809476242</c:v>
                </c:pt>
                <c:pt idx="9">
                  <c:v>0.19120840784557652</c:v>
                </c:pt>
                <c:pt idx="10">
                  <c:v>0.19786672777401923</c:v>
                </c:pt>
                <c:pt idx="11">
                  <c:v>0.20477934488005031</c:v>
                </c:pt>
                <c:pt idx="12">
                  <c:v>0.21131343661438876</c:v>
                </c:pt>
                <c:pt idx="13">
                  <c:v>0.21782792825324351</c:v>
                </c:pt>
                <c:pt idx="14">
                  <c:v>0.225638907424352</c:v>
                </c:pt>
                <c:pt idx="15">
                  <c:v>0.23361172537213259</c:v>
                </c:pt>
                <c:pt idx="16">
                  <c:v>0.24242202911333094</c:v>
                </c:pt>
                <c:pt idx="17">
                  <c:v>0.25135346337979447</c:v>
                </c:pt>
                <c:pt idx="18">
                  <c:v>0.26011915798111246</c:v>
                </c:pt>
                <c:pt idx="19">
                  <c:v>0.27003308705124685</c:v>
                </c:pt>
                <c:pt idx="20">
                  <c:v>0.27864129445837604</c:v>
                </c:pt>
                <c:pt idx="21">
                  <c:v>0.28624340426344203</c:v>
                </c:pt>
                <c:pt idx="22">
                  <c:v>0.29304798710392382</c:v>
                </c:pt>
                <c:pt idx="23">
                  <c:v>0.29998020897977906</c:v>
                </c:pt>
                <c:pt idx="24">
                  <c:v>0.30745508868766452</c:v>
                </c:pt>
                <c:pt idx="25">
                  <c:v>0.31453694911963709</c:v>
                </c:pt>
                <c:pt idx="26">
                  <c:v>0.32178720728263277</c:v>
                </c:pt>
                <c:pt idx="27">
                  <c:v>0.32909744734836216</c:v>
                </c:pt>
                <c:pt idx="28">
                  <c:v>0.33678141516819338</c:v>
                </c:pt>
                <c:pt idx="29">
                  <c:v>0.3433840096003572</c:v>
                </c:pt>
                <c:pt idx="30">
                  <c:v>0.35071924587759262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5-469B-AEB2-68B3DBC28523}"/>
            </c:ext>
          </c:extLst>
        </c:ser>
        <c:ser>
          <c:idx val="1"/>
          <c:order val="2"/>
          <c:tx>
            <c:v>% moslims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'Be-Moslims'!$I$6:$I$36</c:f>
              <c:numCache>
                <c:formatCode>0.0%</c:formatCode>
                <c:ptCount val="31"/>
                <c:pt idx="18">
                  <c:v>6.618706456047431E-2</c:v>
                </c:pt>
                <c:pt idx="19">
                  <c:v>6.8313975439259489E-2</c:v>
                </c:pt>
                <c:pt idx="20">
                  <c:v>7.0804862526385445E-2</c:v>
                </c:pt>
                <c:pt idx="21">
                  <c:v>7.3360157657502756E-2</c:v>
                </c:pt>
                <c:pt idx="22">
                  <c:v>7.4753422123490551E-2</c:v>
                </c:pt>
                <c:pt idx="23">
                  <c:v>7.6933000503061677E-2</c:v>
                </c:pt>
                <c:pt idx="24">
                  <c:v>7.9302331703571996E-2</c:v>
                </c:pt>
                <c:pt idx="25">
                  <c:v>8.2275636180559261E-2</c:v>
                </c:pt>
                <c:pt idx="26">
                  <c:v>8.3681048904513708E-2</c:v>
                </c:pt>
                <c:pt idx="27">
                  <c:v>8.7495981168096287E-2</c:v>
                </c:pt>
                <c:pt idx="28">
                  <c:v>8.9730035511214015E-2</c:v>
                </c:pt>
                <c:pt idx="29">
                  <c:v>9.1700576050065111E-2</c:v>
                </c:pt>
                <c:pt idx="30">
                  <c:v>9.4074031944914191E-2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5-469B-AEB2-68B3DBC28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v>% moslims op nieuwkomers</c:v>
                </c:tx>
                <c:spPr>
                  <a:ln>
                    <a:solidFill>
                      <a:srgbClr val="1BFD36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'Be-Moslims'!$B$6:$B$36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  <c:pt idx="19">
                        <c:v>2011</c:v>
                      </c:pt>
                      <c:pt idx="20">
                        <c:v>2012</c:v>
                      </c:pt>
                      <c:pt idx="21">
                        <c:v>2013</c:v>
                      </c:pt>
                      <c:pt idx="22">
                        <c:v>2014</c:v>
                      </c:pt>
                      <c:pt idx="23">
                        <c:v>2015</c:v>
                      </c:pt>
                      <c:pt idx="24">
                        <c:v>2016</c:v>
                      </c:pt>
                      <c:pt idx="25">
                        <c:v>2017</c:v>
                      </c:pt>
                      <c:pt idx="26">
                        <c:v>2018</c:v>
                      </c:pt>
                      <c:pt idx="27">
                        <c:v>2019</c:v>
                      </c:pt>
                      <c:pt idx="28">
                        <c:v>2020</c:v>
                      </c:pt>
                      <c:pt idx="29">
                        <c:v>2021</c:v>
                      </c:pt>
                      <c:pt idx="3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'Be-Moslims'!$F$6:$F$35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0.33318823988481655</c:v>
                      </c:pt>
                      <c:pt idx="1">
                        <c:v>0.37899072557810293</c:v>
                      </c:pt>
                      <c:pt idx="2">
                        <c:v>0.3973841778978543</c:v>
                      </c:pt>
                      <c:pt idx="3">
                        <c:v>0.57619354632587838</c:v>
                      </c:pt>
                      <c:pt idx="4">
                        <c:v>0.36417717990830845</c:v>
                      </c:pt>
                      <c:pt idx="5">
                        <c:v>0.45846428483480417</c:v>
                      </c:pt>
                      <c:pt idx="6">
                        <c:v>0.37942470243632209</c:v>
                      </c:pt>
                      <c:pt idx="7">
                        <c:v>0.3346454095634096</c:v>
                      </c:pt>
                      <c:pt idx="8">
                        <c:v>0.44524124277640686</c:v>
                      </c:pt>
                      <c:pt idx="9">
                        <c:v>0.34741922670659914</c:v>
                      </c:pt>
                      <c:pt idx="10">
                        <c:v>0.35098798493957228</c:v>
                      </c:pt>
                      <c:pt idx="11">
                        <c:v>0.38204536062992123</c:v>
                      </c:pt>
                      <c:pt idx="12">
                        <c:v>0.35557516661792832</c:v>
                      </c:pt>
                      <c:pt idx="13">
                        <c:v>0.3011604312474167</c:v>
                      </c:pt>
                      <c:pt idx="14">
                        <c:v>0.28483827182732607</c:v>
                      </c:pt>
                      <c:pt idx="15">
                        <c:v>0.25035438905628543</c:v>
                      </c:pt>
                      <c:pt idx="16">
                        <c:v>0.24368322208847046</c:v>
                      </c:pt>
                      <c:pt idx="17">
                        <c:v>0.29184379000975613</c:v>
                      </c:pt>
                      <c:pt idx="18">
                        <c:v>0.26590503038701691</c:v>
                      </c:pt>
                      <c:pt idx="19">
                        <c:v>0.26402576806441891</c:v>
                      </c:pt>
                      <c:pt idx="20">
                        <c:v>0.21584558747470384</c:v>
                      </c:pt>
                      <c:pt idx="21">
                        <c:v>0.22624587527962153</c:v>
                      </c:pt>
                      <c:pt idx="22">
                        <c:v>0.22772545857799545</c:v>
                      </c:pt>
                      <c:pt idx="23">
                        <c:v>0.28091581341731442</c:v>
                      </c:pt>
                      <c:pt idx="24">
                        <c:v>0.37406503206766734</c:v>
                      </c:pt>
                      <c:pt idx="25">
                        <c:v>0.3438980824398275</c:v>
                      </c:pt>
                      <c:pt idx="26">
                        <c:v>0.29330875527791572</c:v>
                      </c:pt>
                      <c:pt idx="27">
                        <c:v>0.26826955931204521</c:v>
                      </c:pt>
                      <c:pt idx="28">
                        <c:v>0.30422449367257698</c:v>
                      </c:pt>
                      <c:pt idx="29">
                        <c:v>0.29964528003987678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F95-469B-AEB2-68B3DBC28523}"/>
                  </c:ext>
                </c:extLst>
              </c15:ser>
            </c15:filteredLineSeries>
          </c:ext>
        </c:extLst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6586260050827"/>
          <c:y val="0.2121091237767464"/>
          <c:w val="0.45448225221847272"/>
          <c:h val="0.1532330395786619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% moslims bij nieuwkomers op de bevolking  België 1992-2022</a:t>
            </a:r>
          </a:p>
        </c:rich>
      </c:tx>
      <c:layout>
        <c:manualLayout>
          <c:xMode val="edge"/>
          <c:yMode val="edge"/>
          <c:x val="0.19262019330916968"/>
          <c:y val="2.2231492586605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56525121859767524"/>
        </c:manualLayout>
      </c:layout>
      <c:lineChart>
        <c:grouping val="standard"/>
        <c:varyColors val="0"/>
        <c:ser>
          <c:idx val="0"/>
          <c:order val="1"/>
          <c:tx>
            <c:v>% moslims op bevolking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'Be-Moslims'!$B$6:$B$35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'Be-Moslims'!$G$6:$G$36</c:f>
              <c:numCache>
                <c:formatCode>0.00%</c:formatCode>
                <c:ptCount val="31"/>
                <c:pt idx="0">
                  <c:v>1.0436953523334722E-3</c:v>
                </c:pt>
                <c:pt idx="1">
                  <c:v>9.2525312626665893E-4</c:v>
                </c:pt>
                <c:pt idx="2">
                  <c:v>1.1358379400257274E-3</c:v>
                </c:pt>
                <c:pt idx="3">
                  <c:v>7.7440461221644477E-4</c:v>
                </c:pt>
                <c:pt idx="4">
                  <c:v>8.6277002729061596E-4</c:v>
                </c:pt>
                <c:pt idx="5">
                  <c:v>1.0617397184684001E-3</c:v>
                </c:pt>
                <c:pt idx="6">
                  <c:v>1.1872474148040119E-3</c:v>
                </c:pt>
                <c:pt idx="7">
                  <c:v>9.1405564145281783E-4</c:v>
                </c:pt>
                <c:pt idx="8">
                  <c:v>1.0925909362018188E-3</c:v>
                </c:pt>
                <c:pt idx="9">
                  <c:v>1.6388603111011596E-3</c:v>
                </c:pt>
                <c:pt idx="10">
                  <c:v>1.6479172248532331E-3</c:v>
                </c:pt>
                <c:pt idx="11">
                  <c:v>1.592986401880909E-3</c:v>
                </c:pt>
                <c:pt idx="12">
                  <c:v>1.5204361223925046E-3</c:v>
                </c:pt>
                <c:pt idx="13">
                  <c:v>1.7438202919206592E-3</c:v>
                </c:pt>
                <c:pt idx="14">
                  <c:v>1.6998896653170814E-3</c:v>
                </c:pt>
                <c:pt idx="15">
                  <c:v>1.7662292259630892E-3</c:v>
                </c:pt>
                <c:pt idx="16">
                  <c:v>1.8028947025302466E-3</c:v>
                </c:pt>
                <c:pt idx="17">
                  <c:v>2.0864246668861391E-3</c:v>
                </c:pt>
                <c:pt idx="18">
                  <c:v>2.2038176381619567E-3</c:v>
                </c:pt>
                <c:pt idx="19">
                  <c:v>1.9191851646193237E-3</c:v>
                </c:pt>
                <c:pt idx="20">
                  <c:v>1.266074506150265E-3</c:v>
                </c:pt>
                <c:pt idx="21">
                  <c:v>1.1116660674834321E-3</c:v>
                </c:pt>
                <c:pt idx="22">
                  <c:v>1.2173251609163196E-3</c:v>
                </c:pt>
                <c:pt idx="23">
                  <c:v>1.6989964299363974E-3</c:v>
                </c:pt>
                <c:pt idx="24">
                  <c:v>2.1429237440661131E-3</c:v>
                </c:pt>
                <c:pt idx="25">
                  <c:v>2.0481550396887933E-3</c:v>
                </c:pt>
                <c:pt idx="26">
                  <c:v>1.8160227721875826E-3</c:v>
                </c:pt>
                <c:pt idx="27">
                  <c:v>1.7919223298516393E-3</c:v>
                </c:pt>
                <c:pt idx="28">
                  <c:v>1.4862147077421106E-3</c:v>
                </c:pt>
                <c:pt idx="29">
                  <c:v>1.9305386017544289E-3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3-4A57-8139-C6D6826D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v>% moslims op nieuwkomers</c:v>
                </c:tx>
                <c:spPr>
                  <a:ln>
                    <a:solidFill>
                      <a:srgbClr val="1BFD36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'Be-Moslims'!$B$6:$B$35</c15:sqref>
                        </c15:formulaRef>
                      </c:ext>
                    </c:extLst>
                    <c:numCache>
                      <c:formatCode>@</c:formatCode>
                      <c:ptCount val="30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  <c:pt idx="19">
                        <c:v>2011</c:v>
                      </c:pt>
                      <c:pt idx="20">
                        <c:v>2012</c:v>
                      </c:pt>
                      <c:pt idx="21">
                        <c:v>2013</c:v>
                      </c:pt>
                      <c:pt idx="22">
                        <c:v>2014</c:v>
                      </c:pt>
                      <c:pt idx="23">
                        <c:v>2015</c:v>
                      </c:pt>
                      <c:pt idx="24">
                        <c:v>2016</c:v>
                      </c:pt>
                      <c:pt idx="25">
                        <c:v>2017</c:v>
                      </c:pt>
                      <c:pt idx="26">
                        <c:v>2018</c:v>
                      </c:pt>
                      <c:pt idx="27">
                        <c:v>2019</c:v>
                      </c:pt>
                      <c:pt idx="28">
                        <c:v>2020</c:v>
                      </c:pt>
                      <c:pt idx="2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'Be-Moslims'!$F$6:$F$35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0.33318823988481655</c:v>
                      </c:pt>
                      <c:pt idx="1">
                        <c:v>0.37899072557810293</c:v>
                      </c:pt>
                      <c:pt idx="2">
                        <c:v>0.3973841778978543</c:v>
                      </c:pt>
                      <c:pt idx="3">
                        <c:v>0.57619354632587838</c:v>
                      </c:pt>
                      <c:pt idx="4">
                        <c:v>0.36417717990830845</c:v>
                      </c:pt>
                      <c:pt idx="5">
                        <c:v>0.45846428483480417</c:v>
                      </c:pt>
                      <c:pt idx="6">
                        <c:v>0.37942470243632209</c:v>
                      </c:pt>
                      <c:pt idx="7">
                        <c:v>0.3346454095634096</c:v>
                      </c:pt>
                      <c:pt idx="8">
                        <c:v>0.44524124277640686</c:v>
                      </c:pt>
                      <c:pt idx="9">
                        <c:v>0.34741922670659914</c:v>
                      </c:pt>
                      <c:pt idx="10">
                        <c:v>0.35098798493957228</c:v>
                      </c:pt>
                      <c:pt idx="11">
                        <c:v>0.38204536062992123</c:v>
                      </c:pt>
                      <c:pt idx="12">
                        <c:v>0.35557516661792832</c:v>
                      </c:pt>
                      <c:pt idx="13">
                        <c:v>0.3011604312474167</c:v>
                      </c:pt>
                      <c:pt idx="14">
                        <c:v>0.28483827182732607</c:v>
                      </c:pt>
                      <c:pt idx="15">
                        <c:v>0.25035438905628543</c:v>
                      </c:pt>
                      <c:pt idx="16">
                        <c:v>0.24368322208847046</c:v>
                      </c:pt>
                      <c:pt idx="17">
                        <c:v>0.29184379000975613</c:v>
                      </c:pt>
                      <c:pt idx="18">
                        <c:v>0.26590503038701691</c:v>
                      </c:pt>
                      <c:pt idx="19">
                        <c:v>0.26402576806441891</c:v>
                      </c:pt>
                      <c:pt idx="20">
                        <c:v>0.21584558747470384</c:v>
                      </c:pt>
                      <c:pt idx="21">
                        <c:v>0.22624587527962153</c:v>
                      </c:pt>
                      <c:pt idx="22">
                        <c:v>0.22772545857799545</c:v>
                      </c:pt>
                      <c:pt idx="23">
                        <c:v>0.28091581341731442</c:v>
                      </c:pt>
                      <c:pt idx="24">
                        <c:v>0.37406503206766734</c:v>
                      </c:pt>
                      <c:pt idx="25">
                        <c:v>0.3438980824398275</c:v>
                      </c:pt>
                      <c:pt idx="26">
                        <c:v>0.29330875527791572</c:v>
                      </c:pt>
                      <c:pt idx="27">
                        <c:v>0.26826955931204521</c:v>
                      </c:pt>
                      <c:pt idx="28">
                        <c:v>0.30422449367257698</c:v>
                      </c:pt>
                      <c:pt idx="29">
                        <c:v>0.29964528003987678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883-4A57-8139-C6D6826DFD8D}"/>
                  </c:ext>
                </c:extLst>
              </c15:ser>
            </c15:filteredLineSeries>
          </c:ext>
        </c:extLst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7238261883933"/>
          <c:y val="0.59842258956041094"/>
          <c:w val="0.28394575678040246"/>
          <c:h val="0.1664780726912447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% moslims op migratieachtergrond</a:t>
            </a:r>
          </a:p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 (2010-2022) België 1992-2022</a:t>
            </a:r>
          </a:p>
        </c:rich>
      </c:tx>
      <c:layout>
        <c:manualLayout>
          <c:xMode val="edge"/>
          <c:yMode val="edge"/>
          <c:x val="0.12317574886472525"/>
          <c:y val="1.6712728789695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56525121859767524"/>
        </c:manualLayout>
      </c:layout>
      <c:lineChart>
        <c:grouping val="standard"/>
        <c:varyColors val="0"/>
        <c:ser>
          <c:idx val="1"/>
          <c:order val="0"/>
          <c:tx>
            <c:v>% moslims op migratieachtergrond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'Be-Moslims'!$B$24:$B$36</c:f>
              <c:numCache>
                <c:formatCode>@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'Be-Moslims'!$J$24:$J$36</c:f>
              <c:numCache>
                <c:formatCode>0.0%</c:formatCode>
                <c:ptCount val="13"/>
                <c:pt idx="0">
                  <c:v>0.25444901895799704</c:v>
                </c:pt>
                <c:pt idx="1">
                  <c:v>0.25298372205141983</c:v>
                </c:pt>
                <c:pt idx="2">
                  <c:v>0.25410757104045256</c:v>
                </c:pt>
                <c:pt idx="3">
                  <c:v>0.25628593205936817</c:v>
                </c:pt>
                <c:pt idx="4">
                  <c:v>0.25508935537230182</c:v>
                </c:pt>
                <c:pt idx="5">
                  <c:v>0.25646025371042908</c:v>
                </c:pt>
                <c:pt idx="6">
                  <c:v>0.25793143330970569</c:v>
                </c:pt>
                <c:pt idx="7">
                  <c:v>0.26157701475404388</c:v>
                </c:pt>
                <c:pt idx="8">
                  <c:v>0.26005088770050078</c:v>
                </c:pt>
                <c:pt idx="9">
                  <c:v>0.26586648384263661</c:v>
                </c:pt>
                <c:pt idx="10">
                  <c:v>0.26643404733720705</c:v>
                </c:pt>
                <c:pt idx="11">
                  <c:v>0.26704963972198231</c:v>
                </c:pt>
                <c:pt idx="12">
                  <c:v>0.26704963972198231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4-4838-B28F-D516ABED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  <c:extLst/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88613923259593"/>
          <c:y val="0.21210912377674646"/>
          <c:w val="0.56360923634545679"/>
          <c:h val="0.1201204567972049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nieuwkomers en  moslims 1992-2022</a:t>
            </a:r>
          </a:p>
        </c:rich>
      </c:tx>
      <c:layout>
        <c:manualLayout>
          <c:xMode val="edge"/>
          <c:yMode val="edge"/>
          <c:x val="0.10994823563721201"/>
          <c:y val="3.8787783977333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56525121859767524"/>
        </c:manualLayout>
      </c:layout>
      <c:lineChart>
        <c:grouping val="standard"/>
        <c:varyColors val="0"/>
        <c:ser>
          <c:idx val="3"/>
          <c:order val="0"/>
          <c:tx>
            <c:v>Nieuwkomers</c:v>
          </c:tx>
          <c:spPr>
            <a:ln>
              <a:solidFill>
                <a:srgbClr val="1BFD36"/>
              </a:solidFill>
            </a:ln>
          </c:spPr>
          <c:marker>
            <c:symbol val="none"/>
          </c:marker>
          <c:cat>
            <c:numRef>
              <c:f>'Be-Moslims'!$B$6:$B$35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'Be-Moslims'!$D$6:$D$35</c:f>
              <c:numCache>
                <c:formatCode>#,##0</c:formatCode>
                <c:ptCount val="30"/>
                <c:pt idx="0">
                  <c:v>31393.4</c:v>
                </c:pt>
                <c:pt idx="1">
                  <c:v>24580.400000000001</c:v>
                </c:pt>
                <c:pt idx="2">
                  <c:v>28870.5</c:v>
                </c:pt>
                <c:pt idx="3">
                  <c:v>13615.5</c:v>
                </c:pt>
                <c:pt idx="4">
                  <c:v>24029.833333333332</c:v>
                </c:pt>
                <c:pt idx="5">
                  <c:v>23552.833333333332</c:v>
                </c:pt>
                <c:pt idx="6">
                  <c:v>31892.333333333336</c:v>
                </c:pt>
                <c:pt idx="7">
                  <c:v>27898</c:v>
                </c:pt>
                <c:pt idx="8">
                  <c:v>25126</c:v>
                </c:pt>
                <c:pt idx="9">
                  <c:v>48415</c:v>
                </c:pt>
                <c:pt idx="10">
                  <c:v>48405</c:v>
                </c:pt>
                <c:pt idx="11">
                  <c:v>43180</c:v>
                </c:pt>
                <c:pt idx="12">
                  <c:v>44455</c:v>
                </c:pt>
                <c:pt idx="13">
                  <c:v>60485</c:v>
                </c:pt>
                <c:pt idx="14">
                  <c:v>62731</c:v>
                </c:pt>
                <c:pt idx="15">
                  <c:v>74673</c:v>
                </c:pt>
                <c:pt idx="16">
                  <c:v>78919</c:v>
                </c:pt>
                <c:pt idx="17">
                  <c:v>76875</c:v>
                </c:pt>
                <c:pt idx="18">
                  <c:v>89841</c:v>
                </c:pt>
                <c:pt idx="19">
                  <c:v>79604</c:v>
                </c:pt>
                <c:pt idx="20">
                  <c:v>64733</c:v>
                </c:pt>
                <c:pt idx="21">
                  <c:v>54538</c:v>
                </c:pt>
                <c:pt idx="22">
                  <c:v>59606</c:v>
                </c:pt>
                <c:pt idx="23">
                  <c:v>67793</c:v>
                </c:pt>
                <c:pt idx="24">
                  <c:v>64551</c:v>
                </c:pt>
                <c:pt idx="25">
                  <c:v>67431</c:v>
                </c:pt>
                <c:pt idx="26">
                  <c:v>70435</c:v>
                </c:pt>
                <c:pt idx="27">
                  <c:v>76356.75</c:v>
                </c:pt>
                <c:pt idx="28">
                  <c:v>56144.5</c:v>
                </c:pt>
                <c:pt idx="29">
                  <c:v>74228.416666666672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C-46A1-A769-9FC091BEA8E9}"/>
            </c:ext>
          </c:extLst>
        </c:ser>
        <c:ser>
          <c:idx val="0"/>
          <c:order val="1"/>
          <c:tx>
            <c:v>Mosliims bij nieuwkomers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'Be-Moslims'!$E$6:$E$35</c:f>
              <c:numCache>
                <c:formatCode>#,##0</c:formatCode>
                <c:ptCount val="30"/>
                <c:pt idx="0">
                  <c:v>10459.911690000001</c:v>
                </c:pt>
                <c:pt idx="1">
                  <c:v>9315.7436310000012</c:v>
                </c:pt>
                <c:pt idx="2">
                  <c:v>11472.679908000002</c:v>
                </c:pt>
                <c:pt idx="3">
                  <c:v>7845.1632299999974</c:v>
                </c:pt>
                <c:pt idx="4">
                  <c:v>8751.1169370000007</c:v>
                </c:pt>
                <c:pt idx="5">
                  <c:v>10798.132890000003</c:v>
                </c:pt>
                <c:pt idx="6">
                  <c:v>12100.739084999997</c:v>
                </c:pt>
                <c:pt idx="7">
                  <c:v>9335.9376360000006</c:v>
                </c:pt>
                <c:pt idx="8">
                  <c:v>11187.131465999999</c:v>
                </c:pt>
                <c:pt idx="9">
                  <c:v>16820.301860999996</c:v>
                </c:pt>
                <c:pt idx="10">
                  <c:v>16989.573410999998</c:v>
                </c:pt>
                <c:pt idx="11">
                  <c:v>16496.718671999999</c:v>
                </c:pt>
                <c:pt idx="12">
                  <c:v>15807.094032000005</c:v>
                </c:pt>
                <c:pt idx="13">
                  <c:v>18215.688684000001</c:v>
                </c:pt>
                <c:pt idx="14">
                  <c:v>17868.189629999993</c:v>
                </c:pt>
                <c:pt idx="15">
                  <c:v>18694.713294000001</c:v>
                </c:pt>
                <c:pt idx="16">
                  <c:v>19231.236204000001</c:v>
                </c:pt>
                <c:pt idx="17">
                  <c:v>22435.491357000003</c:v>
                </c:pt>
                <c:pt idx="18">
                  <c:v>23889.173834999987</c:v>
                </c:pt>
                <c:pt idx="19">
                  <c:v>21017.507241000003</c:v>
                </c:pt>
                <c:pt idx="20">
                  <c:v>13972.332414000004</c:v>
                </c:pt>
                <c:pt idx="21">
                  <c:v>12338.997545999999</c:v>
                </c:pt>
                <c:pt idx="22">
                  <c:v>13573.803683999997</c:v>
                </c:pt>
                <c:pt idx="23">
                  <c:v>19044.125738999996</c:v>
                </c:pt>
                <c:pt idx="24">
                  <c:v>24146.271884999995</c:v>
                </c:pt>
                <c:pt idx="25">
                  <c:v>23189.391597000009</c:v>
                </c:pt>
                <c:pt idx="26">
                  <c:v>20659.202177999992</c:v>
                </c:pt>
                <c:pt idx="27">
                  <c:v>20484.191673000008</c:v>
                </c:pt>
                <c:pt idx="28">
                  <c:v>17080.532084999999</c:v>
                </c:pt>
                <c:pt idx="29">
                  <c:v>22242.194698999992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C-46A1-A769-9FC091BE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510477856934565E-2"/>
          <c:y val="0.14588395821383254"/>
          <c:w val="0.52020606799150104"/>
          <c:h val="0.1618744676782951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Belgwordingen 1992-2021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Belgwording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Fiche!$E$8:$E$37</c:f>
              <c:numCache>
                <c:formatCode>#,##0</c:formatCode>
                <c:ptCount val="30"/>
                <c:pt idx="0">
                  <c:v>46579</c:v>
                </c:pt>
                <c:pt idx="1">
                  <c:v>16143</c:v>
                </c:pt>
                <c:pt idx="2">
                  <c:v>25598</c:v>
                </c:pt>
                <c:pt idx="3">
                  <c:v>25981</c:v>
                </c:pt>
                <c:pt idx="4">
                  <c:v>24043</c:v>
                </c:pt>
                <c:pt idx="5">
                  <c:v>30988</c:v>
                </c:pt>
                <c:pt idx="6">
                  <c:v>33217</c:v>
                </c:pt>
                <c:pt idx="7">
                  <c:v>23649</c:v>
                </c:pt>
                <c:pt idx="8">
                  <c:v>60526</c:v>
                </c:pt>
                <c:pt idx="9">
                  <c:v>61510</c:v>
                </c:pt>
                <c:pt idx="10">
                  <c:v>45062</c:v>
                </c:pt>
                <c:pt idx="11">
                  <c:v>32970</c:v>
                </c:pt>
                <c:pt idx="12">
                  <c:v>33880</c:v>
                </c:pt>
                <c:pt idx="13">
                  <c:v>30874</c:v>
                </c:pt>
                <c:pt idx="14">
                  <c:v>31043</c:v>
                </c:pt>
                <c:pt idx="15">
                  <c:v>35358</c:v>
                </c:pt>
                <c:pt idx="16">
                  <c:v>37138</c:v>
                </c:pt>
                <c:pt idx="17">
                  <c:v>32468</c:v>
                </c:pt>
                <c:pt idx="18">
                  <c:v>28217</c:v>
                </c:pt>
                <c:pt idx="19">
                  <c:v>29798</c:v>
                </c:pt>
                <c:pt idx="20">
                  <c:v>38698</c:v>
                </c:pt>
                <c:pt idx="21">
                  <c:v>35071</c:v>
                </c:pt>
                <c:pt idx="22">
                  <c:v>18916</c:v>
                </c:pt>
                <c:pt idx="23">
                  <c:v>27431</c:v>
                </c:pt>
                <c:pt idx="24">
                  <c:v>32423</c:v>
                </c:pt>
                <c:pt idx="25">
                  <c:v>37722</c:v>
                </c:pt>
                <c:pt idx="26">
                  <c:v>36499</c:v>
                </c:pt>
                <c:pt idx="27">
                  <c:v>40892.75</c:v>
                </c:pt>
                <c:pt idx="28">
                  <c:v>34173.5</c:v>
                </c:pt>
                <c:pt idx="29">
                  <c:v>39225.75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E93-BC1C-05CD673DA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latin typeface="+mn-lt"/>
                <a:cs typeface="Arial" panose="020B0604020202020204" pitchFamily="34" charset="0"/>
              </a:rPr>
              <a:t>Cumul aantal Belgwordingen 1992-2021</a:t>
            </a:r>
          </a:p>
        </c:rich>
      </c:tx>
      <c:layout>
        <c:manualLayout>
          <c:xMode val="edge"/>
          <c:yMode val="edge"/>
          <c:x val="0.13578113750899926"/>
          <c:y val="2.9342723004694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Belgwording 1999-2019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Fiche!$H$8:$H$37</c:f>
              <c:numCache>
                <c:formatCode>#,##0</c:formatCode>
                <c:ptCount val="30"/>
                <c:pt idx="0">
                  <c:v>46579</c:v>
                </c:pt>
                <c:pt idx="1">
                  <c:v>62722</c:v>
                </c:pt>
                <c:pt idx="2">
                  <c:v>88320</c:v>
                </c:pt>
                <c:pt idx="3">
                  <c:v>114301</c:v>
                </c:pt>
                <c:pt idx="4">
                  <c:v>138344</c:v>
                </c:pt>
                <c:pt idx="5">
                  <c:v>169332</c:v>
                </c:pt>
                <c:pt idx="6">
                  <c:v>202549</c:v>
                </c:pt>
                <c:pt idx="7">
                  <c:v>226198</c:v>
                </c:pt>
                <c:pt idx="8">
                  <c:v>286724</c:v>
                </c:pt>
                <c:pt idx="9">
                  <c:v>348234</c:v>
                </c:pt>
                <c:pt idx="10">
                  <c:v>393296</c:v>
                </c:pt>
                <c:pt idx="11">
                  <c:v>426266</c:v>
                </c:pt>
                <c:pt idx="12">
                  <c:v>460146</c:v>
                </c:pt>
                <c:pt idx="13">
                  <c:v>491020</c:v>
                </c:pt>
                <c:pt idx="14">
                  <c:v>522063</c:v>
                </c:pt>
                <c:pt idx="15">
                  <c:v>557421</c:v>
                </c:pt>
                <c:pt idx="16">
                  <c:v>594559</c:v>
                </c:pt>
                <c:pt idx="17">
                  <c:v>627027</c:v>
                </c:pt>
                <c:pt idx="18">
                  <c:v>655244</c:v>
                </c:pt>
                <c:pt idx="19">
                  <c:v>685042</c:v>
                </c:pt>
                <c:pt idx="20">
                  <c:v>723740</c:v>
                </c:pt>
                <c:pt idx="21">
                  <c:v>758811</c:v>
                </c:pt>
                <c:pt idx="22">
                  <c:v>777727</c:v>
                </c:pt>
                <c:pt idx="23">
                  <c:v>805158</c:v>
                </c:pt>
                <c:pt idx="24">
                  <c:v>837581</c:v>
                </c:pt>
                <c:pt idx="25">
                  <c:v>875303</c:v>
                </c:pt>
                <c:pt idx="26">
                  <c:v>911802</c:v>
                </c:pt>
                <c:pt idx="27">
                  <c:v>952694.75</c:v>
                </c:pt>
                <c:pt idx="28">
                  <c:v>986868.25</c:v>
                </c:pt>
                <c:pt idx="29">
                  <c:v>1026094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7-4446-8CAB-075678EAF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latin typeface="+mn-lt"/>
                <a:cs typeface="Arial" panose="020B0604020202020204" pitchFamily="34" charset="0"/>
              </a:rPr>
              <a:t>Cumul eolutie vreemdeling, Belg-wording, nieuwkomers 1992-2021</a:t>
            </a:r>
          </a:p>
        </c:rich>
      </c:tx>
      <c:layout>
        <c:manualLayout>
          <c:xMode val="edge"/>
          <c:yMode val="edge"/>
          <c:x val="0.13578111047974672"/>
          <c:y val="2.46115908898484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Belgwording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Fiche!$H$8:$H$37</c:f>
              <c:numCache>
                <c:formatCode>#,##0</c:formatCode>
                <c:ptCount val="30"/>
                <c:pt idx="0">
                  <c:v>46579</c:v>
                </c:pt>
                <c:pt idx="1">
                  <c:v>62722</c:v>
                </c:pt>
                <c:pt idx="2">
                  <c:v>88320</c:v>
                </c:pt>
                <c:pt idx="3">
                  <c:v>114301</c:v>
                </c:pt>
                <c:pt idx="4">
                  <c:v>138344</c:v>
                </c:pt>
                <c:pt idx="5">
                  <c:v>169332</c:v>
                </c:pt>
                <c:pt idx="6">
                  <c:v>202549</c:v>
                </c:pt>
                <c:pt idx="7">
                  <c:v>226198</c:v>
                </c:pt>
                <c:pt idx="8">
                  <c:v>286724</c:v>
                </c:pt>
                <c:pt idx="9">
                  <c:v>348234</c:v>
                </c:pt>
                <c:pt idx="10">
                  <c:v>393296</c:v>
                </c:pt>
                <c:pt idx="11">
                  <c:v>426266</c:v>
                </c:pt>
                <c:pt idx="12">
                  <c:v>460146</c:v>
                </c:pt>
                <c:pt idx="13">
                  <c:v>491020</c:v>
                </c:pt>
                <c:pt idx="14">
                  <c:v>522063</c:v>
                </c:pt>
                <c:pt idx="15">
                  <c:v>557421</c:v>
                </c:pt>
                <c:pt idx="16">
                  <c:v>594559</c:v>
                </c:pt>
                <c:pt idx="17">
                  <c:v>627027</c:v>
                </c:pt>
                <c:pt idx="18">
                  <c:v>655244</c:v>
                </c:pt>
                <c:pt idx="19">
                  <c:v>685042</c:v>
                </c:pt>
                <c:pt idx="20">
                  <c:v>723740</c:v>
                </c:pt>
                <c:pt idx="21">
                  <c:v>758811</c:v>
                </c:pt>
                <c:pt idx="22">
                  <c:v>777727</c:v>
                </c:pt>
                <c:pt idx="23">
                  <c:v>805158</c:v>
                </c:pt>
                <c:pt idx="24">
                  <c:v>837581</c:v>
                </c:pt>
                <c:pt idx="25">
                  <c:v>875303</c:v>
                </c:pt>
                <c:pt idx="26">
                  <c:v>911802</c:v>
                </c:pt>
                <c:pt idx="27">
                  <c:v>952694.75</c:v>
                </c:pt>
                <c:pt idx="28">
                  <c:v>986868.25</c:v>
                </c:pt>
                <c:pt idx="29">
                  <c:v>1026094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C0C-BAFF-82B2C9F510F5}"/>
            </c:ext>
          </c:extLst>
        </c:ser>
        <c:ser>
          <c:idx val="0"/>
          <c:order val="1"/>
          <c:tx>
            <c:v>Evolutie vreemdelingen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Fiche!$G$8:$G$37</c:f>
              <c:numCache>
                <c:formatCode>#,##0</c:formatCode>
                <c:ptCount val="30"/>
                <c:pt idx="0">
                  <c:v>-15185.599999999977</c:v>
                </c:pt>
                <c:pt idx="1">
                  <c:v>-6748.1999999999534</c:v>
                </c:pt>
                <c:pt idx="2">
                  <c:v>-3475.6999999999534</c:v>
                </c:pt>
                <c:pt idx="3">
                  <c:v>-15841.199999999953</c:v>
                </c:pt>
                <c:pt idx="4">
                  <c:v>-15854.366666666581</c:v>
                </c:pt>
                <c:pt idx="5">
                  <c:v>-23289.533333333326</c:v>
                </c:pt>
                <c:pt idx="6">
                  <c:v>-24614.199999999953</c:v>
                </c:pt>
                <c:pt idx="7">
                  <c:v>-20365.199999999953</c:v>
                </c:pt>
                <c:pt idx="8">
                  <c:v>-55765.199999999953</c:v>
                </c:pt>
                <c:pt idx="9">
                  <c:v>-68860.199999999953</c:v>
                </c:pt>
                <c:pt idx="10">
                  <c:v>-65517.199999999953</c:v>
                </c:pt>
                <c:pt idx="11">
                  <c:v>-55307.199999999953</c:v>
                </c:pt>
                <c:pt idx="12">
                  <c:v>-44732.199999999953</c:v>
                </c:pt>
                <c:pt idx="13">
                  <c:v>-15121.199999999953</c:v>
                </c:pt>
                <c:pt idx="14">
                  <c:v>16566.800000000047</c:v>
                </c:pt>
                <c:pt idx="15">
                  <c:v>55881.800000000047</c:v>
                </c:pt>
                <c:pt idx="16">
                  <c:v>97662.800000000047</c:v>
                </c:pt>
                <c:pt idx="17">
                  <c:v>142069.80000000005</c:v>
                </c:pt>
                <c:pt idx="18">
                  <c:v>203693.80000000005</c:v>
                </c:pt>
                <c:pt idx="19">
                  <c:v>253499.80000000005</c:v>
                </c:pt>
                <c:pt idx="20">
                  <c:v>279534.80000000005</c:v>
                </c:pt>
                <c:pt idx="21">
                  <c:v>299001.80000000005</c:v>
                </c:pt>
                <c:pt idx="22">
                  <c:v>339691.80000000005</c:v>
                </c:pt>
                <c:pt idx="23">
                  <c:v>380053.80000000005</c:v>
                </c:pt>
                <c:pt idx="24">
                  <c:v>412181.80000000005</c:v>
                </c:pt>
                <c:pt idx="25">
                  <c:v>441890.80000000005</c:v>
                </c:pt>
                <c:pt idx="26">
                  <c:v>475826.80000000005</c:v>
                </c:pt>
                <c:pt idx="27">
                  <c:v>511290.80000000005</c:v>
                </c:pt>
                <c:pt idx="28">
                  <c:v>533261.80000000005</c:v>
                </c:pt>
                <c:pt idx="29">
                  <c:v>568264.46666666656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C0C-BAFF-82B2C9F510F5}"/>
            </c:ext>
          </c:extLst>
        </c:ser>
        <c:ser>
          <c:idx val="1"/>
          <c:order val="2"/>
          <c:tx>
            <c:v>Nieuwkomers</c:v>
          </c:tx>
          <c:spPr>
            <a:ln>
              <a:solidFill>
                <a:srgbClr val="1BFD36"/>
              </a:solidFill>
            </a:ln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Fiche!$I$8:$I$37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55973.800000000047</c:v>
                </c:pt>
                <c:pt idx="2">
                  <c:v>84844.300000000047</c:v>
                </c:pt>
                <c:pt idx="3">
                  <c:v>98459.800000000047</c:v>
                </c:pt>
                <c:pt idx="4">
                  <c:v>122489.63333333342</c:v>
                </c:pt>
                <c:pt idx="5">
                  <c:v>146042.46666666667</c:v>
                </c:pt>
                <c:pt idx="6">
                  <c:v>177934.80000000005</c:v>
                </c:pt>
                <c:pt idx="7">
                  <c:v>205832.80000000005</c:v>
                </c:pt>
                <c:pt idx="8">
                  <c:v>230958.80000000005</c:v>
                </c:pt>
                <c:pt idx="9">
                  <c:v>279373.80000000005</c:v>
                </c:pt>
                <c:pt idx="10">
                  <c:v>327778.80000000005</c:v>
                </c:pt>
                <c:pt idx="11">
                  <c:v>370958.80000000005</c:v>
                </c:pt>
                <c:pt idx="12">
                  <c:v>415413.80000000005</c:v>
                </c:pt>
                <c:pt idx="13">
                  <c:v>475898.80000000005</c:v>
                </c:pt>
                <c:pt idx="14">
                  <c:v>538629.80000000005</c:v>
                </c:pt>
                <c:pt idx="15">
                  <c:v>613302.80000000005</c:v>
                </c:pt>
                <c:pt idx="16">
                  <c:v>692221.8</c:v>
                </c:pt>
                <c:pt idx="17">
                  <c:v>769096.8</c:v>
                </c:pt>
                <c:pt idx="18">
                  <c:v>858937.8</c:v>
                </c:pt>
                <c:pt idx="19">
                  <c:v>938541.8</c:v>
                </c:pt>
                <c:pt idx="20">
                  <c:v>1003274.8</c:v>
                </c:pt>
                <c:pt idx="21">
                  <c:v>1057812.8</c:v>
                </c:pt>
                <c:pt idx="22">
                  <c:v>1117418.8</c:v>
                </c:pt>
                <c:pt idx="23">
                  <c:v>1185211.8</c:v>
                </c:pt>
                <c:pt idx="24">
                  <c:v>1249762.8</c:v>
                </c:pt>
                <c:pt idx="25">
                  <c:v>1317193.8</c:v>
                </c:pt>
                <c:pt idx="26">
                  <c:v>1387628.8</c:v>
                </c:pt>
                <c:pt idx="27">
                  <c:v>1463985.55</c:v>
                </c:pt>
                <c:pt idx="28">
                  <c:v>1520130.05</c:v>
                </c:pt>
                <c:pt idx="29">
                  <c:v>1594358.4666666666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C0C-BAFF-82B2C9F51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3664799632006"/>
          <c:y val="0.23597718093457495"/>
          <c:w val="0.58263222680291515"/>
          <c:h val="0.277239247121136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Vreemdeling, Belgwording, Nieuwkomers-saldo 1992-2021</a:t>
            </a:r>
          </a:p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1100" b="1" baseline="0"/>
          </a:p>
        </c:rich>
      </c:tx>
      <c:layout>
        <c:manualLayout>
          <c:xMode val="edge"/>
          <c:yMode val="edge"/>
          <c:x val="0.10994825452517917"/>
          <c:y val="1.563525262467185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5024897153813221"/>
        </c:manualLayout>
      </c:layout>
      <c:lineChart>
        <c:grouping val="standard"/>
        <c:varyColors val="0"/>
        <c:ser>
          <c:idx val="2"/>
          <c:order val="0"/>
          <c:tx>
            <c:v>Belgwording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Fiche!$E$8:$E$37</c:f>
              <c:numCache>
                <c:formatCode>#,##0</c:formatCode>
                <c:ptCount val="30"/>
                <c:pt idx="0">
                  <c:v>46579</c:v>
                </c:pt>
                <c:pt idx="1">
                  <c:v>16143</c:v>
                </c:pt>
                <c:pt idx="2">
                  <c:v>25598</c:v>
                </c:pt>
                <c:pt idx="3">
                  <c:v>25981</c:v>
                </c:pt>
                <c:pt idx="4">
                  <c:v>24043</c:v>
                </c:pt>
                <c:pt idx="5">
                  <c:v>30988</c:v>
                </c:pt>
                <c:pt idx="6">
                  <c:v>33217</c:v>
                </c:pt>
                <c:pt idx="7">
                  <c:v>23649</c:v>
                </c:pt>
                <c:pt idx="8">
                  <c:v>60526</c:v>
                </c:pt>
                <c:pt idx="9">
                  <c:v>61510</c:v>
                </c:pt>
                <c:pt idx="10">
                  <c:v>45062</c:v>
                </c:pt>
                <c:pt idx="11">
                  <c:v>32970</c:v>
                </c:pt>
                <c:pt idx="12">
                  <c:v>33880</c:v>
                </c:pt>
                <c:pt idx="13">
                  <c:v>30874</c:v>
                </c:pt>
                <c:pt idx="14">
                  <c:v>31043</c:v>
                </c:pt>
                <c:pt idx="15">
                  <c:v>35358</c:v>
                </c:pt>
                <c:pt idx="16">
                  <c:v>37138</c:v>
                </c:pt>
                <c:pt idx="17">
                  <c:v>32468</c:v>
                </c:pt>
                <c:pt idx="18">
                  <c:v>28217</c:v>
                </c:pt>
                <c:pt idx="19">
                  <c:v>29798</c:v>
                </c:pt>
                <c:pt idx="20">
                  <c:v>38698</c:v>
                </c:pt>
                <c:pt idx="21">
                  <c:v>35071</c:v>
                </c:pt>
                <c:pt idx="22">
                  <c:v>18916</c:v>
                </c:pt>
                <c:pt idx="23">
                  <c:v>27431</c:v>
                </c:pt>
                <c:pt idx="24">
                  <c:v>32423</c:v>
                </c:pt>
                <c:pt idx="25">
                  <c:v>37722</c:v>
                </c:pt>
                <c:pt idx="26">
                  <c:v>36499</c:v>
                </c:pt>
                <c:pt idx="27">
                  <c:v>40892.75</c:v>
                </c:pt>
                <c:pt idx="28">
                  <c:v>34173.5</c:v>
                </c:pt>
                <c:pt idx="29">
                  <c:v>39225.75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3-4D8E-9357-996007C9A0A0}"/>
            </c:ext>
          </c:extLst>
        </c:ser>
        <c:ser>
          <c:idx val="0"/>
          <c:order val="1"/>
          <c:tx>
            <c:v>Vreemdelingen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Fiche!$D$8:$D$37</c:f>
              <c:numCache>
                <c:formatCode>#,##0</c:formatCode>
                <c:ptCount val="30"/>
                <c:pt idx="0">
                  <c:v>-15185.599999999977</c:v>
                </c:pt>
                <c:pt idx="1">
                  <c:v>8437.4000000000233</c:v>
                </c:pt>
                <c:pt idx="2">
                  <c:v>3272.5</c:v>
                </c:pt>
                <c:pt idx="3">
                  <c:v>-12365.5</c:v>
                </c:pt>
                <c:pt idx="4">
                  <c:v>-13.166666666627862</c:v>
                </c:pt>
                <c:pt idx="5">
                  <c:v>-7435.1666666667443</c:v>
                </c:pt>
                <c:pt idx="6">
                  <c:v>-1324.6666666666279</c:v>
                </c:pt>
                <c:pt idx="7">
                  <c:v>4249</c:v>
                </c:pt>
                <c:pt idx="8">
                  <c:v>-35400</c:v>
                </c:pt>
                <c:pt idx="9">
                  <c:v>-13095</c:v>
                </c:pt>
                <c:pt idx="10">
                  <c:v>3343</c:v>
                </c:pt>
                <c:pt idx="11">
                  <c:v>10210</c:v>
                </c:pt>
                <c:pt idx="12">
                  <c:v>10575</c:v>
                </c:pt>
                <c:pt idx="13">
                  <c:v>29611</c:v>
                </c:pt>
                <c:pt idx="14">
                  <c:v>31688</c:v>
                </c:pt>
                <c:pt idx="15">
                  <c:v>39315</c:v>
                </c:pt>
                <c:pt idx="16">
                  <c:v>41781</c:v>
                </c:pt>
                <c:pt idx="17">
                  <c:v>44407</c:v>
                </c:pt>
                <c:pt idx="18">
                  <c:v>61624</c:v>
                </c:pt>
                <c:pt idx="19">
                  <c:v>49806</c:v>
                </c:pt>
                <c:pt idx="20">
                  <c:v>26035</c:v>
                </c:pt>
                <c:pt idx="21">
                  <c:v>19467</c:v>
                </c:pt>
                <c:pt idx="22">
                  <c:v>40690</c:v>
                </c:pt>
                <c:pt idx="23">
                  <c:v>40362</c:v>
                </c:pt>
                <c:pt idx="24">
                  <c:v>32128</c:v>
                </c:pt>
                <c:pt idx="25">
                  <c:v>29709</c:v>
                </c:pt>
                <c:pt idx="26">
                  <c:v>33936</c:v>
                </c:pt>
                <c:pt idx="27">
                  <c:v>35464</c:v>
                </c:pt>
                <c:pt idx="28">
                  <c:v>21971</c:v>
                </c:pt>
                <c:pt idx="29">
                  <c:v>35002.666666666511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3-4D8E-9357-996007C9A0A0}"/>
            </c:ext>
          </c:extLst>
        </c:ser>
        <c:ser>
          <c:idx val="1"/>
          <c:order val="2"/>
          <c:tx>
            <c:v>Nieuwkomers</c:v>
          </c:tx>
          <c:spPr>
            <a:ln>
              <a:solidFill>
                <a:srgbClr val="1BFD36"/>
              </a:solidFill>
            </a:ln>
          </c:spPr>
          <c:marker>
            <c:symbol val="none"/>
          </c:marker>
          <c:cat>
            <c:numRef>
              <c:f>Fiche!$B$8:$B$37</c:f>
              <c:numCache>
                <c:formatCode>@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Fiche!$F$8:$F$37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24580.400000000023</c:v>
                </c:pt>
                <c:pt idx="2">
                  <c:v>28870.5</c:v>
                </c:pt>
                <c:pt idx="3">
                  <c:v>13615.5</c:v>
                </c:pt>
                <c:pt idx="4">
                  <c:v>24029.833333333372</c:v>
                </c:pt>
                <c:pt idx="5">
                  <c:v>23552.833333333256</c:v>
                </c:pt>
                <c:pt idx="6">
                  <c:v>31892.333333333372</c:v>
                </c:pt>
                <c:pt idx="7">
                  <c:v>27898</c:v>
                </c:pt>
                <c:pt idx="8">
                  <c:v>25126</c:v>
                </c:pt>
                <c:pt idx="9">
                  <c:v>48415</c:v>
                </c:pt>
                <c:pt idx="10">
                  <c:v>48405</c:v>
                </c:pt>
                <c:pt idx="11">
                  <c:v>43180</c:v>
                </c:pt>
                <c:pt idx="12">
                  <c:v>44455</c:v>
                </c:pt>
                <c:pt idx="13">
                  <c:v>60485</c:v>
                </c:pt>
                <c:pt idx="14">
                  <c:v>62731</c:v>
                </c:pt>
                <c:pt idx="15">
                  <c:v>74673</c:v>
                </c:pt>
                <c:pt idx="16">
                  <c:v>78919</c:v>
                </c:pt>
                <c:pt idx="17">
                  <c:v>76875</c:v>
                </c:pt>
                <c:pt idx="18">
                  <c:v>89841</c:v>
                </c:pt>
                <c:pt idx="19">
                  <c:v>79604</c:v>
                </c:pt>
                <c:pt idx="20">
                  <c:v>64733</c:v>
                </c:pt>
                <c:pt idx="21">
                  <c:v>54538</c:v>
                </c:pt>
                <c:pt idx="22">
                  <c:v>59606</c:v>
                </c:pt>
                <c:pt idx="23">
                  <c:v>67793</c:v>
                </c:pt>
                <c:pt idx="24">
                  <c:v>64551</c:v>
                </c:pt>
                <c:pt idx="25">
                  <c:v>67431</c:v>
                </c:pt>
                <c:pt idx="26">
                  <c:v>70435</c:v>
                </c:pt>
                <c:pt idx="27">
                  <c:v>76356.75</c:v>
                </c:pt>
                <c:pt idx="28">
                  <c:v>56144.5</c:v>
                </c:pt>
                <c:pt idx="29">
                  <c:v>74228.416666666511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3-4D8E-9357-996007C9A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19294738416763"/>
          <c:y val="0.17347778336218614"/>
          <c:w val="0.37988493333595147"/>
          <c:h val="0.1937659388321140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aantal Nieuwkomers moslims inbegrepen 1992-2021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Nieuwkomers</c:v>
          </c:tx>
          <c:spPr>
            <a:ln w="19050" cap="rnd">
              <a:solidFill>
                <a:srgbClr val="1BFD36"/>
              </a:solidFill>
              <a:round/>
            </a:ln>
            <a:effectLst/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'Ingifte-Fiche'!$F$11:$F$40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24580.400000000023</c:v>
                </c:pt>
                <c:pt idx="2">
                  <c:v>28870.5</c:v>
                </c:pt>
                <c:pt idx="3">
                  <c:v>13615.5</c:v>
                </c:pt>
                <c:pt idx="4">
                  <c:v>24029.833333333372</c:v>
                </c:pt>
                <c:pt idx="5">
                  <c:v>23552.833333333256</c:v>
                </c:pt>
                <c:pt idx="6">
                  <c:v>31892.333333333372</c:v>
                </c:pt>
                <c:pt idx="7">
                  <c:v>27898</c:v>
                </c:pt>
                <c:pt idx="8">
                  <c:v>25126</c:v>
                </c:pt>
                <c:pt idx="9">
                  <c:v>48415</c:v>
                </c:pt>
                <c:pt idx="10">
                  <c:v>48405</c:v>
                </c:pt>
                <c:pt idx="11">
                  <c:v>43180</c:v>
                </c:pt>
                <c:pt idx="12">
                  <c:v>44455</c:v>
                </c:pt>
                <c:pt idx="13">
                  <c:v>60485</c:v>
                </c:pt>
                <c:pt idx="14">
                  <c:v>62731</c:v>
                </c:pt>
                <c:pt idx="15">
                  <c:v>74673</c:v>
                </c:pt>
                <c:pt idx="16">
                  <c:v>78919</c:v>
                </c:pt>
                <c:pt idx="17">
                  <c:v>76875</c:v>
                </c:pt>
                <c:pt idx="18">
                  <c:v>89841</c:v>
                </c:pt>
                <c:pt idx="19">
                  <c:v>79604</c:v>
                </c:pt>
                <c:pt idx="20">
                  <c:v>64733</c:v>
                </c:pt>
                <c:pt idx="21">
                  <c:v>54538</c:v>
                </c:pt>
                <c:pt idx="22">
                  <c:v>59606</c:v>
                </c:pt>
                <c:pt idx="23">
                  <c:v>67793</c:v>
                </c:pt>
                <c:pt idx="24">
                  <c:v>64551</c:v>
                </c:pt>
                <c:pt idx="25">
                  <c:v>67431</c:v>
                </c:pt>
                <c:pt idx="26">
                  <c:v>70435</c:v>
                </c:pt>
                <c:pt idx="27">
                  <c:v>76356.75</c:v>
                </c:pt>
                <c:pt idx="28">
                  <c:v>56144.5</c:v>
                </c:pt>
                <c:pt idx="29">
                  <c:v>74228.416666666511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5-4007-82F8-1F666D36E7DA}"/>
            </c:ext>
          </c:extLst>
        </c:ser>
        <c:ser>
          <c:idx val="0"/>
          <c:order val="1"/>
          <c:tx>
            <c:v>Moslims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'Ingifte-Fiche'!$HE$2:$IH$2</c:f>
              <c:numCache>
                <c:formatCode>#,##0</c:formatCode>
                <c:ptCount val="30"/>
                <c:pt idx="0">
                  <c:v>10459.911690000001</c:v>
                </c:pt>
                <c:pt idx="1">
                  <c:v>9315.7436309999994</c:v>
                </c:pt>
                <c:pt idx="2">
                  <c:v>11472.679908000002</c:v>
                </c:pt>
                <c:pt idx="3">
                  <c:v>7845.163230000001</c:v>
                </c:pt>
                <c:pt idx="4">
                  <c:v>8751.1169369999989</c:v>
                </c:pt>
                <c:pt idx="5">
                  <c:v>10798.132890000003</c:v>
                </c:pt>
                <c:pt idx="6">
                  <c:v>12100.739085000001</c:v>
                </c:pt>
                <c:pt idx="7">
                  <c:v>9335.9376360000024</c:v>
                </c:pt>
                <c:pt idx="8">
                  <c:v>11187.131466000001</c:v>
                </c:pt>
                <c:pt idx="9">
                  <c:v>16820.301860999996</c:v>
                </c:pt>
                <c:pt idx="10">
                  <c:v>16989.573411000001</c:v>
                </c:pt>
                <c:pt idx="11">
                  <c:v>16496.718671999999</c:v>
                </c:pt>
                <c:pt idx="12">
                  <c:v>15807.094032000003</c:v>
                </c:pt>
                <c:pt idx="13">
                  <c:v>18215.688684000001</c:v>
                </c:pt>
                <c:pt idx="14">
                  <c:v>17868.189629999997</c:v>
                </c:pt>
                <c:pt idx="15">
                  <c:v>18694.713294000005</c:v>
                </c:pt>
                <c:pt idx="16">
                  <c:v>19231.236204000001</c:v>
                </c:pt>
                <c:pt idx="17">
                  <c:v>22435.491356999999</c:v>
                </c:pt>
                <c:pt idx="18">
                  <c:v>23889.173835000001</c:v>
                </c:pt>
                <c:pt idx="19">
                  <c:v>21017.507240999999</c:v>
                </c:pt>
                <c:pt idx="20">
                  <c:v>13972.332414000002</c:v>
                </c:pt>
                <c:pt idx="21">
                  <c:v>12338.997545999999</c:v>
                </c:pt>
                <c:pt idx="22">
                  <c:v>13573.803684</c:v>
                </c:pt>
                <c:pt idx="23">
                  <c:v>19044.125739000003</c:v>
                </c:pt>
                <c:pt idx="24">
                  <c:v>24146.271885000006</c:v>
                </c:pt>
                <c:pt idx="25">
                  <c:v>23189.391596999998</c:v>
                </c:pt>
                <c:pt idx="26">
                  <c:v>20659.202177999996</c:v>
                </c:pt>
                <c:pt idx="27">
                  <c:v>20484.191673000001</c:v>
                </c:pt>
                <c:pt idx="28">
                  <c:v>17080.532084999999</c:v>
                </c:pt>
                <c:pt idx="29">
                  <c:v>22242.194699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5-4007-82F8-1F666D36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27375207131366"/>
          <c:y val="0.31187854235611845"/>
          <c:w val="0.3314528224294544"/>
          <c:h val="0.164044847654912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latin typeface="+mn-lt"/>
                <a:cs typeface="Arial" panose="020B0604020202020204" pitchFamily="34" charset="0"/>
              </a:rPr>
              <a:t>Cumul aantal nieuwkomers, moslims inbegrepen 1992-2021</a:t>
            </a:r>
          </a:p>
        </c:rich>
      </c:tx>
      <c:layout>
        <c:manualLayout>
          <c:xMode val="edge"/>
          <c:yMode val="edge"/>
          <c:x val="0.13578113750899926"/>
          <c:y val="2.9342723004694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Nieuwkomers</c:v>
          </c:tx>
          <c:spPr>
            <a:ln w="19050" cap="rnd">
              <a:solidFill>
                <a:srgbClr val="1BFD36"/>
              </a:solidFill>
              <a:round/>
            </a:ln>
            <a:effectLst/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'Ingifte-Fiche'!$I$11:$I$40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55973.800000000047</c:v>
                </c:pt>
                <c:pt idx="2">
                  <c:v>84844.300000000047</c:v>
                </c:pt>
                <c:pt idx="3">
                  <c:v>98459.800000000047</c:v>
                </c:pt>
                <c:pt idx="4">
                  <c:v>122489.63333333342</c:v>
                </c:pt>
                <c:pt idx="5">
                  <c:v>146042.46666666667</c:v>
                </c:pt>
                <c:pt idx="6">
                  <c:v>177934.80000000005</c:v>
                </c:pt>
                <c:pt idx="7">
                  <c:v>205832.80000000005</c:v>
                </c:pt>
                <c:pt idx="8">
                  <c:v>230958.80000000005</c:v>
                </c:pt>
                <c:pt idx="9">
                  <c:v>279373.80000000005</c:v>
                </c:pt>
                <c:pt idx="10">
                  <c:v>327778.80000000005</c:v>
                </c:pt>
                <c:pt idx="11">
                  <c:v>370958.80000000005</c:v>
                </c:pt>
                <c:pt idx="12">
                  <c:v>415413.80000000005</c:v>
                </c:pt>
                <c:pt idx="13">
                  <c:v>475898.80000000005</c:v>
                </c:pt>
                <c:pt idx="14">
                  <c:v>538629.80000000005</c:v>
                </c:pt>
                <c:pt idx="15">
                  <c:v>613302.80000000005</c:v>
                </c:pt>
                <c:pt idx="16">
                  <c:v>692221.8</c:v>
                </c:pt>
                <c:pt idx="17">
                  <c:v>769096.8</c:v>
                </c:pt>
                <c:pt idx="18">
                  <c:v>858937.8</c:v>
                </c:pt>
                <c:pt idx="19">
                  <c:v>938541.8</c:v>
                </c:pt>
                <c:pt idx="20">
                  <c:v>1003274.8</c:v>
                </c:pt>
                <c:pt idx="21">
                  <c:v>1057812.8</c:v>
                </c:pt>
                <c:pt idx="22">
                  <c:v>1117418.8</c:v>
                </c:pt>
                <c:pt idx="23">
                  <c:v>1185211.8</c:v>
                </c:pt>
                <c:pt idx="24">
                  <c:v>1249762.8</c:v>
                </c:pt>
                <c:pt idx="25">
                  <c:v>1317193.8</c:v>
                </c:pt>
                <c:pt idx="26">
                  <c:v>1387628.8</c:v>
                </c:pt>
                <c:pt idx="27">
                  <c:v>1463985.55</c:v>
                </c:pt>
                <c:pt idx="28">
                  <c:v>1520130.05</c:v>
                </c:pt>
                <c:pt idx="29">
                  <c:v>1594358.4666666666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6-4D25-A950-AB946B64A0BC}"/>
            </c:ext>
          </c:extLst>
        </c:ser>
        <c:ser>
          <c:idx val="0"/>
          <c:order val="1"/>
          <c:tx>
            <c:v>Moslims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'Ingifte-Fiche'!$HE$5:$IH$5</c:f>
              <c:numCache>
                <c:formatCode>#,##0</c:formatCode>
                <c:ptCount val="30"/>
                <c:pt idx="0">
                  <c:v>10459.911690000001</c:v>
                </c:pt>
                <c:pt idx="1">
                  <c:v>19775.655320999998</c:v>
                </c:pt>
                <c:pt idx="2">
                  <c:v>31248.335229</c:v>
                </c:pt>
                <c:pt idx="3">
                  <c:v>39093.498459000002</c:v>
                </c:pt>
                <c:pt idx="4">
                  <c:v>47844.615396000001</c:v>
                </c:pt>
                <c:pt idx="5">
                  <c:v>58642.748286000002</c:v>
                </c:pt>
                <c:pt idx="6">
                  <c:v>70743.487370999996</c:v>
                </c:pt>
                <c:pt idx="7">
                  <c:v>80079.425006999998</c:v>
                </c:pt>
                <c:pt idx="8">
                  <c:v>91266.556473000004</c:v>
                </c:pt>
                <c:pt idx="9">
                  <c:v>108086.858334</c:v>
                </c:pt>
                <c:pt idx="10">
                  <c:v>125076.43174500001</c:v>
                </c:pt>
                <c:pt idx="11">
                  <c:v>141573.150417</c:v>
                </c:pt>
                <c:pt idx="12">
                  <c:v>157380.24444899999</c:v>
                </c:pt>
                <c:pt idx="13">
                  <c:v>175595.93313299998</c:v>
                </c:pt>
                <c:pt idx="14">
                  <c:v>193464.12276299999</c:v>
                </c:pt>
                <c:pt idx="15">
                  <c:v>212158.83605700001</c:v>
                </c:pt>
                <c:pt idx="16">
                  <c:v>231390.07226099999</c:v>
                </c:pt>
                <c:pt idx="17">
                  <c:v>253825.56361799999</c:v>
                </c:pt>
                <c:pt idx="18">
                  <c:v>277714.73745299998</c:v>
                </c:pt>
                <c:pt idx="19">
                  <c:v>298732.24469399999</c:v>
                </c:pt>
                <c:pt idx="20">
                  <c:v>312704.577108</c:v>
                </c:pt>
                <c:pt idx="21">
                  <c:v>325043.574654</c:v>
                </c:pt>
                <c:pt idx="22">
                  <c:v>338617.37833799998</c:v>
                </c:pt>
                <c:pt idx="23">
                  <c:v>357661.50407699996</c:v>
                </c:pt>
                <c:pt idx="24">
                  <c:v>381807.77596199996</c:v>
                </c:pt>
                <c:pt idx="25">
                  <c:v>404997.16755899996</c:v>
                </c:pt>
                <c:pt idx="26">
                  <c:v>425656.36973699997</c:v>
                </c:pt>
                <c:pt idx="27">
                  <c:v>446140.56140999997</c:v>
                </c:pt>
                <c:pt idx="28">
                  <c:v>463221.09349499998</c:v>
                </c:pt>
                <c:pt idx="29">
                  <c:v>485463.28819399996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6-4D25-A950-AB946B64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019168610868085"/>
          <c:y val="0.32208902458621236"/>
          <c:w val="0.33298732623699817"/>
          <c:h val="0.1779988215758744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Belgwordingen 1992-2021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Belgwording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'Ingifte-Fiche'!$G$1:$AJ$1</c:f>
              <c:numCache>
                <c:formatCode>0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'Ingifte-Fiche'!$E$11:$E$40</c:f>
              <c:numCache>
                <c:formatCode>#,##0</c:formatCode>
                <c:ptCount val="30"/>
                <c:pt idx="0">
                  <c:v>46579</c:v>
                </c:pt>
                <c:pt idx="1">
                  <c:v>16143</c:v>
                </c:pt>
                <c:pt idx="2">
                  <c:v>25598</c:v>
                </c:pt>
                <c:pt idx="3">
                  <c:v>25981</c:v>
                </c:pt>
                <c:pt idx="4">
                  <c:v>24043</c:v>
                </c:pt>
                <c:pt idx="5">
                  <c:v>30988</c:v>
                </c:pt>
                <c:pt idx="6">
                  <c:v>33217</c:v>
                </c:pt>
                <c:pt idx="7">
                  <c:v>23649</c:v>
                </c:pt>
                <c:pt idx="8">
                  <c:v>60526</c:v>
                </c:pt>
                <c:pt idx="9">
                  <c:v>61510</c:v>
                </c:pt>
                <c:pt idx="10">
                  <c:v>45062</c:v>
                </c:pt>
                <c:pt idx="11">
                  <c:v>32970</c:v>
                </c:pt>
                <c:pt idx="12">
                  <c:v>33880</c:v>
                </c:pt>
                <c:pt idx="13">
                  <c:v>30874</c:v>
                </c:pt>
                <c:pt idx="14">
                  <c:v>31043</c:v>
                </c:pt>
                <c:pt idx="15">
                  <c:v>35358</c:v>
                </c:pt>
                <c:pt idx="16">
                  <c:v>37138</c:v>
                </c:pt>
                <c:pt idx="17">
                  <c:v>32468</c:v>
                </c:pt>
                <c:pt idx="18">
                  <c:v>28217</c:v>
                </c:pt>
                <c:pt idx="19">
                  <c:v>29798</c:v>
                </c:pt>
                <c:pt idx="20">
                  <c:v>38698</c:v>
                </c:pt>
                <c:pt idx="21">
                  <c:v>35071</c:v>
                </c:pt>
                <c:pt idx="22">
                  <c:v>18916</c:v>
                </c:pt>
                <c:pt idx="23">
                  <c:v>27431</c:v>
                </c:pt>
                <c:pt idx="24">
                  <c:v>32423</c:v>
                </c:pt>
                <c:pt idx="25">
                  <c:v>37722</c:v>
                </c:pt>
                <c:pt idx="26">
                  <c:v>36499</c:v>
                </c:pt>
                <c:pt idx="27">
                  <c:v>40892.75</c:v>
                </c:pt>
                <c:pt idx="28">
                  <c:v>34173.5</c:v>
                </c:pt>
                <c:pt idx="29">
                  <c:v>39225.75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2-4567-8CA6-CC68A9EC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latin typeface="+mn-lt"/>
                <a:cs typeface="Arial" panose="020B0604020202020204" pitchFamily="34" charset="0"/>
              </a:rPr>
              <a:t>Cumul aantal Belgwordingen 1992-2021</a:t>
            </a:r>
          </a:p>
        </c:rich>
      </c:tx>
      <c:layout>
        <c:manualLayout>
          <c:xMode val="edge"/>
          <c:yMode val="edge"/>
          <c:x val="0.13578113750899926"/>
          <c:y val="2.9342723004694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Belgwording 1999-2019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'Ingifte-Fiche'!$H$11:$H$40</c:f>
              <c:numCache>
                <c:formatCode>#,##0</c:formatCode>
                <c:ptCount val="30"/>
                <c:pt idx="0">
                  <c:v>46579</c:v>
                </c:pt>
                <c:pt idx="1">
                  <c:v>62722</c:v>
                </c:pt>
                <c:pt idx="2">
                  <c:v>88320</c:v>
                </c:pt>
                <c:pt idx="3">
                  <c:v>114301</c:v>
                </c:pt>
                <c:pt idx="4">
                  <c:v>138344</c:v>
                </c:pt>
                <c:pt idx="5">
                  <c:v>169332</c:v>
                </c:pt>
                <c:pt idx="6">
                  <c:v>202549</c:v>
                </c:pt>
                <c:pt idx="7">
                  <c:v>226198</c:v>
                </c:pt>
                <c:pt idx="8">
                  <c:v>286724</c:v>
                </c:pt>
                <c:pt idx="9">
                  <c:v>348234</c:v>
                </c:pt>
                <c:pt idx="10">
                  <c:v>393296</c:v>
                </c:pt>
                <c:pt idx="11">
                  <c:v>426266</c:v>
                </c:pt>
                <c:pt idx="12">
                  <c:v>460146</c:v>
                </c:pt>
                <c:pt idx="13">
                  <c:v>491020</c:v>
                </c:pt>
                <c:pt idx="14">
                  <c:v>522063</c:v>
                </c:pt>
                <c:pt idx="15">
                  <c:v>557421</c:v>
                </c:pt>
                <c:pt idx="16">
                  <c:v>594559</c:v>
                </c:pt>
                <c:pt idx="17">
                  <c:v>627027</c:v>
                </c:pt>
                <c:pt idx="18">
                  <c:v>655244</c:v>
                </c:pt>
                <c:pt idx="19">
                  <c:v>685042</c:v>
                </c:pt>
                <c:pt idx="20">
                  <c:v>723740</c:v>
                </c:pt>
                <c:pt idx="21">
                  <c:v>758811</c:v>
                </c:pt>
                <c:pt idx="22">
                  <c:v>777727</c:v>
                </c:pt>
                <c:pt idx="23">
                  <c:v>805158</c:v>
                </c:pt>
                <c:pt idx="24">
                  <c:v>837581</c:v>
                </c:pt>
                <c:pt idx="25">
                  <c:v>875303</c:v>
                </c:pt>
                <c:pt idx="26">
                  <c:v>911802</c:v>
                </c:pt>
                <c:pt idx="27">
                  <c:v>952694.75</c:v>
                </c:pt>
                <c:pt idx="28">
                  <c:v>986868.25</c:v>
                </c:pt>
                <c:pt idx="29">
                  <c:v>1026094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F-4C12-8E3C-FA18516C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latin typeface="+mn-lt"/>
                <a:cs typeface="Arial" panose="020B0604020202020204" pitchFamily="34" charset="0"/>
              </a:rPr>
              <a:t>Cumul aantal nieuwkomers, moslims inbegrepen 1992-2021</a:t>
            </a:r>
          </a:p>
        </c:rich>
      </c:tx>
      <c:layout>
        <c:manualLayout>
          <c:xMode val="edge"/>
          <c:yMode val="edge"/>
          <c:x val="0.13578113750899926"/>
          <c:y val="2.9342723004694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Nieuwkomers</c:v>
          </c:tx>
          <c:spPr>
            <a:ln w="19050" cap="rnd">
              <a:solidFill>
                <a:srgbClr val="1BFD36"/>
              </a:solidFill>
              <a:round/>
            </a:ln>
            <a:effectLst/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'Ingifte-Fiche'!$I$11:$I$40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55973.800000000047</c:v>
                </c:pt>
                <c:pt idx="2">
                  <c:v>84844.300000000047</c:v>
                </c:pt>
                <c:pt idx="3">
                  <c:v>98459.800000000047</c:v>
                </c:pt>
                <c:pt idx="4">
                  <c:v>122489.63333333342</c:v>
                </c:pt>
                <c:pt idx="5">
                  <c:v>146042.46666666667</c:v>
                </c:pt>
                <c:pt idx="6">
                  <c:v>177934.80000000005</c:v>
                </c:pt>
                <c:pt idx="7">
                  <c:v>205832.80000000005</c:v>
                </c:pt>
                <c:pt idx="8">
                  <c:v>230958.80000000005</c:v>
                </c:pt>
                <c:pt idx="9">
                  <c:v>279373.80000000005</c:v>
                </c:pt>
                <c:pt idx="10">
                  <c:v>327778.80000000005</c:v>
                </c:pt>
                <c:pt idx="11">
                  <c:v>370958.80000000005</c:v>
                </c:pt>
                <c:pt idx="12">
                  <c:v>415413.80000000005</c:v>
                </c:pt>
                <c:pt idx="13">
                  <c:v>475898.80000000005</c:v>
                </c:pt>
                <c:pt idx="14">
                  <c:v>538629.80000000005</c:v>
                </c:pt>
                <c:pt idx="15">
                  <c:v>613302.80000000005</c:v>
                </c:pt>
                <c:pt idx="16">
                  <c:v>692221.8</c:v>
                </c:pt>
                <c:pt idx="17">
                  <c:v>769096.8</c:v>
                </c:pt>
                <c:pt idx="18">
                  <c:v>858937.8</c:v>
                </c:pt>
                <c:pt idx="19">
                  <c:v>938541.8</c:v>
                </c:pt>
                <c:pt idx="20">
                  <c:v>1003274.8</c:v>
                </c:pt>
                <c:pt idx="21">
                  <c:v>1057812.8</c:v>
                </c:pt>
                <c:pt idx="22">
                  <c:v>1117418.8</c:v>
                </c:pt>
                <c:pt idx="23">
                  <c:v>1185211.8</c:v>
                </c:pt>
                <c:pt idx="24">
                  <c:v>1249762.8</c:v>
                </c:pt>
                <c:pt idx="25">
                  <c:v>1317193.8</c:v>
                </c:pt>
                <c:pt idx="26">
                  <c:v>1387628.8</c:v>
                </c:pt>
                <c:pt idx="27">
                  <c:v>1463985.55</c:v>
                </c:pt>
                <c:pt idx="28">
                  <c:v>1520130.05</c:v>
                </c:pt>
                <c:pt idx="29">
                  <c:v>1594358.4666666666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D-4A3A-8238-20C33B11B692}"/>
            </c:ext>
          </c:extLst>
        </c:ser>
        <c:ser>
          <c:idx val="0"/>
          <c:order val="1"/>
          <c:tx>
            <c:v>Moslims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'Ingifte-Fiche'!$HE$5:$IH$5</c:f>
              <c:numCache>
                <c:formatCode>#,##0</c:formatCode>
                <c:ptCount val="30"/>
                <c:pt idx="0">
                  <c:v>10459.911690000001</c:v>
                </c:pt>
                <c:pt idx="1">
                  <c:v>19775.655320999998</c:v>
                </c:pt>
                <c:pt idx="2">
                  <c:v>31248.335229</c:v>
                </c:pt>
                <c:pt idx="3">
                  <c:v>39093.498459000002</c:v>
                </c:pt>
                <c:pt idx="4">
                  <c:v>47844.615396000001</c:v>
                </c:pt>
                <c:pt idx="5">
                  <c:v>58642.748286000002</c:v>
                </c:pt>
                <c:pt idx="6">
                  <c:v>70743.487370999996</c:v>
                </c:pt>
                <c:pt idx="7">
                  <c:v>80079.425006999998</c:v>
                </c:pt>
                <c:pt idx="8">
                  <c:v>91266.556473000004</c:v>
                </c:pt>
                <c:pt idx="9">
                  <c:v>108086.858334</c:v>
                </c:pt>
                <c:pt idx="10">
                  <c:v>125076.43174500001</c:v>
                </c:pt>
                <c:pt idx="11">
                  <c:v>141573.150417</c:v>
                </c:pt>
                <c:pt idx="12">
                  <c:v>157380.24444899999</c:v>
                </c:pt>
                <c:pt idx="13">
                  <c:v>175595.93313299998</c:v>
                </c:pt>
                <c:pt idx="14">
                  <c:v>193464.12276299999</c:v>
                </c:pt>
                <c:pt idx="15">
                  <c:v>212158.83605700001</c:v>
                </c:pt>
                <c:pt idx="16">
                  <c:v>231390.07226099999</c:v>
                </c:pt>
                <c:pt idx="17">
                  <c:v>253825.56361799999</c:v>
                </c:pt>
                <c:pt idx="18">
                  <c:v>277714.73745299998</c:v>
                </c:pt>
                <c:pt idx="19">
                  <c:v>298732.24469399999</c:v>
                </c:pt>
                <c:pt idx="20">
                  <c:v>312704.577108</c:v>
                </c:pt>
                <c:pt idx="21">
                  <c:v>325043.574654</c:v>
                </c:pt>
                <c:pt idx="22">
                  <c:v>338617.37833799998</c:v>
                </c:pt>
                <c:pt idx="23">
                  <c:v>357661.50407699996</c:v>
                </c:pt>
                <c:pt idx="24">
                  <c:v>381807.77596199996</c:v>
                </c:pt>
                <c:pt idx="25">
                  <c:v>404997.16755899996</c:v>
                </c:pt>
                <c:pt idx="26">
                  <c:v>425656.36973699997</c:v>
                </c:pt>
                <c:pt idx="27">
                  <c:v>446140.56140999997</c:v>
                </c:pt>
                <c:pt idx="28">
                  <c:v>463221.09349499998</c:v>
                </c:pt>
                <c:pt idx="29">
                  <c:v>485463.28819399996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6-4937-8A2F-87385289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019168610868085"/>
          <c:y val="0.32208902458621236"/>
          <c:w val="0.33298732623699817"/>
          <c:h val="0.1779988215758744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latin typeface="+mn-lt"/>
                <a:cs typeface="Arial" panose="020B0604020202020204" pitchFamily="34" charset="0"/>
              </a:rPr>
              <a:t>Cumul eolutie vreemdeling, Belg-wording, nieuwkomers 1992-2021</a:t>
            </a:r>
          </a:p>
        </c:rich>
      </c:tx>
      <c:layout>
        <c:manualLayout>
          <c:xMode val="edge"/>
          <c:yMode val="edge"/>
          <c:x val="0.13578111047974672"/>
          <c:y val="2.46115908898484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Belgwording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'Ingifte-Fiche'!$H$11:$H$40</c:f>
              <c:numCache>
                <c:formatCode>#,##0</c:formatCode>
                <c:ptCount val="30"/>
                <c:pt idx="0">
                  <c:v>46579</c:v>
                </c:pt>
                <c:pt idx="1">
                  <c:v>62722</c:v>
                </c:pt>
                <c:pt idx="2">
                  <c:v>88320</c:v>
                </c:pt>
                <c:pt idx="3">
                  <c:v>114301</c:v>
                </c:pt>
                <c:pt idx="4">
                  <c:v>138344</c:v>
                </c:pt>
                <c:pt idx="5">
                  <c:v>169332</c:v>
                </c:pt>
                <c:pt idx="6">
                  <c:v>202549</c:v>
                </c:pt>
                <c:pt idx="7">
                  <c:v>226198</c:v>
                </c:pt>
                <c:pt idx="8">
                  <c:v>286724</c:v>
                </c:pt>
                <c:pt idx="9">
                  <c:v>348234</c:v>
                </c:pt>
                <c:pt idx="10">
                  <c:v>393296</c:v>
                </c:pt>
                <c:pt idx="11">
                  <c:v>426266</c:v>
                </c:pt>
                <c:pt idx="12">
                  <c:v>460146</c:v>
                </c:pt>
                <c:pt idx="13">
                  <c:v>491020</c:v>
                </c:pt>
                <c:pt idx="14">
                  <c:v>522063</c:v>
                </c:pt>
                <c:pt idx="15">
                  <c:v>557421</c:v>
                </c:pt>
                <c:pt idx="16">
                  <c:v>594559</c:v>
                </c:pt>
                <c:pt idx="17">
                  <c:v>627027</c:v>
                </c:pt>
                <c:pt idx="18">
                  <c:v>655244</c:v>
                </c:pt>
                <c:pt idx="19">
                  <c:v>685042</c:v>
                </c:pt>
                <c:pt idx="20">
                  <c:v>723740</c:v>
                </c:pt>
                <c:pt idx="21">
                  <c:v>758811</c:v>
                </c:pt>
                <c:pt idx="22">
                  <c:v>777727</c:v>
                </c:pt>
                <c:pt idx="23">
                  <c:v>805158</c:v>
                </c:pt>
                <c:pt idx="24">
                  <c:v>837581</c:v>
                </c:pt>
                <c:pt idx="25">
                  <c:v>875303</c:v>
                </c:pt>
                <c:pt idx="26">
                  <c:v>911802</c:v>
                </c:pt>
                <c:pt idx="27">
                  <c:v>952694.75</c:v>
                </c:pt>
                <c:pt idx="28">
                  <c:v>986868.25</c:v>
                </c:pt>
                <c:pt idx="29">
                  <c:v>1026094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1-4F31-9384-C94CC1FC11E9}"/>
            </c:ext>
          </c:extLst>
        </c:ser>
        <c:ser>
          <c:idx val="0"/>
          <c:order val="1"/>
          <c:tx>
            <c:v>Evolutie vreemdelingen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'Ingifte-Fiche'!$G$11:$G$40</c:f>
              <c:numCache>
                <c:formatCode>#,##0</c:formatCode>
                <c:ptCount val="30"/>
                <c:pt idx="0">
                  <c:v>-15185.599999999977</c:v>
                </c:pt>
                <c:pt idx="1">
                  <c:v>-6748.1999999999534</c:v>
                </c:pt>
                <c:pt idx="2">
                  <c:v>-3475.6999999999534</c:v>
                </c:pt>
                <c:pt idx="3">
                  <c:v>-15841.199999999953</c:v>
                </c:pt>
                <c:pt idx="4">
                  <c:v>-15854.366666666581</c:v>
                </c:pt>
                <c:pt idx="5">
                  <c:v>-23289.533333333326</c:v>
                </c:pt>
                <c:pt idx="6">
                  <c:v>-24614.199999999953</c:v>
                </c:pt>
                <c:pt idx="7">
                  <c:v>-20365.199999999953</c:v>
                </c:pt>
                <c:pt idx="8">
                  <c:v>-55765.199999999953</c:v>
                </c:pt>
                <c:pt idx="9">
                  <c:v>-68860.199999999953</c:v>
                </c:pt>
                <c:pt idx="10">
                  <c:v>-65517.199999999953</c:v>
                </c:pt>
                <c:pt idx="11">
                  <c:v>-55307.199999999953</c:v>
                </c:pt>
                <c:pt idx="12">
                  <c:v>-44732.199999999953</c:v>
                </c:pt>
                <c:pt idx="13">
                  <c:v>-15121.199999999953</c:v>
                </c:pt>
                <c:pt idx="14">
                  <c:v>16566.800000000047</c:v>
                </c:pt>
                <c:pt idx="15">
                  <c:v>55881.800000000047</c:v>
                </c:pt>
                <c:pt idx="16">
                  <c:v>97662.800000000047</c:v>
                </c:pt>
                <c:pt idx="17">
                  <c:v>142069.80000000005</c:v>
                </c:pt>
                <c:pt idx="18">
                  <c:v>203693.80000000005</c:v>
                </c:pt>
                <c:pt idx="19">
                  <c:v>253499.80000000005</c:v>
                </c:pt>
                <c:pt idx="20">
                  <c:v>279534.80000000005</c:v>
                </c:pt>
                <c:pt idx="21">
                  <c:v>299001.80000000005</c:v>
                </c:pt>
                <c:pt idx="22">
                  <c:v>339691.80000000005</c:v>
                </c:pt>
                <c:pt idx="23">
                  <c:v>380053.80000000005</c:v>
                </c:pt>
                <c:pt idx="24">
                  <c:v>412181.80000000005</c:v>
                </c:pt>
                <c:pt idx="25">
                  <c:v>441890.80000000005</c:v>
                </c:pt>
                <c:pt idx="26">
                  <c:v>475826.80000000005</c:v>
                </c:pt>
                <c:pt idx="27">
                  <c:v>511290.80000000005</c:v>
                </c:pt>
                <c:pt idx="28">
                  <c:v>533261.80000000005</c:v>
                </c:pt>
                <c:pt idx="29">
                  <c:v>568264.46666666656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E1-4F31-9384-C94CC1FC11E9}"/>
            </c:ext>
          </c:extLst>
        </c:ser>
        <c:ser>
          <c:idx val="1"/>
          <c:order val="2"/>
          <c:tx>
            <c:v>Nieuwkomers</c:v>
          </c:tx>
          <c:spPr>
            <a:ln>
              <a:solidFill>
                <a:srgbClr val="1BFD36"/>
              </a:solidFill>
            </a:ln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'Ingifte-Fiche'!$I$11:$I$40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55973.800000000047</c:v>
                </c:pt>
                <c:pt idx="2">
                  <c:v>84844.300000000047</c:v>
                </c:pt>
                <c:pt idx="3">
                  <c:v>98459.800000000047</c:v>
                </c:pt>
                <c:pt idx="4">
                  <c:v>122489.63333333342</c:v>
                </c:pt>
                <c:pt idx="5">
                  <c:v>146042.46666666667</c:v>
                </c:pt>
                <c:pt idx="6">
                  <c:v>177934.80000000005</c:v>
                </c:pt>
                <c:pt idx="7">
                  <c:v>205832.80000000005</c:v>
                </c:pt>
                <c:pt idx="8">
                  <c:v>230958.80000000005</c:v>
                </c:pt>
                <c:pt idx="9">
                  <c:v>279373.80000000005</c:v>
                </c:pt>
                <c:pt idx="10">
                  <c:v>327778.80000000005</c:v>
                </c:pt>
                <c:pt idx="11">
                  <c:v>370958.80000000005</c:v>
                </c:pt>
                <c:pt idx="12">
                  <c:v>415413.80000000005</c:v>
                </c:pt>
                <c:pt idx="13">
                  <c:v>475898.80000000005</c:v>
                </c:pt>
                <c:pt idx="14">
                  <c:v>538629.80000000005</c:v>
                </c:pt>
                <c:pt idx="15">
                  <c:v>613302.80000000005</c:v>
                </c:pt>
                <c:pt idx="16">
                  <c:v>692221.8</c:v>
                </c:pt>
                <c:pt idx="17">
                  <c:v>769096.8</c:v>
                </c:pt>
                <c:pt idx="18">
                  <c:v>858937.8</c:v>
                </c:pt>
                <c:pt idx="19">
                  <c:v>938541.8</c:v>
                </c:pt>
                <c:pt idx="20">
                  <c:v>1003274.8</c:v>
                </c:pt>
                <c:pt idx="21">
                  <c:v>1057812.8</c:v>
                </c:pt>
                <c:pt idx="22">
                  <c:v>1117418.8</c:v>
                </c:pt>
                <c:pt idx="23">
                  <c:v>1185211.8</c:v>
                </c:pt>
                <c:pt idx="24">
                  <c:v>1249762.8</c:v>
                </c:pt>
                <c:pt idx="25">
                  <c:v>1317193.8</c:v>
                </c:pt>
                <c:pt idx="26">
                  <c:v>1387628.8</c:v>
                </c:pt>
                <c:pt idx="27">
                  <c:v>1463985.55</c:v>
                </c:pt>
                <c:pt idx="28">
                  <c:v>1520130.05</c:v>
                </c:pt>
                <c:pt idx="29">
                  <c:v>1594358.4666666666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E1-4F31-9384-C94CC1FC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3664799632006"/>
          <c:y val="0.23597718093457495"/>
          <c:w val="0.58263222680291515"/>
          <c:h val="0.277239247121136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Vreemdeling, Belgwording, Nieuwkomers-saldo 1992-2021</a:t>
            </a:r>
          </a:p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sz="1100" b="1" baseline="0"/>
          </a:p>
        </c:rich>
      </c:tx>
      <c:layout>
        <c:manualLayout>
          <c:xMode val="edge"/>
          <c:yMode val="edge"/>
          <c:x val="0.10994825452517917"/>
          <c:y val="1.563525262467185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8570996444593368"/>
        </c:manualLayout>
      </c:layout>
      <c:lineChart>
        <c:grouping val="standard"/>
        <c:varyColors val="0"/>
        <c:ser>
          <c:idx val="2"/>
          <c:order val="0"/>
          <c:tx>
            <c:v>Belgwording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'Ingifte-Fiche'!$G$1:$AJ$1</c:f>
              <c:numCache>
                <c:formatCode>0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'Ingifte-Fiche'!$E$11:$E$40</c:f>
              <c:numCache>
                <c:formatCode>#,##0</c:formatCode>
                <c:ptCount val="30"/>
                <c:pt idx="0">
                  <c:v>46579</c:v>
                </c:pt>
                <c:pt idx="1">
                  <c:v>16143</c:v>
                </c:pt>
                <c:pt idx="2">
                  <c:v>25598</c:v>
                </c:pt>
                <c:pt idx="3">
                  <c:v>25981</c:v>
                </c:pt>
                <c:pt idx="4">
                  <c:v>24043</c:v>
                </c:pt>
                <c:pt idx="5">
                  <c:v>30988</c:v>
                </c:pt>
                <c:pt idx="6">
                  <c:v>33217</c:v>
                </c:pt>
                <c:pt idx="7">
                  <c:v>23649</c:v>
                </c:pt>
                <c:pt idx="8">
                  <c:v>60526</c:v>
                </c:pt>
                <c:pt idx="9">
                  <c:v>61510</c:v>
                </c:pt>
                <c:pt idx="10">
                  <c:v>45062</c:v>
                </c:pt>
                <c:pt idx="11">
                  <c:v>32970</c:v>
                </c:pt>
                <c:pt idx="12">
                  <c:v>33880</c:v>
                </c:pt>
                <c:pt idx="13">
                  <c:v>30874</c:v>
                </c:pt>
                <c:pt idx="14">
                  <c:v>31043</c:v>
                </c:pt>
                <c:pt idx="15">
                  <c:v>35358</c:v>
                </c:pt>
                <c:pt idx="16">
                  <c:v>37138</c:v>
                </c:pt>
                <c:pt idx="17">
                  <c:v>32468</c:v>
                </c:pt>
                <c:pt idx="18">
                  <c:v>28217</c:v>
                </c:pt>
                <c:pt idx="19">
                  <c:v>29798</c:v>
                </c:pt>
                <c:pt idx="20">
                  <c:v>38698</c:v>
                </c:pt>
                <c:pt idx="21">
                  <c:v>35071</c:v>
                </c:pt>
                <c:pt idx="22">
                  <c:v>18916</c:v>
                </c:pt>
                <c:pt idx="23">
                  <c:v>27431</c:v>
                </c:pt>
                <c:pt idx="24">
                  <c:v>32423</c:v>
                </c:pt>
                <c:pt idx="25">
                  <c:v>37722</c:v>
                </c:pt>
                <c:pt idx="26">
                  <c:v>36499</c:v>
                </c:pt>
                <c:pt idx="27">
                  <c:v>40892.75</c:v>
                </c:pt>
                <c:pt idx="28">
                  <c:v>34173.5</c:v>
                </c:pt>
                <c:pt idx="29">
                  <c:v>39225.75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145-B059-1C1CD9444271}"/>
            </c:ext>
          </c:extLst>
        </c:ser>
        <c:ser>
          <c:idx val="0"/>
          <c:order val="1"/>
          <c:tx>
            <c:v>Vreemdelingen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'Ingifte-Fiche'!$G$1:$AJ$1</c:f>
              <c:numCache>
                <c:formatCode>0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'Ingifte-Fiche'!$D$11:$D$40</c:f>
              <c:numCache>
                <c:formatCode>#,##0</c:formatCode>
                <c:ptCount val="30"/>
                <c:pt idx="0">
                  <c:v>-15185.599999999977</c:v>
                </c:pt>
                <c:pt idx="1">
                  <c:v>8437.4000000000233</c:v>
                </c:pt>
                <c:pt idx="2">
                  <c:v>3272.5</c:v>
                </c:pt>
                <c:pt idx="3">
                  <c:v>-12365.5</c:v>
                </c:pt>
                <c:pt idx="4">
                  <c:v>-13.166666666627862</c:v>
                </c:pt>
                <c:pt idx="5">
                  <c:v>-7435.1666666667443</c:v>
                </c:pt>
                <c:pt idx="6">
                  <c:v>-1324.6666666666279</c:v>
                </c:pt>
                <c:pt idx="7">
                  <c:v>4249</c:v>
                </c:pt>
                <c:pt idx="8">
                  <c:v>-35400</c:v>
                </c:pt>
                <c:pt idx="9">
                  <c:v>-13095</c:v>
                </c:pt>
                <c:pt idx="10">
                  <c:v>3343</c:v>
                </c:pt>
                <c:pt idx="11">
                  <c:v>10210</c:v>
                </c:pt>
                <c:pt idx="12">
                  <c:v>10575</c:v>
                </c:pt>
                <c:pt idx="13">
                  <c:v>29611</c:v>
                </c:pt>
                <c:pt idx="14">
                  <c:v>31688</c:v>
                </c:pt>
                <c:pt idx="15">
                  <c:v>39315</c:v>
                </c:pt>
                <c:pt idx="16">
                  <c:v>41781</c:v>
                </c:pt>
                <c:pt idx="17">
                  <c:v>44407</c:v>
                </c:pt>
                <c:pt idx="18">
                  <c:v>61624</c:v>
                </c:pt>
                <c:pt idx="19">
                  <c:v>49806</c:v>
                </c:pt>
                <c:pt idx="20">
                  <c:v>26035</c:v>
                </c:pt>
                <c:pt idx="21">
                  <c:v>19467</c:v>
                </c:pt>
                <c:pt idx="22">
                  <c:v>40690</c:v>
                </c:pt>
                <c:pt idx="23">
                  <c:v>40362</c:v>
                </c:pt>
                <c:pt idx="24">
                  <c:v>32128</c:v>
                </c:pt>
                <c:pt idx="25">
                  <c:v>29709</c:v>
                </c:pt>
                <c:pt idx="26">
                  <c:v>33936</c:v>
                </c:pt>
                <c:pt idx="27">
                  <c:v>35464</c:v>
                </c:pt>
                <c:pt idx="28">
                  <c:v>21971</c:v>
                </c:pt>
                <c:pt idx="29">
                  <c:v>35002.666666666511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7-4145-B059-1C1CD9444271}"/>
            </c:ext>
          </c:extLst>
        </c:ser>
        <c:ser>
          <c:idx val="1"/>
          <c:order val="2"/>
          <c:tx>
            <c:v>Nieuwkomers</c:v>
          </c:tx>
          <c:spPr>
            <a:ln>
              <a:solidFill>
                <a:srgbClr val="1BFD36"/>
              </a:solidFill>
            </a:ln>
          </c:spPr>
          <c:marker>
            <c:symbol val="none"/>
          </c:marker>
          <c:cat>
            <c:numRef>
              <c:f>'Ingifte-Fiche'!$G$1:$AJ$1</c:f>
              <c:numCache>
                <c:formatCode>0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'Ingifte-Fiche'!$F$11:$F$40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24580.400000000023</c:v>
                </c:pt>
                <c:pt idx="2">
                  <c:v>28870.5</c:v>
                </c:pt>
                <c:pt idx="3">
                  <c:v>13615.5</c:v>
                </c:pt>
                <c:pt idx="4">
                  <c:v>24029.833333333372</c:v>
                </c:pt>
                <c:pt idx="5">
                  <c:v>23552.833333333256</c:v>
                </c:pt>
                <c:pt idx="6">
                  <c:v>31892.333333333372</c:v>
                </c:pt>
                <c:pt idx="7">
                  <c:v>27898</c:v>
                </c:pt>
                <c:pt idx="8">
                  <c:v>25126</c:v>
                </c:pt>
                <c:pt idx="9">
                  <c:v>48415</c:v>
                </c:pt>
                <c:pt idx="10">
                  <c:v>48405</c:v>
                </c:pt>
                <c:pt idx="11">
                  <c:v>43180</c:v>
                </c:pt>
                <c:pt idx="12">
                  <c:v>44455</c:v>
                </c:pt>
                <c:pt idx="13">
                  <c:v>60485</c:v>
                </c:pt>
                <c:pt idx="14">
                  <c:v>62731</c:v>
                </c:pt>
                <c:pt idx="15">
                  <c:v>74673</c:v>
                </c:pt>
                <c:pt idx="16">
                  <c:v>78919</c:v>
                </c:pt>
                <c:pt idx="17">
                  <c:v>76875</c:v>
                </c:pt>
                <c:pt idx="18">
                  <c:v>89841</c:v>
                </c:pt>
                <c:pt idx="19">
                  <c:v>79604</c:v>
                </c:pt>
                <c:pt idx="20">
                  <c:v>64733</c:v>
                </c:pt>
                <c:pt idx="21">
                  <c:v>54538</c:v>
                </c:pt>
                <c:pt idx="22">
                  <c:v>59606</c:v>
                </c:pt>
                <c:pt idx="23">
                  <c:v>67793</c:v>
                </c:pt>
                <c:pt idx="24">
                  <c:v>64551</c:v>
                </c:pt>
                <c:pt idx="25">
                  <c:v>67431</c:v>
                </c:pt>
                <c:pt idx="26">
                  <c:v>70435</c:v>
                </c:pt>
                <c:pt idx="27">
                  <c:v>76356.75</c:v>
                </c:pt>
                <c:pt idx="28">
                  <c:v>56144.5</c:v>
                </c:pt>
                <c:pt idx="29">
                  <c:v>74228.416666666511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7-4145-B059-1C1CD9444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6506330491072"/>
          <c:y val="0.17347778336218614"/>
          <c:w val="0.37988493333595147"/>
          <c:h val="0.1937659388321140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/>
              <a:t>Evolutie aantal Nieuwkomers moslims inbegrepen 1992-2021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5569865207527"/>
          <c:y val="0.20192307692307693"/>
          <c:w val="0.83630249343832019"/>
          <c:h val="0.60312803993906361"/>
        </c:manualLayout>
      </c:layout>
      <c:lineChart>
        <c:grouping val="standard"/>
        <c:varyColors val="0"/>
        <c:ser>
          <c:idx val="2"/>
          <c:order val="0"/>
          <c:tx>
            <c:v>Nieuwkomers</c:v>
          </c:tx>
          <c:spPr>
            <a:ln w="19050" cap="rnd">
              <a:solidFill>
                <a:srgbClr val="1BFD36"/>
              </a:solidFill>
              <a:round/>
            </a:ln>
            <a:effectLst/>
          </c:spPr>
          <c:marker>
            <c:symbol val="none"/>
          </c:marker>
          <c:cat>
            <c:numRef>
              <c:f>'Ingifte-Fiche'!$B$11:$B$40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'Ingifte-Fiche'!$F$11:$F$40</c:f>
              <c:numCache>
                <c:formatCode>#,##0</c:formatCode>
                <c:ptCount val="30"/>
                <c:pt idx="0">
                  <c:v>31393.400000000023</c:v>
                </c:pt>
                <c:pt idx="1">
                  <c:v>24580.400000000023</c:v>
                </c:pt>
                <c:pt idx="2">
                  <c:v>28870.5</c:v>
                </c:pt>
                <c:pt idx="3">
                  <c:v>13615.5</c:v>
                </c:pt>
                <c:pt idx="4">
                  <c:v>24029.833333333372</c:v>
                </c:pt>
                <c:pt idx="5">
                  <c:v>23552.833333333256</c:v>
                </c:pt>
                <c:pt idx="6">
                  <c:v>31892.333333333372</c:v>
                </c:pt>
                <c:pt idx="7">
                  <c:v>27898</c:v>
                </c:pt>
                <c:pt idx="8">
                  <c:v>25126</c:v>
                </c:pt>
                <c:pt idx="9">
                  <c:v>48415</c:v>
                </c:pt>
                <c:pt idx="10">
                  <c:v>48405</c:v>
                </c:pt>
                <c:pt idx="11">
                  <c:v>43180</c:v>
                </c:pt>
                <c:pt idx="12">
                  <c:v>44455</c:v>
                </c:pt>
                <c:pt idx="13">
                  <c:v>60485</c:v>
                </c:pt>
                <c:pt idx="14">
                  <c:v>62731</c:v>
                </c:pt>
                <c:pt idx="15">
                  <c:v>74673</c:v>
                </c:pt>
                <c:pt idx="16">
                  <c:v>78919</c:v>
                </c:pt>
                <c:pt idx="17">
                  <c:v>76875</c:v>
                </c:pt>
                <c:pt idx="18">
                  <c:v>89841</c:v>
                </c:pt>
                <c:pt idx="19">
                  <c:v>79604</c:v>
                </c:pt>
                <c:pt idx="20">
                  <c:v>64733</c:v>
                </c:pt>
                <c:pt idx="21">
                  <c:v>54538</c:v>
                </c:pt>
                <c:pt idx="22">
                  <c:v>59606</c:v>
                </c:pt>
                <c:pt idx="23">
                  <c:v>67793</c:v>
                </c:pt>
                <c:pt idx="24">
                  <c:v>64551</c:v>
                </c:pt>
                <c:pt idx="25">
                  <c:v>67431</c:v>
                </c:pt>
                <c:pt idx="26">
                  <c:v>70435</c:v>
                </c:pt>
                <c:pt idx="27">
                  <c:v>76356.75</c:v>
                </c:pt>
                <c:pt idx="28">
                  <c:v>56144.5</c:v>
                </c:pt>
                <c:pt idx="29">
                  <c:v>74228.416666666511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D-481C-B465-3C8CE1D90582}"/>
            </c:ext>
          </c:extLst>
        </c:ser>
        <c:ser>
          <c:idx val="0"/>
          <c:order val="1"/>
          <c:tx>
            <c:v>Moslims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'Ingifte-Fiche'!$HE$2:$IH$2</c:f>
              <c:numCache>
                <c:formatCode>#,##0</c:formatCode>
                <c:ptCount val="30"/>
                <c:pt idx="0">
                  <c:v>10459.911690000001</c:v>
                </c:pt>
                <c:pt idx="1">
                  <c:v>9315.7436309999994</c:v>
                </c:pt>
                <c:pt idx="2">
                  <c:v>11472.679908000002</c:v>
                </c:pt>
                <c:pt idx="3">
                  <c:v>7845.163230000001</c:v>
                </c:pt>
                <c:pt idx="4">
                  <c:v>8751.1169369999989</c:v>
                </c:pt>
                <c:pt idx="5">
                  <c:v>10798.132890000003</c:v>
                </c:pt>
                <c:pt idx="6">
                  <c:v>12100.739085000001</c:v>
                </c:pt>
                <c:pt idx="7">
                  <c:v>9335.9376360000024</c:v>
                </c:pt>
                <c:pt idx="8">
                  <c:v>11187.131466000001</c:v>
                </c:pt>
                <c:pt idx="9">
                  <c:v>16820.301860999996</c:v>
                </c:pt>
                <c:pt idx="10">
                  <c:v>16989.573411000001</c:v>
                </c:pt>
                <c:pt idx="11">
                  <c:v>16496.718671999999</c:v>
                </c:pt>
                <c:pt idx="12">
                  <c:v>15807.094032000003</c:v>
                </c:pt>
                <c:pt idx="13">
                  <c:v>18215.688684000001</c:v>
                </c:pt>
                <c:pt idx="14">
                  <c:v>17868.189629999997</c:v>
                </c:pt>
                <c:pt idx="15">
                  <c:v>18694.713294000005</c:v>
                </c:pt>
                <c:pt idx="16">
                  <c:v>19231.236204000001</c:v>
                </c:pt>
                <c:pt idx="17">
                  <c:v>22435.491356999999</c:v>
                </c:pt>
                <c:pt idx="18">
                  <c:v>23889.173835000001</c:v>
                </c:pt>
                <c:pt idx="19">
                  <c:v>21017.507240999999</c:v>
                </c:pt>
                <c:pt idx="20">
                  <c:v>13972.332414000002</c:v>
                </c:pt>
                <c:pt idx="21">
                  <c:v>12338.997545999999</c:v>
                </c:pt>
                <c:pt idx="22">
                  <c:v>13573.803684</c:v>
                </c:pt>
                <c:pt idx="23">
                  <c:v>19044.125739000003</c:v>
                </c:pt>
                <c:pt idx="24">
                  <c:v>24146.271885000006</c:v>
                </c:pt>
                <c:pt idx="25">
                  <c:v>23189.391596999998</c:v>
                </c:pt>
                <c:pt idx="26">
                  <c:v>20659.202177999996</c:v>
                </c:pt>
                <c:pt idx="27">
                  <c:v>20484.191673000001</c:v>
                </c:pt>
                <c:pt idx="28">
                  <c:v>17080.532084999999</c:v>
                </c:pt>
                <c:pt idx="29">
                  <c:v>22242.194699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D-481C-B465-3C8CE1D90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27375207131366"/>
          <c:y val="0.31187854235611845"/>
          <c:w val="0.3314528224294544"/>
          <c:h val="0.164044847654912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15</xdr:row>
      <xdr:rowOff>38100</xdr:rowOff>
    </xdr:from>
    <xdr:to>
      <xdr:col>16</xdr:col>
      <xdr:colOff>152400</xdr:colOff>
      <xdr:row>29</xdr:row>
      <xdr:rowOff>38100</xdr:rowOff>
    </xdr:to>
    <xdr:graphicFrame macro="">
      <xdr:nvGraphicFramePr>
        <xdr:cNvPr id="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1</xdr:row>
      <xdr:rowOff>22860</xdr:rowOff>
    </xdr:from>
    <xdr:to>
      <xdr:col>22</xdr:col>
      <xdr:colOff>426720</xdr:colOff>
      <xdr:row>14</xdr:row>
      <xdr:rowOff>129540</xdr:rowOff>
    </xdr:to>
    <xdr:graphicFrame macro="">
      <xdr:nvGraphicFramePr>
        <xdr:cNvPr id="8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274320</xdr:colOff>
      <xdr:row>30</xdr:row>
      <xdr:rowOff>0</xdr:rowOff>
    </xdr:from>
    <xdr:to>
      <xdr:col>22</xdr:col>
      <xdr:colOff>434340</xdr:colOff>
      <xdr:row>42</xdr:row>
      <xdr:rowOff>137160</xdr:rowOff>
    </xdr:to>
    <xdr:graphicFrame macro="">
      <xdr:nvGraphicFramePr>
        <xdr:cNvPr id="9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297180</xdr:colOff>
      <xdr:row>15</xdr:row>
      <xdr:rowOff>53340</xdr:rowOff>
    </xdr:from>
    <xdr:to>
      <xdr:col>22</xdr:col>
      <xdr:colOff>411480</xdr:colOff>
      <xdr:row>29</xdr:row>
      <xdr:rowOff>68580</xdr:rowOff>
    </xdr:to>
    <xdr:graphicFrame macro="">
      <xdr:nvGraphicFramePr>
        <xdr:cNvPr id="10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</xdr:colOff>
      <xdr:row>0</xdr:row>
      <xdr:rowOff>137160</xdr:rowOff>
    </xdr:from>
    <xdr:to>
      <xdr:col>16</xdr:col>
      <xdr:colOff>144780</xdr:colOff>
      <xdr:row>14</xdr:row>
      <xdr:rowOff>137160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167640</xdr:colOff>
      <xdr:row>29</xdr:row>
      <xdr:rowOff>99060</xdr:rowOff>
    </xdr:from>
    <xdr:to>
      <xdr:col>16</xdr:col>
      <xdr:colOff>180163</xdr:colOff>
      <xdr:row>43</xdr:row>
      <xdr:rowOff>65718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23460" y="4556760"/>
          <a:ext cx="3822523" cy="214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10</xdr:row>
      <xdr:rowOff>144780</xdr:rowOff>
    </xdr:from>
    <xdr:to>
      <xdr:col>19</xdr:col>
      <xdr:colOff>274320</xdr:colOff>
      <xdr:row>25</xdr:row>
      <xdr:rowOff>0</xdr:rowOff>
    </xdr:to>
    <xdr:graphicFrame macro="">
      <xdr:nvGraphicFramePr>
        <xdr:cNvPr id="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274320</xdr:colOff>
      <xdr:row>25</xdr:row>
      <xdr:rowOff>106680</xdr:rowOff>
    </xdr:from>
    <xdr:to>
      <xdr:col>19</xdr:col>
      <xdr:colOff>297180</xdr:colOff>
      <xdr:row>38</xdr:row>
      <xdr:rowOff>22860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137160</xdr:colOff>
      <xdr:row>25</xdr:row>
      <xdr:rowOff>144780</xdr:rowOff>
    </xdr:from>
    <xdr:to>
      <xdr:col>14</xdr:col>
      <xdr:colOff>160020</xdr:colOff>
      <xdr:row>38</xdr:row>
      <xdr:rowOff>53340</xdr:rowOff>
    </xdr:to>
    <xdr:graphicFrame macro="">
      <xdr:nvGraphicFramePr>
        <xdr:cNvPr id="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129540</xdr:colOff>
      <xdr:row>11</xdr:row>
      <xdr:rowOff>30480</xdr:rowOff>
    </xdr:from>
    <xdr:to>
      <xdr:col>14</xdr:col>
      <xdr:colOff>137160</xdr:colOff>
      <xdr:row>25</xdr:row>
      <xdr:rowOff>45720</xdr:rowOff>
    </xdr:to>
    <xdr:graphicFrame macro="">
      <xdr:nvGraphicFramePr>
        <xdr:cNvPr id="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381000</xdr:colOff>
      <xdr:row>11</xdr:row>
      <xdr:rowOff>45720</xdr:rowOff>
    </xdr:from>
    <xdr:to>
      <xdr:col>25</xdr:col>
      <xdr:colOff>213360</xdr:colOff>
      <xdr:row>25</xdr:row>
      <xdr:rowOff>15240</xdr:rowOff>
    </xdr:to>
    <xdr:graphicFrame macro="">
      <xdr:nvGraphicFramePr>
        <xdr:cNvPr id="10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411480</xdr:colOff>
      <xdr:row>25</xdr:row>
      <xdr:rowOff>114300</xdr:rowOff>
    </xdr:from>
    <xdr:to>
      <xdr:col>25</xdr:col>
      <xdr:colOff>228600</xdr:colOff>
      <xdr:row>38</xdr:row>
      <xdr:rowOff>0</xdr:rowOff>
    </xdr:to>
    <xdr:graphicFrame macro="">
      <xdr:nvGraphicFramePr>
        <xdr:cNvPr id="8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327660</xdr:colOff>
      <xdr:row>13</xdr:row>
      <xdr:rowOff>106680</xdr:rowOff>
    </xdr:from>
    <xdr:to>
      <xdr:col>19</xdr:col>
      <xdr:colOff>335280</xdr:colOff>
      <xdr:row>27</xdr:row>
      <xdr:rowOff>114300</xdr:rowOff>
    </xdr:to>
    <xdr:graphicFrame macro="">
      <xdr:nvGraphicFramePr>
        <xdr:cNvPr id="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320040</xdr:colOff>
      <xdr:row>28</xdr:row>
      <xdr:rowOff>68580</xdr:rowOff>
    </xdr:from>
    <xdr:to>
      <xdr:col>19</xdr:col>
      <xdr:colOff>342900</xdr:colOff>
      <xdr:row>40</xdr:row>
      <xdr:rowOff>137160</xdr:rowOff>
    </xdr:to>
    <xdr:graphicFrame macro="">
      <xdr:nvGraphicFramePr>
        <xdr:cNvPr id="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480060</xdr:colOff>
      <xdr:row>28</xdr:row>
      <xdr:rowOff>30480</xdr:rowOff>
    </xdr:from>
    <xdr:to>
      <xdr:col>25</xdr:col>
      <xdr:colOff>259080</xdr:colOff>
      <xdr:row>40</xdr:row>
      <xdr:rowOff>68580</xdr:rowOff>
    </xdr:to>
    <xdr:graphicFrame macro="">
      <xdr:nvGraphicFramePr>
        <xdr:cNvPr id="8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144780</xdr:colOff>
      <xdr:row>28</xdr:row>
      <xdr:rowOff>53340</xdr:rowOff>
    </xdr:from>
    <xdr:to>
      <xdr:col>14</xdr:col>
      <xdr:colOff>167640</xdr:colOff>
      <xdr:row>40</xdr:row>
      <xdr:rowOff>114300</xdr:rowOff>
    </xdr:to>
    <xdr:graphicFrame macro="">
      <xdr:nvGraphicFramePr>
        <xdr:cNvPr id="9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137160</xdr:colOff>
      <xdr:row>13</xdr:row>
      <xdr:rowOff>68580</xdr:rowOff>
    </xdr:from>
    <xdr:to>
      <xdr:col>14</xdr:col>
      <xdr:colOff>144780</xdr:colOff>
      <xdr:row>27</xdr:row>
      <xdr:rowOff>83820</xdr:rowOff>
    </xdr:to>
    <xdr:graphicFrame macro="">
      <xdr:nvGraphicFramePr>
        <xdr:cNvPr id="10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487680</xdr:colOff>
      <xdr:row>13</xdr:row>
      <xdr:rowOff>106680</xdr:rowOff>
    </xdr:from>
    <xdr:to>
      <xdr:col>25</xdr:col>
      <xdr:colOff>281940</xdr:colOff>
      <xdr:row>27</xdr:row>
      <xdr:rowOff>76200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opLeftCell="A2" workbookViewId="0">
      <selection activeCell="A2" sqref="A2:E2"/>
    </sheetView>
  </sheetViews>
  <sheetFormatPr defaultRowHeight="11.4" x14ac:dyDescent="0.2"/>
  <cols>
    <col min="1" max="1" width="22.5546875" style="104" customWidth="1"/>
    <col min="2" max="4" width="8" style="104" customWidth="1"/>
    <col min="5" max="5" width="8.5546875" style="104" customWidth="1"/>
    <col min="6" max="16384" width="8.88671875" style="104"/>
  </cols>
  <sheetData>
    <row r="2" spans="1:5" ht="13.2" x14ac:dyDescent="0.25">
      <c r="A2" s="258" t="s">
        <v>341</v>
      </c>
      <c r="B2" s="259"/>
      <c r="C2" s="259"/>
      <c r="D2" s="259"/>
      <c r="E2" s="259"/>
    </row>
    <row r="3" spans="1:5" ht="12" x14ac:dyDescent="0.25">
      <c r="A3" s="199"/>
      <c r="B3" s="249" t="s">
        <v>305</v>
      </c>
      <c r="C3" s="250" t="s">
        <v>306</v>
      </c>
      <c r="D3" s="149" t="s">
        <v>307</v>
      </c>
      <c r="E3" s="250" t="s">
        <v>308</v>
      </c>
    </row>
    <row r="4" spans="1:5" ht="12" x14ac:dyDescent="0.25">
      <c r="A4" s="207" t="s">
        <v>310</v>
      </c>
      <c r="B4" s="200">
        <v>6698876</v>
      </c>
      <c r="C4" s="233">
        <v>1222637</v>
      </c>
      <c r="D4" s="201">
        <v>3662495</v>
      </c>
      <c r="E4" s="152">
        <f t="shared" ref="E4:E6" si="0">SUM(B4:D4)</f>
        <v>11584008</v>
      </c>
    </row>
    <row r="5" spans="1:5" ht="12" x14ac:dyDescent="0.25">
      <c r="A5" s="208" t="s">
        <v>302</v>
      </c>
      <c r="B5" s="133">
        <v>1760987.5499999998</v>
      </c>
      <c r="C5" s="128">
        <v>971444.25000000023</v>
      </c>
      <c r="D5" s="122">
        <v>1330302.75</v>
      </c>
      <c r="E5" s="120">
        <f t="shared" si="0"/>
        <v>4062734.55</v>
      </c>
    </row>
    <row r="6" spans="1:5" ht="12" x14ac:dyDescent="0.25">
      <c r="A6" s="207" t="s">
        <v>303</v>
      </c>
      <c r="B6" s="200">
        <v>508885.06057014328</v>
      </c>
      <c r="C6" s="233">
        <v>292753.05072712363</v>
      </c>
      <c r="D6" s="201">
        <v>288116.22734487447</v>
      </c>
      <c r="E6" s="152">
        <f t="shared" si="0"/>
        <v>1089754.3386421413</v>
      </c>
    </row>
    <row r="7" spans="1:5" ht="12" x14ac:dyDescent="0.25">
      <c r="A7" s="208" t="s">
        <v>294</v>
      </c>
      <c r="B7" s="222">
        <f>B6/B4</f>
        <v>7.5965738217895554E-2</v>
      </c>
      <c r="C7" s="202">
        <f t="shared" ref="C7:E7" si="1">C6/C4</f>
        <v>0.23944396474760998</v>
      </c>
      <c r="D7" s="223">
        <f t="shared" si="1"/>
        <v>7.866665411007373E-2</v>
      </c>
      <c r="E7" s="202">
        <f t="shared" si="1"/>
        <v>9.4074031944914177E-2</v>
      </c>
    </row>
    <row r="8" spans="1:5" ht="12" x14ac:dyDescent="0.25">
      <c r="A8" s="207" t="s">
        <v>312</v>
      </c>
      <c r="B8" s="210">
        <f>B6/$E6</f>
        <v>0.46697227303928485</v>
      </c>
      <c r="C8" s="234">
        <f>C6/$E6</f>
        <v>0.2686413261652168</v>
      </c>
      <c r="D8" s="211">
        <f>D6/$E6</f>
        <v>0.26438640079549841</v>
      </c>
      <c r="E8" s="212">
        <f>E6/$E6</f>
        <v>1</v>
      </c>
    </row>
    <row r="9" spans="1:5" ht="12" x14ac:dyDescent="0.25">
      <c r="A9" s="208" t="s">
        <v>309</v>
      </c>
      <c r="B9" s="235">
        <v>46545</v>
      </c>
      <c r="C9" s="120">
        <v>14575</v>
      </c>
      <c r="D9" s="143">
        <v>13935</v>
      </c>
      <c r="E9" s="120">
        <f>SUM(B9:D9)</f>
        <v>75055</v>
      </c>
    </row>
    <row r="10" spans="1:5" ht="12" x14ac:dyDescent="0.25">
      <c r="A10" s="207" t="s">
        <v>313</v>
      </c>
      <c r="B10" s="210">
        <f>B9/$E9</f>
        <v>0.62014522683365536</v>
      </c>
      <c r="C10" s="234">
        <f>C9/$E9</f>
        <v>0.19419092665378723</v>
      </c>
      <c r="D10" s="211">
        <f>D9/$E9</f>
        <v>0.18566384651255746</v>
      </c>
      <c r="E10" s="212">
        <f>E9/$E9</f>
        <v>1</v>
      </c>
    </row>
    <row r="11" spans="1:5" ht="12" x14ac:dyDescent="0.25">
      <c r="A11" s="207" t="s">
        <v>304</v>
      </c>
      <c r="B11" s="206">
        <f>B8*$E11</f>
        <v>10386.488215974359</v>
      </c>
      <c r="C11" s="152">
        <f t="shared" ref="C11:D11" si="2">C8*$E11</f>
        <v>5975.1726807643126</v>
      </c>
      <c r="D11" s="147">
        <f t="shared" si="2"/>
        <v>5880.5338022613223</v>
      </c>
      <c r="E11" s="13">
        <v>22242.194698999992</v>
      </c>
    </row>
    <row r="12" spans="1:5" ht="12" x14ac:dyDescent="0.25">
      <c r="A12" s="209" t="s">
        <v>311</v>
      </c>
      <c r="B12" s="204">
        <f>B11/B9</f>
        <v>0.22314938695830613</v>
      </c>
      <c r="C12" s="203">
        <f>C11/C9</f>
        <v>0.40996038976084476</v>
      </c>
      <c r="D12" s="205">
        <f>D11/D9</f>
        <v>0.42199740238689071</v>
      </c>
      <c r="E12" s="203">
        <v>0.29964528003987678</v>
      </c>
    </row>
    <row r="13" spans="1:5" ht="12" x14ac:dyDescent="0.25">
      <c r="A13" s="209" t="s">
        <v>340</v>
      </c>
      <c r="B13" s="248">
        <f>B11/B4</f>
        <v>1.5504822325378704E-3</v>
      </c>
      <c r="C13" s="248">
        <f t="shared" ref="C13:E13" si="3">C11/C4</f>
        <v>4.8871191373762715E-3</v>
      </c>
      <c r="D13" s="248">
        <f t="shared" si="3"/>
        <v>1.6056086908681985E-3</v>
      </c>
      <c r="E13" s="248">
        <f t="shared" si="3"/>
        <v>1.9200776362550847E-3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I6" sqref="I6"/>
    </sheetView>
  </sheetViews>
  <sheetFormatPr defaultRowHeight="11.4" x14ac:dyDescent="0.2"/>
  <cols>
    <col min="1" max="1" width="18" style="247" customWidth="1"/>
    <col min="2" max="5" width="11.44140625" style="247" customWidth="1"/>
    <col min="6" max="16384" width="8.88671875" style="247"/>
  </cols>
  <sheetData>
    <row r="1" spans="1:5" ht="37.799999999999997" customHeight="1" x14ac:dyDescent="0.2">
      <c r="A1" s="54" t="s">
        <v>208</v>
      </c>
      <c r="B1" s="15" t="str">
        <f>Landen!JQ203</f>
        <v>Moslims bij Nieuwkomers 1992-2001</v>
      </c>
      <c r="C1" s="15" t="str">
        <f>Landen!JR203</f>
        <v>Moslims bij Nieuwkomers 2002-2011</v>
      </c>
      <c r="D1" s="15" t="str">
        <f>Landen!JS203</f>
        <v>Moslims bij Nieuwkomers 2012-2021</v>
      </c>
      <c r="E1" s="15" t="str">
        <f>Landen!JT203</f>
        <v>Moslims bij Nieuwkomers 1992-2021</v>
      </c>
    </row>
    <row r="2" spans="1:5" ht="12" x14ac:dyDescent="0.25">
      <c r="A2" s="28" t="s">
        <v>241</v>
      </c>
      <c r="B2" s="37">
        <f>Landen!JQ204</f>
        <v>0.38688974533044984</v>
      </c>
      <c r="C2" s="37">
        <f>Landen!JR204</f>
        <v>0.2892212400480606</v>
      </c>
      <c r="D2" s="37">
        <f>Landen!JS204</f>
        <v>0.28473055503316475</v>
      </c>
      <c r="E2" s="37">
        <f>Landen!JT204</f>
        <v>0.30448816771360115</v>
      </c>
    </row>
    <row r="3" spans="1:5" ht="12" x14ac:dyDescent="0.25">
      <c r="A3" s="28" t="s">
        <v>196</v>
      </c>
      <c r="B3" s="37">
        <f>Landen!JQ205</f>
        <v>2.5277672710537265E-2</v>
      </c>
      <c r="C3" s="37">
        <f>Landen!JR205</f>
        <v>5.5256994720271242E-2</v>
      </c>
      <c r="D3" s="37">
        <f>Landen!JS205</f>
        <v>4.2579182818915498E-2</v>
      </c>
      <c r="E3" s="37">
        <f>Landen!JT205</f>
        <v>4.5726386179071515E-2</v>
      </c>
    </row>
    <row r="4" spans="1:5" x14ac:dyDescent="0.2">
      <c r="A4" s="29" t="s">
        <v>199</v>
      </c>
      <c r="B4" s="65">
        <f>Landen!JQ206</f>
        <v>4.8708485725525467E-3</v>
      </c>
      <c r="C4" s="65">
        <f>Landen!JR206</f>
        <v>4.8951699996782286E-3</v>
      </c>
      <c r="D4" s="65">
        <f>Landen!JS206</f>
        <v>3.7950898244748345E-3</v>
      </c>
      <c r="E4" s="65">
        <f>Landen!JT206</f>
        <v>4.4456767215087963E-3</v>
      </c>
    </row>
    <row r="5" spans="1:5" x14ac:dyDescent="0.2">
      <c r="A5" s="31" t="s">
        <v>200</v>
      </c>
      <c r="B5" s="65">
        <f>Landen!JQ207</f>
        <v>8.5810626302365522E-2</v>
      </c>
      <c r="C5" s="65">
        <f>Landen!JR207</f>
        <v>8.9031691691437848E-2</v>
      </c>
      <c r="D5" s="65">
        <f>Landen!JS207</f>
        <v>7.003757420948642E-2</v>
      </c>
      <c r="E5" s="65">
        <f>Landen!JT207</f>
        <v>7.9874986735955056E-2</v>
      </c>
    </row>
    <row r="6" spans="1:5" ht="12" x14ac:dyDescent="0.25">
      <c r="A6" s="28" t="s">
        <v>218</v>
      </c>
      <c r="B6" s="37">
        <f>Landen!JQ208</f>
        <v>0.57372117717952487</v>
      </c>
      <c r="C6" s="37">
        <f>Landen!JR208</f>
        <v>0.49652976317122233</v>
      </c>
      <c r="D6" s="37">
        <f>Landen!JS208</f>
        <v>0.51465748779353115</v>
      </c>
      <c r="E6" s="37">
        <f>Landen!JT208</f>
        <v>0.51988012819857132</v>
      </c>
    </row>
    <row r="7" spans="1:5" ht="12" x14ac:dyDescent="0.25">
      <c r="A7" s="28" t="s">
        <v>219</v>
      </c>
      <c r="B7" s="37">
        <f>Landen!JQ209</f>
        <v>0.61261840788591626</v>
      </c>
      <c r="C7" s="37">
        <f>Landen!JR209</f>
        <v>0.53180591826399626</v>
      </c>
      <c r="D7" s="37">
        <f>Landen!JS209</f>
        <v>0.64788577485228549</v>
      </c>
      <c r="E7" s="37">
        <f>Landen!JT209</f>
        <v>0.59829315818226425</v>
      </c>
    </row>
    <row r="8" spans="1:5" x14ac:dyDescent="0.2">
      <c r="A8" s="29" t="s">
        <v>201</v>
      </c>
      <c r="B8" s="65">
        <f>Landen!JQ210</f>
        <v>0.85782000000000003</v>
      </c>
      <c r="C8" s="65">
        <f>Landen!JR210</f>
        <v>0.85782000000000003</v>
      </c>
      <c r="D8" s="65">
        <f>Landen!JS210</f>
        <v>0.85782000000000003</v>
      </c>
      <c r="E8" s="65">
        <f>Landen!JT210</f>
        <v>0.85782000000000003</v>
      </c>
    </row>
    <row r="9" spans="1:5" x14ac:dyDescent="0.2">
      <c r="A9" s="30" t="s">
        <v>202</v>
      </c>
      <c r="B9" s="65">
        <f>Landen!JQ211</f>
        <v>0.28587175379366714</v>
      </c>
      <c r="C9" s="65">
        <f>Landen!JR211</f>
        <v>0.41990536585642391</v>
      </c>
      <c r="D9" s="65">
        <f>Landen!JS211</f>
        <v>0.62940968848805845</v>
      </c>
      <c r="E9" s="65">
        <f>Landen!JT211</f>
        <v>0.51448587696679793</v>
      </c>
    </row>
    <row r="10" spans="1:5" ht="12" x14ac:dyDescent="0.25">
      <c r="A10" s="28" t="s">
        <v>220</v>
      </c>
      <c r="B10" s="37">
        <f>Landen!JQ212</f>
        <v>0.62761260135069008</v>
      </c>
      <c r="C10" s="37">
        <f>Landen!JR212</f>
        <v>0.56033934920279171</v>
      </c>
      <c r="D10" s="37">
        <f>Landen!JS212</f>
        <v>0.53924112639669775</v>
      </c>
      <c r="E10" s="37">
        <f>Landen!JT212</f>
        <v>0.56933466349240691</v>
      </c>
    </row>
    <row r="11" spans="1:5" x14ac:dyDescent="0.2">
      <c r="A11" s="29" t="s">
        <v>203</v>
      </c>
      <c r="B11" s="65">
        <f>Landen!JQ213</f>
        <v>0.86782057947019875</v>
      </c>
      <c r="C11" s="65">
        <f>Landen!JR213</f>
        <v>0.86667400877906364</v>
      </c>
      <c r="D11" s="65">
        <f>Landen!JS213</f>
        <v>0.86580346412979048</v>
      </c>
      <c r="E11" s="65">
        <f>Landen!JT213</f>
        <v>0.86681396454535886</v>
      </c>
    </row>
    <row r="12" spans="1:5" x14ac:dyDescent="0.2">
      <c r="A12" s="30" t="s">
        <v>233</v>
      </c>
      <c r="B12" s="65">
        <f>Landen!JQ214</f>
        <v>0.10341364230984866</v>
      </c>
      <c r="C12" s="65">
        <f>Landen!JR214</f>
        <v>0.21216324234932515</v>
      </c>
      <c r="D12" s="65">
        <f>Landen!JS214</f>
        <v>0.32502876406877934</v>
      </c>
      <c r="E12" s="65">
        <f>Landen!JT214</f>
        <v>0.24159564586729088</v>
      </c>
    </row>
    <row r="13" spans="1:5" ht="12" x14ac:dyDescent="0.25">
      <c r="A13" s="28" t="s">
        <v>221</v>
      </c>
      <c r="B13" s="37">
        <f>Landen!JQ215</f>
        <v>5.5834419953596295E-3</v>
      </c>
      <c r="C13" s="37">
        <f>Landen!JR215</f>
        <v>5.9059005624296952E-3</v>
      </c>
      <c r="D13" s="37">
        <f>Landen!JS215</f>
        <v>1.7159300907100408E-2</v>
      </c>
      <c r="E13" s="37">
        <f>Landen!JT215</f>
        <v>1.0165263157894736E-2</v>
      </c>
    </row>
    <row r="14" spans="1:5" x14ac:dyDescent="0.2">
      <c r="A14" s="29" t="s">
        <v>204</v>
      </c>
      <c r="B14" s="65">
        <f>Landen!JQ216</f>
        <v>1.7241355932203387E-2</v>
      </c>
      <c r="C14" s="65">
        <f>Landen!JR216</f>
        <v>1.5531681415929203E-2</v>
      </c>
      <c r="D14" s="65">
        <f>Landen!JS216</f>
        <v>1.1359544419134395E-2</v>
      </c>
      <c r="E14" s="65">
        <f>Landen!JT216</f>
        <v>1.5793078393881447E-2</v>
      </c>
    </row>
    <row r="15" spans="1:5" x14ac:dyDescent="0.2">
      <c r="A15" s="31" t="s">
        <v>205</v>
      </c>
      <c r="B15" s="65">
        <f>Landen!JQ217</f>
        <v>1.1529795158286777E-3</v>
      </c>
      <c r="C15" s="65">
        <f>Landen!JR217</f>
        <v>7.237854633882734E-4</v>
      </c>
      <c r="D15" s="65">
        <f>Landen!JS217</f>
        <v>7.7892620740377535E-4</v>
      </c>
      <c r="E15" s="65">
        <f>Landen!JT217</f>
        <v>8.2136300713449035E-4</v>
      </c>
    </row>
    <row r="16" spans="1:5" x14ac:dyDescent="0.2">
      <c r="A16" s="30" t="s">
        <v>206</v>
      </c>
      <c r="B16" s="65">
        <f>Landen!JQ218</f>
        <v>3.1656964892412239E-3</v>
      </c>
      <c r="C16" s="65">
        <f>Landen!JR218</f>
        <v>5.88165372953305E-3</v>
      </c>
      <c r="D16" s="65">
        <f>Landen!JS218</f>
        <v>2.1889363747954173E-2</v>
      </c>
      <c r="E16" s="65">
        <f>Landen!JT218</f>
        <v>1.1926532426204324E-2</v>
      </c>
    </row>
    <row r="17" spans="1:5" ht="12" x14ac:dyDescent="0.25">
      <c r="A17" s="28" t="s">
        <v>230</v>
      </c>
      <c r="B17" s="37">
        <f>Landen!JQ219</f>
        <v>1.5293820895522385E-2</v>
      </c>
      <c r="C17" s="37">
        <f>Landen!JR219</f>
        <v>1.4983061797752809E-2</v>
      </c>
      <c r="D17" s="37">
        <f>Landen!JS219</f>
        <v>2.6698124999999996E-2</v>
      </c>
      <c r="E17" s="37">
        <f>Landen!JT219</f>
        <v>1.5395431400282886E-2</v>
      </c>
    </row>
    <row r="18" spans="1:5" ht="12" x14ac:dyDescent="0.25">
      <c r="A18" s="28" t="s">
        <v>297</v>
      </c>
      <c r="B18" s="38">
        <f>Landen!JQ220</f>
        <v>0.17399999999999999</v>
      </c>
      <c r="C18" s="38">
        <f>Landen!JR220</f>
        <v>0.17400000000000002</v>
      </c>
      <c r="D18" s="38">
        <f>Landen!JS220</f>
        <v>0.17400000000000002</v>
      </c>
      <c r="E18" s="37">
        <f>Landen!JT220</f>
        <v>0.17400000000000002</v>
      </c>
    </row>
    <row r="19" spans="1:5" ht="12" x14ac:dyDescent="0.25">
      <c r="A19" s="28" t="s">
        <v>251</v>
      </c>
      <c r="B19" s="38">
        <f>Landen!JQ221</f>
        <v>0.86777062500000013</v>
      </c>
      <c r="C19" s="38">
        <f>Landen!JR221</f>
        <v>0.86642532395781025</v>
      </c>
      <c r="D19" s="38">
        <f>Landen!JS221</f>
        <v>0.8665730382059802</v>
      </c>
      <c r="E19" s="37">
        <f>Landen!JT221</f>
        <v>0.86657300984117702</v>
      </c>
    </row>
    <row r="21" spans="1:5" ht="37.200000000000003" customHeight="1" x14ac:dyDescent="0.2">
      <c r="A21" s="54" t="s">
        <v>208</v>
      </c>
      <c r="B21" s="15" t="str">
        <f>Landen!GX203</f>
        <v>Nieuwk. op totaal 1992-2001</v>
      </c>
      <c r="C21" s="15" t="str">
        <f>Landen!GY203</f>
        <v>Nieuwk. op totaal 2002-1012</v>
      </c>
      <c r="D21" s="15" t="str">
        <f>Landen!GZ203</f>
        <v>Nieuwk. op tot. 2012-2021</v>
      </c>
      <c r="E21" s="15" t="str">
        <f>Landen!HA203</f>
        <v>Nieuwk. op tot.1992-2021</v>
      </c>
    </row>
    <row r="22" spans="1:5" ht="12" x14ac:dyDescent="0.25">
      <c r="A22" s="28" t="s">
        <v>241</v>
      </c>
      <c r="B22" s="196">
        <f>Landen!GX204</f>
        <v>1</v>
      </c>
      <c r="C22" s="196">
        <f>Landen!GY204</f>
        <v>1</v>
      </c>
      <c r="D22" s="196">
        <f>Landen!GZ204</f>
        <v>1</v>
      </c>
      <c r="E22" s="196">
        <f>Landen!HA204</f>
        <v>1</v>
      </c>
    </row>
    <row r="23" spans="1:5" ht="12" x14ac:dyDescent="0.25">
      <c r="A23" s="28" t="s">
        <v>196</v>
      </c>
      <c r="B23" s="196">
        <f>Landen!GX205</f>
        <v>0.34065757060969931</v>
      </c>
      <c r="C23" s="196">
        <f>Landen!GY205</f>
        <v>0.46979677411524834</v>
      </c>
      <c r="D23" s="196">
        <f>Landen!GZ205</f>
        <v>0.48705252992452158</v>
      </c>
      <c r="E23" s="196">
        <f>Landen!HA205</f>
        <v>0.4542660774279243</v>
      </c>
    </row>
    <row r="24" spans="1:5" ht="12" x14ac:dyDescent="0.25">
      <c r="A24" s="29" t="s">
        <v>199</v>
      </c>
      <c r="B24" s="195">
        <f>Landen!GX206</f>
        <v>0.25476977440261039</v>
      </c>
      <c r="C24" s="195">
        <f>Landen!GY206</f>
        <v>0.1885892519054323</v>
      </c>
      <c r="D24" s="195">
        <f>Landen!GZ206</f>
        <v>0.20188975577524207</v>
      </c>
      <c r="E24" s="238">
        <f>Landen!HA206</f>
        <v>0.20565680398849659</v>
      </c>
    </row>
    <row r="25" spans="1:5" ht="12" x14ac:dyDescent="0.25">
      <c r="A25" s="31" t="s">
        <v>200</v>
      </c>
      <c r="B25" s="195">
        <f>Landen!GX207</f>
        <v>8.5887796207088848E-2</v>
      </c>
      <c r="C25" s="195">
        <f>Landen!GY207</f>
        <v>0.28120752220981599</v>
      </c>
      <c r="D25" s="195">
        <f>Landen!GZ207</f>
        <v>0.28516277414927954</v>
      </c>
      <c r="E25" s="238">
        <f>Landen!HA207</f>
        <v>0.24860927343942768</v>
      </c>
    </row>
    <row r="26" spans="1:5" ht="12" x14ac:dyDescent="0.25">
      <c r="A26" s="28" t="s">
        <v>218</v>
      </c>
      <c r="B26" s="196">
        <f>Landen!GX208</f>
        <v>0.65934242939030074</v>
      </c>
      <c r="C26" s="196">
        <f>Landen!GY208</f>
        <v>0.53020322588475166</v>
      </c>
      <c r="D26" s="196">
        <f>Landen!GZ208</f>
        <v>0.51294747007547847</v>
      </c>
      <c r="E26" s="196">
        <f>Landen!HA208</f>
        <v>0.54573392257207565</v>
      </c>
    </row>
    <row r="27" spans="1:5" ht="12" x14ac:dyDescent="0.25">
      <c r="A27" s="28" t="s">
        <v>219</v>
      </c>
      <c r="B27" s="196">
        <f>Landen!GX209</f>
        <v>0.23493971159786639</v>
      </c>
      <c r="C27" s="196">
        <f>Landen!GY209</f>
        <v>0.17974021797174619</v>
      </c>
      <c r="D27" s="196">
        <f>Landen!GZ209</f>
        <v>0.21329360339525782</v>
      </c>
      <c r="E27" s="196">
        <f>Landen!HA209</f>
        <v>0.20321433778777562</v>
      </c>
    </row>
    <row r="28" spans="1:5" ht="12" x14ac:dyDescent="0.25">
      <c r="A28" s="29" t="s">
        <v>201</v>
      </c>
      <c r="B28" s="195">
        <f>Landen!GX210</f>
        <v>0.13421802617138759</v>
      </c>
      <c r="C28" s="195">
        <f>Landen!GY210</f>
        <v>4.5929110636438661E-2</v>
      </c>
      <c r="D28" s="195">
        <f>Landen!GZ210</f>
        <v>1.7253297415436224E-2</v>
      </c>
      <c r="E28" s="238">
        <f>Landen!HA210</f>
        <v>4.9604277616029216E-2</v>
      </c>
    </row>
    <row r="29" spans="1:5" ht="12" x14ac:dyDescent="0.25">
      <c r="A29" s="30" t="s">
        <v>202</v>
      </c>
      <c r="B29" s="195">
        <f>Landen!GX211</f>
        <v>0.10072168542647879</v>
      </c>
      <c r="C29" s="195">
        <f>Landen!GY211</f>
        <v>0.13381110733530754</v>
      </c>
      <c r="D29" s="195">
        <f>Landen!GZ211</f>
        <v>0.19604030597982161</v>
      </c>
      <c r="E29" s="238">
        <f>Landen!HA211</f>
        <v>0.15361006017174639</v>
      </c>
    </row>
    <row r="30" spans="1:5" ht="12" x14ac:dyDescent="0.25">
      <c r="A30" s="28" t="s">
        <v>220</v>
      </c>
      <c r="B30" s="196">
        <f>Landen!GX212</f>
        <v>0.36571074309759899</v>
      </c>
      <c r="C30" s="196">
        <f>Landen!GY212</f>
        <v>0.2910593354046313</v>
      </c>
      <c r="D30" s="196">
        <f>Landen!GZ212</f>
        <v>0.21425195049429466</v>
      </c>
      <c r="E30" s="196">
        <f>Landen!HA212</f>
        <v>0.27254661300133382</v>
      </c>
    </row>
    <row r="31" spans="1:5" ht="12" x14ac:dyDescent="0.25">
      <c r="A31" s="29" t="s">
        <v>203</v>
      </c>
      <c r="B31" s="195">
        <f>Landen!GX213</f>
        <v>0.25078944410678455</v>
      </c>
      <c r="C31" s="195">
        <f>Landen!GY213</f>
        <v>0.15483306228457691</v>
      </c>
      <c r="D31" s="195">
        <f>Landen!GZ213</f>
        <v>8.4869755266969937E-2</v>
      </c>
      <c r="E31" s="238">
        <f>Landen!HA213</f>
        <v>0.14286874925701568</v>
      </c>
    </row>
    <row r="32" spans="1:5" ht="12" x14ac:dyDescent="0.25">
      <c r="A32" s="30" t="s">
        <v>233</v>
      </c>
      <c r="B32" s="195">
        <f>Landen!GX214</f>
        <v>0.11492129899081446</v>
      </c>
      <c r="C32" s="195">
        <f>Landen!GY214</f>
        <v>0.13622627312005436</v>
      </c>
      <c r="D32" s="195">
        <f>Landen!GZ214</f>
        <v>0.12938219522732472</v>
      </c>
      <c r="E32" s="238">
        <f>Landen!HA214</f>
        <v>0.12967786374431814</v>
      </c>
    </row>
    <row r="33" spans="1:5" ht="12" x14ac:dyDescent="0.25">
      <c r="A33" s="28" t="s">
        <v>221</v>
      </c>
      <c r="B33" s="196">
        <f>Landen!GX215</f>
        <v>3.0854718660089101E-2</v>
      </c>
      <c r="C33" s="196">
        <f>Landen!GY215</f>
        <v>3.3716745958541676E-2</v>
      </c>
      <c r="D33" s="196">
        <f>Landen!GZ215</f>
        <v>2.9249027929553483E-2</v>
      </c>
      <c r="E33" s="196">
        <f>Landen!HA215</f>
        <v>3.1377510795669243E-2</v>
      </c>
    </row>
    <row r="34" spans="1:5" ht="12" x14ac:dyDescent="0.25">
      <c r="A34" s="29" t="s">
        <v>204</v>
      </c>
      <c r="B34" s="195">
        <f>Landen!GX216</f>
        <v>6.1244110936673375E-3</v>
      </c>
      <c r="C34" s="195">
        <f>Landen!GY216</f>
        <v>3.0857080440798096E-3</v>
      </c>
      <c r="D34" s="195">
        <f>Landen!GZ216</f>
        <v>6.6939439375841825E-4</v>
      </c>
      <c r="E34" s="238">
        <f>Landen!HA216</f>
        <v>2.6242530067579531E-3</v>
      </c>
    </row>
    <row r="35" spans="1:5" ht="12" x14ac:dyDescent="0.25">
      <c r="A35" s="31" t="s">
        <v>205</v>
      </c>
      <c r="B35" s="195">
        <f>Landen!GX217</f>
        <v>5.7664677217405501E-3</v>
      </c>
      <c r="C35" s="195">
        <f>Landen!GY217</f>
        <v>5.6146536239623287E-3</v>
      </c>
      <c r="D35" s="195">
        <f>Landen!GZ217</f>
        <v>6.2197260413225245E-3</v>
      </c>
      <c r="E35" s="238">
        <f>Landen!HA217</f>
        <v>5.8901434002064856E-3</v>
      </c>
    </row>
    <row r="36" spans="1:5" ht="12" x14ac:dyDescent="0.25">
      <c r="A36" s="30" t="s">
        <v>206</v>
      </c>
      <c r="B36" s="195">
        <f>Landen!GX218</f>
        <v>1.8963839844681214E-2</v>
      </c>
      <c r="C36" s="195">
        <f>Landen!GY218</f>
        <v>2.501638429049954E-2</v>
      </c>
      <c r="D36" s="195">
        <f>Landen!GZ218</f>
        <v>2.2359907494472541E-2</v>
      </c>
      <c r="E36" s="238">
        <f>Landen!HA218</f>
        <v>2.2863114388704805E-2</v>
      </c>
    </row>
    <row r="37" spans="1:5" ht="12" x14ac:dyDescent="0.25">
      <c r="A37" s="28" t="s">
        <v>230</v>
      </c>
      <c r="B37" s="196">
        <f>Landen!GX219</f>
        <v>1.1991102959547388E-3</v>
      </c>
      <c r="C37" s="196">
        <f>Landen!GY219</f>
        <v>5.4007476091072384E-4</v>
      </c>
      <c r="D37" s="196">
        <f>Landen!GZ219</f>
        <v>2.4397062187094972E-5</v>
      </c>
      <c r="E37" s="196">
        <f>Landen!HA219</f>
        <v>4.4343854583601169E-4</v>
      </c>
    </row>
    <row r="38" spans="1:5" ht="12" x14ac:dyDescent="0.25">
      <c r="A38" s="28" t="s">
        <v>297</v>
      </c>
      <c r="B38" s="241">
        <f>Landen!GX220</f>
        <v>2.663814573879154E-2</v>
      </c>
      <c r="C38" s="241">
        <f>Landen!GY220</f>
        <v>2.5146851788921794E-2</v>
      </c>
      <c r="D38" s="241">
        <f>Landen!GZ220</f>
        <v>5.6128491194185372E-2</v>
      </c>
      <c r="E38" s="241">
        <f>Landen!HA220</f>
        <v>3.8152022441460987E-2</v>
      </c>
    </row>
    <row r="39" spans="1:5" ht="12" x14ac:dyDescent="0.25">
      <c r="A39" s="28" t="s">
        <v>251</v>
      </c>
      <c r="B39" s="241">
        <f>Landen!GX221</f>
        <v>2.6344632173811574E-3</v>
      </c>
      <c r="C39" s="241">
        <f>Landen!GY221</f>
        <v>9.0614228846060494E-3</v>
      </c>
      <c r="D39" s="241">
        <f>Landen!GZ221</f>
        <v>3.6717578591577933E-2</v>
      </c>
      <c r="E39" s="241">
        <f>Landen!HA221</f>
        <v>1.9311215541364869E-2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workbookViewId="0">
      <selection activeCell="C36" sqref="C36"/>
    </sheetView>
  </sheetViews>
  <sheetFormatPr defaultRowHeight="11.4" x14ac:dyDescent="0.2"/>
  <cols>
    <col min="1" max="1" width="1.6640625" style="104" customWidth="1"/>
    <col min="2" max="2" width="6.5546875" style="104" customWidth="1"/>
    <col min="3" max="3" width="8.88671875" style="104" customWidth="1"/>
    <col min="4" max="4" width="7.88671875" style="104" customWidth="1"/>
    <col min="5" max="5" width="6.33203125" style="104" customWidth="1"/>
    <col min="6" max="6" width="6.44140625" style="104" customWidth="1"/>
    <col min="7" max="7" width="8.109375" style="104" customWidth="1"/>
    <col min="8" max="8" width="7.109375" style="180" customWidth="1"/>
    <col min="9" max="9" width="5" style="180" customWidth="1"/>
    <col min="10" max="10" width="7" style="181" customWidth="1"/>
    <col min="11" max="11" width="11.109375" style="104" customWidth="1"/>
    <col min="12" max="24" width="8.88671875" style="104"/>
    <col min="25" max="25" width="6.21875" style="104" customWidth="1"/>
    <col min="26" max="16384" width="8.88671875" style="104"/>
  </cols>
  <sheetData>
    <row r="1" spans="2:26" ht="11.4" customHeight="1" x14ac:dyDescent="0.2">
      <c r="B1" s="158"/>
      <c r="C1" s="158"/>
      <c r="D1" s="158"/>
      <c r="E1" s="158"/>
      <c r="F1" s="158"/>
      <c r="G1" s="159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2:26" ht="13.2" x14ac:dyDescent="0.25">
      <c r="B2" s="266" t="s">
        <v>334</v>
      </c>
      <c r="C2" s="267"/>
      <c r="D2" s="267"/>
      <c r="E2" s="267"/>
      <c r="F2" s="267"/>
      <c r="G2" s="267"/>
      <c r="H2" s="267"/>
      <c r="I2" s="267"/>
      <c r="J2" s="268"/>
      <c r="K2" s="103"/>
      <c r="L2" s="103"/>
      <c r="M2" s="103"/>
      <c r="N2" s="143"/>
      <c r="O2" s="103"/>
      <c r="P2" s="103"/>
      <c r="Q2" s="103"/>
      <c r="R2" s="103"/>
      <c r="S2" s="143"/>
      <c r="T2" s="103"/>
      <c r="U2" s="103"/>
      <c r="V2" s="103"/>
      <c r="W2" s="103"/>
      <c r="X2" s="143"/>
      <c r="Y2" s="103"/>
      <c r="Z2" s="103"/>
    </row>
    <row r="3" spans="2:26" ht="12.6" customHeight="1" x14ac:dyDescent="0.25">
      <c r="B3" s="269" t="s">
        <v>321</v>
      </c>
      <c r="C3" s="269" t="s">
        <v>314</v>
      </c>
      <c r="D3" s="269" t="s">
        <v>319</v>
      </c>
      <c r="E3" s="269" t="s">
        <v>328</v>
      </c>
      <c r="F3" s="269" t="s">
        <v>320</v>
      </c>
      <c r="G3" s="269" t="s">
        <v>329</v>
      </c>
      <c r="H3" s="260" t="s">
        <v>325</v>
      </c>
      <c r="I3" s="260" t="s">
        <v>326</v>
      </c>
      <c r="J3" s="263" t="s">
        <v>327</v>
      </c>
      <c r="K3" s="103"/>
      <c r="L3" s="103"/>
      <c r="M3" s="103"/>
      <c r="N3" s="143"/>
      <c r="O3" s="103"/>
      <c r="P3" s="103"/>
      <c r="Q3" s="103"/>
      <c r="R3" s="103"/>
      <c r="S3" s="143"/>
      <c r="T3" s="103"/>
      <c r="U3" s="103"/>
      <c r="V3" s="103"/>
      <c r="W3" s="103"/>
      <c r="X3" s="143"/>
      <c r="Y3" s="103"/>
      <c r="Z3" s="103"/>
    </row>
    <row r="4" spans="2:26" ht="13.2" customHeight="1" x14ac:dyDescent="0.25">
      <c r="B4" s="272"/>
      <c r="C4" s="272" t="str">
        <f>'Ingifte-Fiche'!E9</f>
        <v>wor-</v>
      </c>
      <c r="D4" s="272"/>
      <c r="E4" s="272"/>
      <c r="F4" s="272" t="str">
        <f>'Ingifte-Fiche'!E9</f>
        <v>wor-</v>
      </c>
      <c r="G4" s="270"/>
      <c r="H4" s="261"/>
      <c r="I4" s="261"/>
      <c r="J4" s="264"/>
      <c r="K4" s="103"/>
      <c r="L4" s="103"/>
      <c r="M4" s="103"/>
      <c r="N4" s="143"/>
      <c r="O4" s="103"/>
      <c r="P4" s="103"/>
      <c r="Q4" s="103"/>
      <c r="R4" s="103"/>
      <c r="S4" s="143"/>
      <c r="T4" s="103"/>
      <c r="U4" s="103"/>
      <c r="V4" s="103"/>
      <c r="W4" s="103"/>
      <c r="X4" s="143"/>
      <c r="Y4" s="103"/>
      <c r="Z4" s="103"/>
    </row>
    <row r="5" spans="2:26" ht="12.6" customHeight="1" x14ac:dyDescent="0.2">
      <c r="B5" s="273"/>
      <c r="C5" s="273" t="str">
        <f>'Ingifte-Fiche'!E10</f>
        <v>dingen</v>
      </c>
      <c r="D5" s="273"/>
      <c r="E5" s="273"/>
      <c r="F5" s="273" t="str">
        <f>'Ingifte-Fiche'!E10</f>
        <v>dingen</v>
      </c>
      <c r="G5" s="271"/>
      <c r="H5" s="262"/>
      <c r="I5" s="262"/>
      <c r="J5" s="265"/>
      <c r="K5" s="184"/>
      <c r="L5" s="185"/>
      <c r="M5" s="185"/>
      <c r="N5" s="186"/>
      <c r="O5" s="103"/>
      <c r="P5" s="184"/>
      <c r="Q5" s="185"/>
      <c r="R5" s="185"/>
      <c r="S5" s="186"/>
      <c r="T5" s="103"/>
      <c r="U5" s="184"/>
      <c r="V5" s="185"/>
      <c r="W5" s="185"/>
      <c r="X5" s="186"/>
      <c r="Y5" s="103"/>
      <c r="Z5" s="103"/>
    </row>
    <row r="6" spans="2:26" ht="12" x14ac:dyDescent="0.25">
      <c r="B6" s="163">
        <f>'Ingifte-Fiche'!B11</f>
        <v>1992</v>
      </c>
      <c r="C6" s="58">
        <v>10021997</v>
      </c>
      <c r="D6" s="58">
        <v>31393.4</v>
      </c>
      <c r="E6" s="12">
        <v>10459.911690000001</v>
      </c>
      <c r="F6" s="65">
        <v>0.33318823988481655</v>
      </c>
      <c r="G6" s="62">
        <v>1.0436953523334722E-3</v>
      </c>
      <c r="H6" s="65">
        <v>0.15353039790415349</v>
      </c>
      <c r="I6" s="65"/>
      <c r="J6" s="195"/>
    </row>
    <row r="7" spans="2:26" ht="12" x14ac:dyDescent="0.25">
      <c r="B7" s="163">
        <f>'Ingifte-Fiche'!B12</f>
        <v>1993</v>
      </c>
      <c r="C7" s="58">
        <v>10068319</v>
      </c>
      <c r="D7" s="58">
        <v>24580.400000000001</v>
      </c>
      <c r="E7" s="12">
        <v>9315.7436310000012</v>
      </c>
      <c r="F7" s="65">
        <v>0.37899072557810293</v>
      </c>
      <c r="G7" s="62">
        <v>9.2525312626665893E-4</v>
      </c>
      <c r="H7" s="65">
        <v>0.1591790695969228</v>
      </c>
      <c r="I7" s="65"/>
      <c r="J7" s="195"/>
    </row>
    <row r="8" spans="2:26" ht="12" x14ac:dyDescent="0.25">
      <c r="B8" s="163">
        <f>'Ingifte-Fiche'!B13</f>
        <v>1994</v>
      </c>
      <c r="C8" s="58">
        <v>10100631</v>
      </c>
      <c r="D8" s="58">
        <v>28870.5</v>
      </c>
      <c r="E8" s="12">
        <v>11472.679908000002</v>
      </c>
      <c r="F8" s="65">
        <v>0.3973841778978543</v>
      </c>
      <c r="G8" s="62">
        <v>1.1358379400257274E-3</v>
      </c>
      <c r="H8" s="65">
        <v>0.16248786390596187</v>
      </c>
      <c r="I8" s="65"/>
      <c r="J8" s="195"/>
    </row>
    <row r="9" spans="2:26" ht="12" x14ac:dyDescent="0.25">
      <c r="B9" s="163">
        <f>'Ingifte-Fiche'!B14</f>
        <v>1995</v>
      </c>
      <c r="C9" s="58">
        <v>10130574</v>
      </c>
      <c r="D9" s="58">
        <v>13615.5</v>
      </c>
      <c r="E9" s="12">
        <v>7845.1632299999974</v>
      </c>
      <c r="F9" s="65">
        <v>0.57619354632587838</v>
      </c>
      <c r="G9" s="62">
        <v>7.7440461221644477E-4</v>
      </c>
      <c r="H9" s="65">
        <v>0.16642357670840213</v>
      </c>
      <c r="I9" s="65"/>
      <c r="J9" s="195"/>
    </row>
    <row r="10" spans="2:26" ht="12" x14ac:dyDescent="0.25">
      <c r="B10" s="163">
        <f>'Ingifte-Fiche'!B15</f>
        <v>1996</v>
      </c>
      <c r="C10" s="58">
        <v>10143047</v>
      </c>
      <c r="D10" s="58">
        <v>24029.833333333332</v>
      </c>
      <c r="E10" s="12">
        <v>8751.1169370000007</v>
      </c>
      <c r="F10" s="65">
        <v>0.36417717990830845</v>
      </c>
      <c r="G10" s="62">
        <v>8.6277002729061596E-4</v>
      </c>
      <c r="H10" s="65">
        <v>0.16927218585013451</v>
      </c>
      <c r="I10" s="65"/>
      <c r="J10" s="65"/>
    </row>
    <row r="11" spans="2:26" ht="12" x14ac:dyDescent="0.25">
      <c r="B11" s="163">
        <f>'Ingifte-Fiche'!B16</f>
        <v>1997</v>
      </c>
      <c r="C11" s="58">
        <v>10170226</v>
      </c>
      <c r="D11" s="58">
        <v>23552.833333333332</v>
      </c>
      <c r="E11" s="12">
        <v>10798.132890000003</v>
      </c>
      <c r="F11" s="65">
        <v>0.45846428483480417</v>
      </c>
      <c r="G11" s="62">
        <v>1.0617397184684001E-3</v>
      </c>
      <c r="H11" s="65">
        <v>0.17305709041601083</v>
      </c>
      <c r="I11" s="65"/>
      <c r="J11" s="195"/>
    </row>
    <row r="12" spans="2:26" ht="12" x14ac:dyDescent="0.25">
      <c r="B12" s="163">
        <f>'Ingifte-Fiche'!B17</f>
        <v>1998</v>
      </c>
      <c r="C12" s="58">
        <v>10192264</v>
      </c>
      <c r="D12" s="58">
        <v>31892.333333333336</v>
      </c>
      <c r="E12" s="12">
        <v>12100.739084999997</v>
      </c>
      <c r="F12" s="65">
        <v>0.37942470243632209</v>
      </c>
      <c r="G12" s="62">
        <v>1.1872474148040119E-3</v>
      </c>
      <c r="H12" s="65">
        <v>0.17698917004426482</v>
      </c>
      <c r="I12" s="65"/>
      <c r="J12" s="195"/>
    </row>
    <row r="13" spans="2:26" ht="12" x14ac:dyDescent="0.25">
      <c r="B13" s="163">
        <f>'Ingifte-Fiche'!B18</f>
        <v>1999</v>
      </c>
      <c r="C13" s="58">
        <v>10213752</v>
      </c>
      <c r="D13" s="58">
        <v>27898</v>
      </c>
      <c r="E13" s="12">
        <v>9335.9376360000006</v>
      </c>
      <c r="F13" s="65">
        <v>0.3346454095634096</v>
      </c>
      <c r="G13" s="62">
        <v>9.1405564145281783E-4</v>
      </c>
      <c r="H13" s="65">
        <v>0.18106379673182815</v>
      </c>
      <c r="I13" s="65"/>
      <c r="J13" s="195"/>
    </row>
    <row r="14" spans="2:26" ht="12" x14ac:dyDescent="0.25">
      <c r="B14" s="163">
        <f>'Ingifte-Fiche'!B19</f>
        <v>2000</v>
      </c>
      <c r="C14" s="58">
        <v>10239085</v>
      </c>
      <c r="D14" s="58">
        <v>25126</v>
      </c>
      <c r="E14" s="12">
        <v>11187.131465999999</v>
      </c>
      <c r="F14" s="65">
        <v>0.44524124277640686</v>
      </c>
      <c r="G14" s="62">
        <v>1.0925909362018188E-3</v>
      </c>
      <c r="H14" s="65">
        <v>0.18504491809476242</v>
      </c>
      <c r="I14" s="65"/>
      <c r="J14" s="195"/>
    </row>
    <row r="15" spans="2:26" ht="12" x14ac:dyDescent="0.25">
      <c r="B15" s="163">
        <f>'Ingifte-Fiche'!B20</f>
        <v>2001</v>
      </c>
      <c r="C15" s="58">
        <v>10263414</v>
      </c>
      <c r="D15" s="58">
        <v>48415</v>
      </c>
      <c r="E15" s="12">
        <v>16820.301860999996</v>
      </c>
      <c r="F15" s="65">
        <v>0.34741922670659914</v>
      </c>
      <c r="G15" s="62">
        <v>1.6388603111011596E-3</v>
      </c>
      <c r="H15" s="65">
        <v>0.19120840784557652</v>
      </c>
      <c r="I15" s="65"/>
      <c r="J15" s="195"/>
    </row>
    <row r="16" spans="2:26" ht="12" x14ac:dyDescent="0.25">
      <c r="B16" s="163">
        <f>'Ingifte-Fiche'!B21</f>
        <v>2002</v>
      </c>
      <c r="C16" s="58">
        <v>10309725</v>
      </c>
      <c r="D16" s="58">
        <v>48405</v>
      </c>
      <c r="E16" s="12">
        <v>16989.573410999998</v>
      </c>
      <c r="F16" s="65">
        <v>0.35098798493957228</v>
      </c>
      <c r="G16" s="62">
        <v>1.6479172248532331E-3</v>
      </c>
      <c r="H16" s="65">
        <v>0.19786672777401923</v>
      </c>
      <c r="I16" s="65"/>
      <c r="J16" s="195"/>
    </row>
    <row r="17" spans="2:10" ht="12" x14ac:dyDescent="0.25">
      <c r="B17" s="163">
        <f>'Ingifte-Fiche'!B22</f>
        <v>2003</v>
      </c>
      <c r="C17" s="58">
        <v>10355844</v>
      </c>
      <c r="D17" s="58">
        <v>43180</v>
      </c>
      <c r="E17" s="12">
        <v>16496.718671999999</v>
      </c>
      <c r="F17" s="65">
        <v>0.38204536062992123</v>
      </c>
      <c r="G17" s="62">
        <v>1.592986401880909E-3</v>
      </c>
      <c r="H17" s="65">
        <v>0.20477934488005031</v>
      </c>
      <c r="I17" s="65"/>
      <c r="J17" s="195"/>
    </row>
    <row r="18" spans="2:10" ht="12" x14ac:dyDescent="0.25">
      <c r="B18" s="163">
        <f>'Ingifte-Fiche'!B23</f>
        <v>2004</v>
      </c>
      <c r="C18" s="58">
        <v>10396421</v>
      </c>
      <c r="D18" s="58">
        <v>44455</v>
      </c>
      <c r="E18" s="12">
        <v>15807.094032000005</v>
      </c>
      <c r="F18" s="65">
        <v>0.35557516661792832</v>
      </c>
      <c r="G18" s="62">
        <v>1.5204361223925046E-3</v>
      </c>
      <c r="H18" s="65">
        <v>0.21131343661438876</v>
      </c>
      <c r="I18" s="65"/>
      <c r="J18" s="195"/>
    </row>
    <row r="19" spans="2:10" ht="12" x14ac:dyDescent="0.25">
      <c r="B19" s="163">
        <f>'Ingifte-Fiche'!B24</f>
        <v>2005</v>
      </c>
      <c r="C19" s="58">
        <v>10445852</v>
      </c>
      <c r="D19" s="58">
        <v>60485</v>
      </c>
      <c r="E19" s="12">
        <v>18215.688684000001</v>
      </c>
      <c r="F19" s="65">
        <v>0.3011604312474167</v>
      </c>
      <c r="G19" s="62">
        <v>1.7438202919206592E-3</v>
      </c>
      <c r="H19" s="65">
        <v>0.21782792825324351</v>
      </c>
      <c r="I19" s="65"/>
      <c r="J19" s="195"/>
    </row>
    <row r="20" spans="2:10" ht="12" x14ac:dyDescent="0.25">
      <c r="B20" s="163">
        <f>'Ingifte-Fiche'!B25</f>
        <v>2006</v>
      </c>
      <c r="C20" s="58">
        <v>10511382</v>
      </c>
      <c r="D20" s="58">
        <v>62731</v>
      </c>
      <c r="E20" s="12">
        <v>17868.189629999993</v>
      </c>
      <c r="F20" s="65">
        <v>0.28483827182732607</v>
      </c>
      <c r="G20" s="62">
        <v>1.6998896653170814E-3</v>
      </c>
      <c r="H20" s="65">
        <v>0.225638907424352</v>
      </c>
      <c r="I20" s="65"/>
      <c r="J20" s="195"/>
    </row>
    <row r="21" spans="2:10" ht="12" x14ac:dyDescent="0.25">
      <c r="B21" s="163">
        <f>'Ingifte-Fiche'!B26</f>
        <v>2007</v>
      </c>
      <c r="C21" s="58">
        <v>10584534</v>
      </c>
      <c r="D21" s="58">
        <v>74673</v>
      </c>
      <c r="E21" s="12">
        <v>18694.713294000001</v>
      </c>
      <c r="F21" s="65">
        <v>0.25035438905628543</v>
      </c>
      <c r="G21" s="62">
        <v>1.7662292259630892E-3</v>
      </c>
      <c r="H21" s="65">
        <v>0.23361172537213259</v>
      </c>
      <c r="I21" s="65"/>
      <c r="J21" s="195"/>
    </row>
    <row r="22" spans="2:10" ht="12" x14ac:dyDescent="0.25">
      <c r="B22" s="163">
        <f>'Ingifte-Fiche'!B27</f>
        <v>2008</v>
      </c>
      <c r="C22" s="58">
        <v>10666866</v>
      </c>
      <c r="D22" s="58">
        <v>78919</v>
      </c>
      <c r="E22" s="12">
        <v>19231.236204000001</v>
      </c>
      <c r="F22" s="65">
        <v>0.24368322208847046</v>
      </c>
      <c r="G22" s="62">
        <v>1.8028947025302466E-3</v>
      </c>
      <c r="H22" s="65">
        <v>0.24242202911333094</v>
      </c>
      <c r="I22" s="65"/>
      <c r="J22" s="195"/>
    </row>
    <row r="23" spans="2:10" ht="12" x14ac:dyDescent="0.25">
      <c r="B23" s="163">
        <f>'Ingifte-Fiche'!B28</f>
        <v>2009</v>
      </c>
      <c r="C23" s="58">
        <v>10753080</v>
      </c>
      <c r="D23" s="58">
        <v>76875</v>
      </c>
      <c r="E23" s="12">
        <v>22435.491357000003</v>
      </c>
      <c r="F23" s="65">
        <v>0.29184379000975613</v>
      </c>
      <c r="G23" s="62">
        <v>2.0864246668861391E-3</v>
      </c>
      <c r="H23" s="65">
        <v>0.25135346337979447</v>
      </c>
      <c r="I23" s="65"/>
      <c r="J23" s="195"/>
    </row>
    <row r="24" spans="2:10" ht="12" x14ac:dyDescent="0.25">
      <c r="B24" s="163">
        <f>'Ingifte-Fiche'!B29</f>
        <v>2010</v>
      </c>
      <c r="C24" s="58">
        <v>10839905</v>
      </c>
      <c r="D24" s="58">
        <v>89841</v>
      </c>
      <c r="E24" s="12">
        <v>23889.173834999987</v>
      </c>
      <c r="F24" s="65">
        <v>0.26590503038701691</v>
      </c>
      <c r="G24" s="62">
        <v>2.2038176381619567E-3</v>
      </c>
      <c r="H24" s="65">
        <v>0.26011915798111246</v>
      </c>
      <c r="I24" s="65">
        <v>6.618706456047431E-2</v>
      </c>
      <c r="J24" s="65">
        <v>0.25444901895799704</v>
      </c>
    </row>
    <row r="25" spans="2:10" ht="12" x14ac:dyDescent="0.25">
      <c r="B25" s="163">
        <f>'Ingifte-Fiche'!B30</f>
        <v>2011</v>
      </c>
      <c r="C25" s="58">
        <v>10951266</v>
      </c>
      <c r="D25" s="58">
        <v>79604</v>
      </c>
      <c r="E25" s="12">
        <v>21017.507241000003</v>
      </c>
      <c r="F25" s="65">
        <v>0.26402576806441891</v>
      </c>
      <c r="G25" s="62">
        <v>1.9191851646193237E-3</v>
      </c>
      <c r="H25" s="65">
        <v>0.27003308705124685</v>
      </c>
      <c r="I25" s="65">
        <v>6.8313975439259489E-2</v>
      </c>
      <c r="J25" s="65">
        <v>0.25298372205141983</v>
      </c>
    </row>
    <row r="26" spans="2:10" ht="12" x14ac:dyDescent="0.25">
      <c r="B26" s="163">
        <f>'Ingifte-Fiche'!B31</f>
        <v>2012</v>
      </c>
      <c r="C26" s="58">
        <v>11035948</v>
      </c>
      <c r="D26" s="58">
        <v>64733</v>
      </c>
      <c r="E26" s="12">
        <v>13972.332414000004</v>
      </c>
      <c r="F26" s="65">
        <v>0.21584558747470384</v>
      </c>
      <c r="G26" s="62">
        <v>1.266074506150265E-3</v>
      </c>
      <c r="H26" s="65">
        <v>0.27864129445837604</v>
      </c>
      <c r="I26" s="65">
        <v>7.0804862526385445E-2</v>
      </c>
      <c r="J26" s="65">
        <v>0.25410757104045256</v>
      </c>
    </row>
    <row r="27" spans="2:10" ht="12" x14ac:dyDescent="0.25">
      <c r="B27" s="163">
        <f>'Ingifte-Fiche'!B32</f>
        <v>2013</v>
      </c>
      <c r="C27" s="58">
        <v>11099554</v>
      </c>
      <c r="D27" s="58">
        <v>54538</v>
      </c>
      <c r="E27" s="12">
        <v>12338.997545999999</v>
      </c>
      <c r="F27" s="65">
        <v>0.22624587527962153</v>
      </c>
      <c r="G27" s="62">
        <v>1.1116660674834321E-3</v>
      </c>
      <c r="H27" s="65">
        <v>0.28624340426344203</v>
      </c>
      <c r="I27" s="65">
        <v>7.3360157657502756E-2</v>
      </c>
      <c r="J27" s="65">
        <v>0.25628593205936817</v>
      </c>
    </row>
    <row r="28" spans="2:10" ht="12" x14ac:dyDescent="0.25">
      <c r="B28" s="163">
        <f>'Ingifte-Fiche'!B33</f>
        <v>2014</v>
      </c>
      <c r="C28" s="58">
        <v>11150516</v>
      </c>
      <c r="D28" s="58">
        <v>59606</v>
      </c>
      <c r="E28" s="12">
        <v>13573.803683999997</v>
      </c>
      <c r="F28" s="65">
        <v>0.22772545857799545</v>
      </c>
      <c r="G28" s="62">
        <v>1.2173251609163196E-3</v>
      </c>
      <c r="H28" s="65">
        <v>0.29304798710392382</v>
      </c>
      <c r="I28" s="65">
        <v>7.4753422123490551E-2</v>
      </c>
      <c r="J28" s="65">
        <v>0.25508935537230182</v>
      </c>
    </row>
    <row r="29" spans="2:10" ht="12" customHeight="1" x14ac:dyDescent="0.25">
      <c r="B29" s="163">
        <f>'Ingifte-Fiche'!B34</f>
        <v>2015</v>
      </c>
      <c r="C29" s="58">
        <v>11209044</v>
      </c>
      <c r="D29" s="58">
        <v>67793</v>
      </c>
      <c r="E29" s="12">
        <v>19044.125738999996</v>
      </c>
      <c r="F29" s="65">
        <v>0.28091581341731442</v>
      </c>
      <c r="G29" s="62">
        <v>1.6989964299363974E-3</v>
      </c>
      <c r="H29" s="65">
        <v>0.29998020897977906</v>
      </c>
      <c r="I29" s="65">
        <v>7.6933000503061677E-2</v>
      </c>
      <c r="J29" s="65">
        <v>0.25646025371042908</v>
      </c>
    </row>
    <row r="30" spans="2:10" ht="12" x14ac:dyDescent="0.25">
      <c r="B30" s="163">
        <f>'Ingifte-Fiche'!B35</f>
        <v>2016</v>
      </c>
      <c r="C30" s="58">
        <v>11267910</v>
      </c>
      <c r="D30" s="58">
        <v>64551</v>
      </c>
      <c r="E30" s="12">
        <v>24146.271884999995</v>
      </c>
      <c r="F30" s="65">
        <v>0.37406503206766734</v>
      </c>
      <c r="G30" s="62">
        <v>2.1429237440661131E-3</v>
      </c>
      <c r="H30" s="65">
        <v>0.30745508868766452</v>
      </c>
      <c r="I30" s="65">
        <v>7.9302331703571996E-2</v>
      </c>
      <c r="J30" s="65">
        <v>0.25793143330970569</v>
      </c>
    </row>
    <row r="31" spans="2:10" ht="12" x14ac:dyDescent="0.25">
      <c r="B31" s="163">
        <f>'Ingifte-Fiche'!B36</f>
        <v>2017</v>
      </c>
      <c r="C31" s="58">
        <v>11322088</v>
      </c>
      <c r="D31" s="58">
        <v>67431</v>
      </c>
      <c r="E31" s="12">
        <v>23189.391597000009</v>
      </c>
      <c r="F31" s="65">
        <v>0.3438980824398275</v>
      </c>
      <c r="G31" s="62">
        <v>2.0481550396887933E-3</v>
      </c>
      <c r="H31" s="65">
        <v>0.31453694911963709</v>
      </c>
      <c r="I31" s="65">
        <v>8.2275636180559261E-2</v>
      </c>
      <c r="J31" s="65">
        <v>0.26157701475404388</v>
      </c>
    </row>
    <row r="32" spans="2:10" ht="12" x14ac:dyDescent="0.25">
      <c r="B32" s="163">
        <f>'Ingifte-Fiche'!B37</f>
        <v>2018</v>
      </c>
      <c r="C32" s="58">
        <v>11376070</v>
      </c>
      <c r="D32" s="58">
        <v>70435</v>
      </c>
      <c r="E32" s="12">
        <v>20659.202177999992</v>
      </c>
      <c r="F32" s="65">
        <v>0.29330875527791572</v>
      </c>
      <c r="G32" s="62">
        <v>1.8160227721875826E-3</v>
      </c>
      <c r="H32" s="65">
        <v>0.32178720728263277</v>
      </c>
      <c r="I32" s="65">
        <v>8.3681048904513708E-2</v>
      </c>
      <c r="J32" s="65">
        <v>0.26005088770050078</v>
      </c>
    </row>
    <row r="33" spans="2:10" ht="12" x14ac:dyDescent="0.25">
      <c r="B33" s="163">
        <f>'Ingifte-Fiche'!B38</f>
        <v>2019</v>
      </c>
      <c r="C33" s="58">
        <v>11431406</v>
      </c>
      <c r="D33" s="58">
        <v>76356.75</v>
      </c>
      <c r="E33" s="12">
        <v>20484.191673000008</v>
      </c>
      <c r="F33" s="65">
        <v>0.26826955931204521</v>
      </c>
      <c r="G33" s="62">
        <v>1.7919223298516393E-3</v>
      </c>
      <c r="H33" s="65">
        <v>0.32909744734836216</v>
      </c>
      <c r="I33" s="65">
        <v>8.7495981168096287E-2</v>
      </c>
      <c r="J33" s="65">
        <v>0.26586648384263661</v>
      </c>
    </row>
    <row r="34" spans="2:10" ht="12" x14ac:dyDescent="0.25">
      <c r="B34" s="163">
        <f>'Ingifte-Fiche'!B39</f>
        <v>2020</v>
      </c>
      <c r="C34" s="58">
        <v>11492641</v>
      </c>
      <c r="D34" s="58">
        <v>56144.5</v>
      </c>
      <c r="E34" s="12">
        <v>17080.532084999999</v>
      </c>
      <c r="F34" s="65">
        <v>0.30422449367257698</v>
      </c>
      <c r="G34" s="62">
        <v>1.4862147077421106E-3</v>
      </c>
      <c r="H34" s="65">
        <v>0.33678141516819338</v>
      </c>
      <c r="I34" s="65">
        <v>8.9730035511214015E-2</v>
      </c>
      <c r="J34" s="65">
        <v>0.26643404733720705</v>
      </c>
    </row>
    <row r="35" spans="2:10" ht="12" x14ac:dyDescent="0.25">
      <c r="B35" s="163">
        <f>'Ingifte-Fiche'!B40</f>
        <v>2021</v>
      </c>
      <c r="C35" s="58">
        <v>11521238</v>
      </c>
      <c r="D35" s="58">
        <v>74228.416666666672</v>
      </c>
      <c r="E35" s="12">
        <v>22242.194698999992</v>
      </c>
      <c r="F35" s="65">
        <v>0.29964528003987678</v>
      </c>
      <c r="G35" s="62">
        <v>1.9305386017544289E-3</v>
      </c>
      <c r="H35" s="65">
        <v>0.3433840096003572</v>
      </c>
      <c r="I35" s="65">
        <v>9.1700576050065111E-2</v>
      </c>
      <c r="J35" s="65">
        <v>0.26704963972198231</v>
      </c>
    </row>
    <row r="36" spans="2:10" ht="12" x14ac:dyDescent="0.25">
      <c r="B36" s="163">
        <f>'Ingifte-Fiche'!B41</f>
        <v>2022</v>
      </c>
      <c r="C36" s="58">
        <v>11584008</v>
      </c>
      <c r="D36" s="58"/>
      <c r="E36" s="12"/>
      <c r="F36" s="65"/>
      <c r="G36" s="62"/>
      <c r="H36" s="65">
        <v>0.35071924587759262</v>
      </c>
      <c r="I36" s="65">
        <v>9.4074031944914191E-2</v>
      </c>
      <c r="J36" s="65">
        <v>0.26704963972198231</v>
      </c>
    </row>
    <row r="37" spans="2:10" ht="12" x14ac:dyDescent="0.25">
      <c r="B37" s="193" t="str">
        <f>'Ingifte-Fiche'!B42</f>
        <v>Totaal</v>
      </c>
      <c r="C37" s="13"/>
      <c r="D37" s="13">
        <v>1594358.4666666668</v>
      </c>
      <c r="E37" s="13">
        <v>485463.28819399996</v>
      </c>
      <c r="F37" s="37">
        <v>0.3044881677136011</v>
      </c>
      <c r="G37" s="24" t="s">
        <v>330</v>
      </c>
      <c r="H37" s="37" t="s">
        <v>241</v>
      </c>
      <c r="I37" s="171"/>
      <c r="J37" s="196"/>
    </row>
    <row r="38" spans="2:10" ht="13.2" x14ac:dyDescent="0.25">
      <c r="B38" s="274" t="s">
        <v>322</v>
      </c>
      <c r="C38" s="275"/>
      <c r="D38" s="191">
        <f>SUM(D6:D15)</f>
        <v>279373.80000000005</v>
      </c>
      <c r="E38" s="191">
        <f>SUM(E6:E15)</f>
        <v>108086.858334</v>
      </c>
      <c r="F38" s="187">
        <f t="shared" ref="F38:F40" si="0">E38/D38</f>
        <v>0.38688974533044967</v>
      </c>
      <c r="G38" s="188">
        <f>SUM(G6:G15)/10</f>
        <v>1.0636455080161127E-3</v>
      </c>
      <c r="H38" s="187">
        <f>SUM(G6:G15)</f>
        <v>1.0636455080161127E-2</v>
      </c>
      <c r="I38" s="218"/>
      <c r="J38" s="197"/>
    </row>
    <row r="39" spans="2:10" ht="13.2" x14ac:dyDescent="0.25">
      <c r="B39" s="276" t="s">
        <v>323</v>
      </c>
      <c r="C39" s="277"/>
      <c r="D39" s="192">
        <f>SUM(D16:D25)</f>
        <v>659168</v>
      </c>
      <c r="E39" s="192">
        <f>SUM(E16:E25)</f>
        <v>190645.38636</v>
      </c>
      <c r="F39" s="65">
        <f t="shared" si="0"/>
        <v>0.2892212400480606</v>
      </c>
      <c r="G39" s="62">
        <f>SUM(G16:G25)/10</f>
        <v>1.798360110452514E-3</v>
      </c>
      <c r="H39" s="65">
        <f>SUM(G16:G25)</f>
        <v>1.798360110452514E-2</v>
      </c>
      <c r="I39" s="219"/>
      <c r="J39" s="195"/>
    </row>
    <row r="40" spans="2:10" ht="13.2" x14ac:dyDescent="0.25">
      <c r="B40" s="278" t="s">
        <v>324</v>
      </c>
      <c r="C40" s="279"/>
      <c r="D40" s="194">
        <f>SUM(D26:D35)</f>
        <v>655816.66666666663</v>
      </c>
      <c r="E40" s="194">
        <f>SUM(E26:E35)</f>
        <v>186731.04349999997</v>
      </c>
      <c r="F40" s="189">
        <f t="shared" si="0"/>
        <v>0.28473055503316475</v>
      </c>
      <c r="G40" s="190">
        <f>SUM(G26:G35)/10</f>
        <v>1.6509839359777081E-3</v>
      </c>
      <c r="H40" s="189">
        <f>SUM(G26:G35)</f>
        <v>1.6509839359777082E-2</v>
      </c>
      <c r="I40" s="220"/>
      <c r="J40" s="198"/>
    </row>
    <row r="41" spans="2:10" ht="12" x14ac:dyDescent="0.25">
      <c r="B41" s="217" t="s">
        <v>333</v>
      </c>
      <c r="C41" s="13"/>
      <c r="D41" s="13">
        <v>1594358.4666666668</v>
      </c>
      <c r="E41" s="13">
        <v>485463.28819399996</v>
      </c>
      <c r="F41" s="37">
        <v>0.3044881677136011</v>
      </c>
      <c r="G41" s="24">
        <v>1.5158193871874048E-3</v>
      </c>
      <c r="H41" s="37">
        <f>SUM(H38:H40)</f>
        <v>4.5129895544463353E-2</v>
      </c>
      <c r="I41" s="171"/>
      <c r="J41" s="196"/>
    </row>
    <row r="42" spans="2:10" ht="12" x14ac:dyDescent="0.25">
      <c r="B42" s="207" t="s">
        <v>332</v>
      </c>
      <c r="C42" s="216"/>
      <c r="D42" s="216"/>
      <c r="E42" s="216"/>
      <c r="F42" s="216"/>
      <c r="G42" s="216"/>
      <c r="H42" s="212">
        <f>H43-H41</f>
        <v>4.8944136400450824E-2</v>
      </c>
      <c r="I42" s="211"/>
      <c r="J42" s="221"/>
    </row>
    <row r="43" spans="2:10" ht="12" x14ac:dyDescent="0.25">
      <c r="B43" s="207" t="s">
        <v>331</v>
      </c>
      <c r="C43" s="216"/>
      <c r="D43" s="216"/>
      <c r="E43" s="216"/>
      <c r="F43" s="216"/>
      <c r="G43" s="216"/>
      <c r="H43" s="212">
        <v>9.4074031944914177E-2</v>
      </c>
      <c r="I43" s="211"/>
      <c r="J43" s="221"/>
    </row>
  </sheetData>
  <mergeCells count="13">
    <mergeCell ref="B38:C38"/>
    <mergeCell ref="B39:C39"/>
    <mergeCell ref="B40:C40"/>
    <mergeCell ref="D3:D5"/>
    <mergeCell ref="E3:E5"/>
    <mergeCell ref="C3:C5"/>
    <mergeCell ref="H3:H5"/>
    <mergeCell ref="I3:I5"/>
    <mergeCell ref="J3:J5"/>
    <mergeCell ref="B2:J2"/>
    <mergeCell ref="G3:G5"/>
    <mergeCell ref="B3:B5"/>
    <mergeCell ref="F3:F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0"/>
  <sheetViews>
    <sheetView workbookViewId="0">
      <selection activeCell="B2" sqref="B2:I2"/>
    </sheetView>
  </sheetViews>
  <sheetFormatPr defaultRowHeight="11.4" x14ac:dyDescent="0.2"/>
  <cols>
    <col min="1" max="1" width="1.6640625" style="104" customWidth="1"/>
    <col min="2" max="2" width="6.5546875" style="104" customWidth="1"/>
    <col min="3" max="3" width="7.6640625" style="104" customWidth="1"/>
    <col min="4" max="4" width="6.33203125" style="104" customWidth="1"/>
    <col min="5" max="5" width="7.6640625" style="104" customWidth="1"/>
    <col min="6" max="6" width="7.88671875" style="104" customWidth="1"/>
    <col min="7" max="7" width="6.33203125" style="104" customWidth="1"/>
    <col min="8" max="8" width="7.6640625" style="104" customWidth="1"/>
    <col min="9" max="9" width="7.77734375" style="104" customWidth="1"/>
    <col min="10" max="10" width="5" style="104" customWidth="1"/>
    <col min="11" max="11" width="11.109375" style="104" customWidth="1"/>
    <col min="12" max="24" width="8.88671875" style="104"/>
    <col min="25" max="25" width="6.21875" style="104" customWidth="1"/>
    <col min="26" max="26" width="4.5546875" style="104" customWidth="1"/>
    <col min="27" max="16384" width="8.88671875" style="104"/>
  </cols>
  <sheetData>
    <row r="1" spans="2:25" ht="9" customHeight="1" x14ac:dyDescent="0.2"/>
    <row r="2" spans="2:25" ht="12" x14ac:dyDescent="0.25">
      <c r="B2" s="280" t="str">
        <f>'Ingifte-Fiche'!B5</f>
        <v>Totaal alle landen</v>
      </c>
      <c r="C2" s="281"/>
      <c r="D2" s="281"/>
      <c r="E2" s="281"/>
      <c r="F2" s="281"/>
      <c r="G2" s="281"/>
      <c r="H2" s="281"/>
      <c r="I2" s="282"/>
      <c r="K2" s="157" t="s">
        <v>290</v>
      </c>
      <c r="P2" s="157" t="s">
        <v>291</v>
      </c>
      <c r="U2" s="157" t="s">
        <v>292</v>
      </c>
    </row>
    <row r="3" spans="2:25" ht="11.4" customHeight="1" x14ac:dyDescent="0.2">
      <c r="B3" s="158"/>
      <c r="C3" s="158"/>
      <c r="D3" s="158"/>
      <c r="E3" s="158"/>
      <c r="F3" s="158"/>
      <c r="G3" s="159"/>
      <c r="H3" s="159"/>
      <c r="I3" s="159"/>
    </row>
    <row r="4" spans="2:25" ht="12" customHeight="1" x14ac:dyDescent="0.25">
      <c r="B4" s="106"/>
      <c r="C4" s="283" t="str">
        <f>'Ingifte-Fiche'!C7</f>
        <v>Evolutie per jaar 1992-2022</v>
      </c>
      <c r="D4" s="284"/>
      <c r="E4" s="284"/>
      <c r="F4" s="285"/>
      <c r="G4" s="286" t="str">
        <f>'Ingifte-Fiche'!G7</f>
        <v>Cumul</v>
      </c>
      <c r="H4" s="287"/>
      <c r="I4" s="288"/>
      <c r="K4" s="111" t="s">
        <v>289</v>
      </c>
      <c r="L4" s="112"/>
      <c r="M4" s="112"/>
      <c r="N4" s="119">
        <f>SUM(D8:D17)</f>
        <v>-68860.199999999953</v>
      </c>
      <c r="P4" s="111" t="s">
        <v>280</v>
      </c>
      <c r="Q4" s="112"/>
      <c r="R4" s="112"/>
      <c r="S4" s="119">
        <f>SUM(E8:E17)</f>
        <v>348234</v>
      </c>
      <c r="U4" s="111" t="s">
        <v>286</v>
      </c>
      <c r="V4" s="112"/>
      <c r="W4" s="112"/>
      <c r="X4" s="119">
        <f>SUM(F8:F17)</f>
        <v>279373.80000000005</v>
      </c>
      <c r="Y4" s="289" t="str">
        <f>'Ingifte-Fiche'!Y7</f>
        <v>% mos-lims</v>
      </c>
    </row>
    <row r="5" spans="2:25" ht="12.6" customHeight="1" x14ac:dyDescent="0.25">
      <c r="B5" s="160" t="str">
        <f>'Ingifte-Fiche'!B8</f>
        <v>Jaar op</v>
      </c>
      <c r="C5" s="160" t="str">
        <f>'Ingifte-Fiche'!C8</f>
        <v>Vreem-</v>
      </c>
      <c r="D5" s="160" t="str">
        <f>'Ingifte-Fiche'!D8</f>
        <v>Evol.</v>
      </c>
      <c r="E5" s="160" t="str">
        <f>'Ingifte-Fiche'!E8</f>
        <v>Belg-</v>
      </c>
      <c r="F5" s="160" t="str">
        <f>'Ingifte-Fiche'!F8</f>
        <v>Nieuw-</v>
      </c>
      <c r="G5" s="160" t="str">
        <f>'Ingifte-Fiche'!G8</f>
        <v>Evol.</v>
      </c>
      <c r="H5" s="160" t="str">
        <f>'Ingifte-Fiche'!H8</f>
        <v>Belg-</v>
      </c>
      <c r="I5" s="160" t="str">
        <f>'Ingifte-Fiche'!I8</f>
        <v>Nieuw-</v>
      </c>
      <c r="K5" s="113" t="s">
        <v>278</v>
      </c>
      <c r="L5" s="103"/>
      <c r="M5" s="103"/>
      <c r="N5" s="120">
        <f>SUM(D18:D27)</f>
        <v>322360</v>
      </c>
      <c r="P5" s="113" t="s">
        <v>282</v>
      </c>
      <c r="Q5" s="103"/>
      <c r="R5" s="103"/>
      <c r="S5" s="120">
        <f>SUM(E18:E27)</f>
        <v>336808</v>
      </c>
      <c r="U5" s="113" t="s">
        <v>288</v>
      </c>
      <c r="V5" s="103"/>
      <c r="W5" s="103"/>
      <c r="X5" s="120">
        <f>SUM(F18:F27)</f>
        <v>659168</v>
      </c>
      <c r="Y5" s="290"/>
    </row>
    <row r="6" spans="2:25" ht="13.2" customHeight="1" x14ac:dyDescent="0.25">
      <c r="B6" s="161" t="str">
        <f>'Ingifte-Fiche'!B9</f>
        <v>01/01</v>
      </c>
      <c r="C6" s="161" t="str">
        <f>'Ingifte-Fiche'!C9</f>
        <v>delin-</v>
      </c>
      <c r="D6" s="161" t="str">
        <f>'Ingifte-Fiche'!D9</f>
        <v>vreem-</v>
      </c>
      <c r="E6" s="161" t="str">
        <f>'Ingifte-Fiche'!E9</f>
        <v>wor-</v>
      </c>
      <c r="F6" s="161" t="str">
        <f>'Ingifte-Fiche'!F9</f>
        <v>komers-</v>
      </c>
      <c r="G6" s="161" t="str">
        <f>'Ingifte-Fiche'!G9</f>
        <v>vreem-</v>
      </c>
      <c r="H6" s="161" t="str">
        <f>'Ingifte-Fiche'!H9</f>
        <v>wor-</v>
      </c>
      <c r="I6" s="161" t="str">
        <f>'Ingifte-Fiche'!I9</f>
        <v>komers-</v>
      </c>
      <c r="K6" s="113" t="s">
        <v>279</v>
      </c>
      <c r="L6" s="103"/>
      <c r="M6" s="103"/>
      <c r="N6" s="120">
        <f>SUM(D28:D37)</f>
        <v>314764.66666666651</v>
      </c>
      <c r="P6" s="113" t="s">
        <v>281</v>
      </c>
      <c r="Q6" s="103"/>
      <c r="R6" s="103"/>
      <c r="S6" s="120">
        <f>SUM(E28:E37)</f>
        <v>341052</v>
      </c>
      <c r="U6" s="156" t="s">
        <v>287</v>
      </c>
      <c r="V6" s="109"/>
      <c r="W6" s="109"/>
      <c r="X6" s="120">
        <f>SUM(F28:F37)</f>
        <v>655816.66666666651</v>
      </c>
      <c r="Y6" s="291"/>
    </row>
    <row r="7" spans="2:25" ht="12.6" customHeight="1" x14ac:dyDescent="0.25">
      <c r="B7" s="162"/>
      <c r="C7" s="162" t="str">
        <f>'Ingifte-Fiche'!C10</f>
        <v>gen</v>
      </c>
      <c r="D7" s="162" t="str">
        <f>'Ingifte-Fiche'!D10</f>
        <v>deling</v>
      </c>
      <c r="E7" s="162" t="str">
        <f>'Ingifte-Fiche'!E10</f>
        <v>dingen</v>
      </c>
      <c r="F7" s="162" t="str">
        <f>'Ingifte-Fiche'!F10</f>
        <v>saldo</v>
      </c>
      <c r="G7" s="162" t="str">
        <f>'Ingifte-Fiche'!G10</f>
        <v>deling</v>
      </c>
      <c r="H7" s="162" t="str">
        <f>'Ingifte-Fiche'!H10</f>
        <v>dingen</v>
      </c>
      <c r="I7" s="162" t="str">
        <f>'Ingifte-Fiche'!I10</f>
        <v>saldo</v>
      </c>
      <c r="K7" s="116" t="s">
        <v>283</v>
      </c>
      <c r="L7" s="117"/>
      <c r="M7" s="117"/>
      <c r="N7" s="118">
        <f>SUM(N4:N6)</f>
        <v>568264.46666666656</v>
      </c>
      <c r="P7" s="116" t="s">
        <v>284</v>
      </c>
      <c r="Q7" s="117"/>
      <c r="R7" s="117"/>
      <c r="S7" s="118">
        <f>SUM(S4:S6)</f>
        <v>1026094</v>
      </c>
      <c r="U7" s="114" t="s">
        <v>285</v>
      </c>
      <c r="V7" s="115"/>
      <c r="W7" s="115"/>
      <c r="X7" s="118">
        <f>SUM(X4:X6)</f>
        <v>1594358.4666666666</v>
      </c>
      <c r="Y7" s="212">
        <f>'Ingifte-Fiche'!$Y$10</f>
        <v>0.30448816771360115</v>
      </c>
    </row>
    <row r="8" spans="2:25" ht="12" x14ac:dyDescent="0.25">
      <c r="B8" s="163">
        <f>'Ingifte-Fiche'!B11</f>
        <v>1992</v>
      </c>
      <c r="C8" s="58">
        <f>'Ingifte-Fiche'!C11</f>
        <v>915594.2</v>
      </c>
      <c r="D8" s="12">
        <f>'Ingifte-Fiche'!D11</f>
        <v>-15185.599999999977</v>
      </c>
      <c r="E8" s="58">
        <f>'Ingifte-Fiche'!E11</f>
        <v>46579</v>
      </c>
      <c r="F8" s="19">
        <f>'Ingifte-Fiche'!F11</f>
        <v>31393.400000000023</v>
      </c>
      <c r="G8" s="63">
        <f>'Ingifte-Fiche'!G11</f>
        <v>-15185.599999999977</v>
      </c>
      <c r="H8" s="58">
        <f>'Ingifte-Fiche'!H11</f>
        <v>46579</v>
      </c>
      <c r="I8" s="19">
        <f>'Ingifte-Fiche'!I11</f>
        <v>31393.400000000023</v>
      </c>
      <c r="K8" s="251" t="s">
        <v>342</v>
      </c>
      <c r="L8" s="117"/>
      <c r="M8" s="117"/>
      <c r="N8" s="255">
        <f>C38/'Be-Moslims'!$C$36</f>
        <v>0.12809544560627603</v>
      </c>
      <c r="P8" s="251" t="s">
        <v>343</v>
      </c>
      <c r="Q8" s="117"/>
      <c r="R8" s="117"/>
      <c r="S8" s="253">
        <f>E37/C37</f>
        <v>2.7073601517335056E-2</v>
      </c>
      <c r="U8" s="251" t="s">
        <v>348</v>
      </c>
      <c r="V8" s="117"/>
      <c r="W8" s="117"/>
      <c r="X8" s="253">
        <f>F37/C38</f>
        <v>5.0023912879393624E-2</v>
      </c>
      <c r="Y8" s="256"/>
    </row>
    <row r="9" spans="2:25" ht="12" x14ac:dyDescent="0.25">
      <c r="B9" s="163">
        <f>'Ingifte-Fiche'!B12</f>
        <v>1993</v>
      </c>
      <c r="C9" s="58">
        <f>'Ingifte-Fiche'!C12</f>
        <v>900408.6</v>
      </c>
      <c r="D9" s="12">
        <f>'Ingifte-Fiche'!D12</f>
        <v>8437.4000000000233</v>
      </c>
      <c r="E9" s="58">
        <f>'Ingifte-Fiche'!E12</f>
        <v>16143</v>
      </c>
      <c r="F9" s="19">
        <f>'Ingifte-Fiche'!F12</f>
        <v>24580.400000000023</v>
      </c>
      <c r="G9" s="63">
        <f>'Ingifte-Fiche'!G12</f>
        <v>-6748.1999999999534</v>
      </c>
      <c r="H9" s="58">
        <f>'Ingifte-Fiche'!H12</f>
        <v>62722</v>
      </c>
      <c r="I9" s="19">
        <f>'Ingifte-Fiche'!I12</f>
        <v>55973.800000000047</v>
      </c>
      <c r="P9" s="251" t="s">
        <v>344</v>
      </c>
      <c r="Q9" s="117"/>
      <c r="R9" s="117"/>
      <c r="S9" s="253">
        <f>E37/H37</f>
        <v>3.8228222755420066E-2</v>
      </c>
      <c r="U9" s="251" t="s">
        <v>346</v>
      </c>
      <c r="V9" s="117"/>
      <c r="W9" s="117"/>
      <c r="X9" s="253">
        <f>F37/F39</f>
        <v>4.6556918170263334E-2</v>
      </c>
      <c r="Y9" s="252"/>
    </row>
    <row r="10" spans="2:25" ht="12" x14ac:dyDescent="0.25">
      <c r="B10" s="163">
        <f>'Ingifte-Fiche'!B13</f>
        <v>1994</v>
      </c>
      <c r="C10" s="58">
        <f>'Ingifte-Fiche'!C13</f>
        <v>908846</v>
      </c>
      <c r="D10" s="12">
        <f>'Ingifte-Fiche'!D13</f>
        <v>3272.5</v>
      </c>
      <c r="E10" s="58">
        <f>'Ingifte-Fiche'!E13</f>
        <v>25598</v>
      </c>
      <c r="F10" s="19">
        <f>'Ingifte-Fiche'!F13</f>
        <v>28870.5</v>
      </c>
      <c r="G10" s="63">
        <f>'Ingifte-Fiche'!G13</f>
        <v>-3475.6999999999534</v>
      </c>
      <c r="H10" s="58">
        <f>'Ingifte-Fiche'!H13</f>
        <v>88320</v>
      </c>
      <c r="I10" s="19">
        <f>'Ingifte-Fiche'!I13</f>
        <v>84844.300000000047</v>
      </c>
      <c r="P10" s="251" t="s">
        <v>345</v>
      </c>
      <c r="Q10" s="117"/>
      <c r="R10" s="117"/>
      <c r="S10" s="254">
        <f>E37/'Be-Moslims'!$C$35*10000</f>
        <v>34.046471394827535</v>
      </c>
      <c r="U10" s="251" t="s">
        <v>347</v>
      </c>
      <c r="V10" s="117"/>
      <c r="W10" s="117"/>
      <c r="X10" s="254">
        <f>F37/'Be-Moslims'!$C$35*10000</f>
        <v>64.427465752088892</v>
      </c>
      <c r="Y10" s="257"/>
    </row>
    <row r="11" spans="2:25" ht="12" x14ac:dyDescent="0.25">
      <c r="B11" s="163">
        <f>'Ingifte-Fiche'!B14</f>
        <v>1995</v>
      </c>
      <c r="C11" s="58">
        <f>'Ingifte-Fiche'!C14</f>
        <v>912118.5</v>
      </c>
      <c r="D11" s="12">
        <f>'Ingifte-Fiche'!D14</f>
        <v>-12365.5</v>
      </c>
      <c r="E11" s="58">
        <f>'Ingifte-Fiche'!E14</f>
        <v>25981</v>
      </c>
      <c r="F11" s="19">
        <f>'Ingifte-Fiche'!F14</f>
        <v>13615.5</v>
      </c>
      <c r="G11" s="63">
        <f>'Ingifte-Fiche'!G14</f>
        <v>-15841.199999999953</v>
      </c>
      <c r="H11" s="58">
        <f>'Ingifte-Fiche'!H14</f>
        <v>114301</v>
      </c>
      <c r="I11" s="19">
        <f>'Ingifte-Fiche'!I14</f>
        <v>98459.800000000047</v>
      </c>
    </row>
    <row r="12" spans="2:25" ht="12" x14ac:dyDescent="0.25">
      <c r="B12" s="163">
        <f>'Ingifte-Fiche'!B15</f>
        <v>1996</v>
      </c>
      <c r="C12" s="58">
        <f>'Ingifte-Fiche'!C15</f>
        <v>899753</v>
      </c>
      <c r="D12" s="12">
        <f>'Ingifte-Fiche'!D15</f>
        <v>-13.166666666627862</v>
      </c>
      <c r="E12" s="58">
        <f>'Ingifte-Fiche'!E15</f>
        <v>24043</v>
      </c>
      <c r="F12" s="19">
        <f>'Ingifte-Fiche'!F15</f>
        <v>24029.833333333372</v>
      </c>
      <c r="G12" s="63">
        <f>'Ingifte-Fiche'!G15</f>
        <v>-15854.366666666581</v>
      </c>
      <c r="H12" s="58">
        <f>'Ingifte-Fiche'!H15</f>
        <v>138344</v>
      </c>
      <c r="I12" s="19">
        <f>'Ingifte-Fiche'!I15</f>
        <v>122489.63333333342</v>
      </c>
    </row>
    <row r="13" spans="2:25" ht="12" x14ac:dyDescent="0.25">
      <c r="B13" s="163">
        <f>'Ingifte-Fiche'!B16</f>
        <v>1997</v>
      </c>
      <c r="C13" s="58">
        <f>'Ingifte-Fiche'!C16</f>
        <v>899739.83333333337</v>
      </c>
      <c r="D13" s="12">
        <f>'Ingifte-Fiche'!D16</f>
        <v>-7435.1666666667443</v>
      </c>
      <c r="E13" s="58">
        <f>'Ingifte-Fiche'!E16</f>
        <v>30988</v>
      </c>
      <c r="F13" s="19">
        <f>'Ingifte-Fiche'!F16</f>
        <v>23552.833333333256</v>
      </c>
      <c r="G13" s="63">
        <f>'Ingifte-Fiche'!G16</f>
        <v>-23289.533333333326</v>
      </c>
      <c r="H13" s="58">
        <f>'Ingifte-Fiche'!H16</f>
        <v>169332</v>
      </c>
      <c r="I13" s="19">
        <f>'Ingifte-Fiche'!I16</f>
        <v>146042.46666666667</v>
      </c>
    </row>
    <row r="14" spans="2:25" ht="12" x14ac:dyDescent="0.25">
      <c r="B14" s="163">
        <f>'Ingifte-Fiche'!B17</f>
        <v>1998</v>
      </c>
      <c r="C14" s="58">
        <f>'Ingifte-Fiche'!C17</f>
        <v>892304.66666666663</v>
      </c>
      <c r="D14" s="12">
        <f>'Ingifte-Fiche'!D17</f>
        <v>-1324.6666666666279</v>
      </c>
      <c r="E14" s="58">
        <f>'Ingifte-Fiche'!E17</f>
        <v>33217</v>
      </c>
      <c r="F14" s="19">
        <f>'Ingifte-Fiche'!F17</f>
        <v>31892.333333333372</v>
      </c>
      <c r="G14" s="63">
        <f>'Ingifte-Fiche'!G17</f>
        <v>-24614.199999999953</v>
      </c>
      <c r="H14" s="58">
        <f>'Ingifte-Fiche'!H17</f>
        <v>202549</v>
      </c>
      <c r="I14" s="19">
        <f>'Ingifte-Fiche'!I17</f>
        <v>177934.80000000005</v>
      </c>
    </row>
    <row r="15" spans="2:25" ht="12" x14ac:dyDescent="0.25">
      <c r="B15" s="163">
        <f>'Ingifte-Fiche'!B18</f>
        <v>1999</v>
      </c>
      <c r="C15" s="58">
        <f>'Ingifte-Fiche'!C18</f>
        <v>890980</v>
      </c>
      <c r="D15" s="12">
        <f>'Ingifte-Fiche'!D18</f>
        <v>4249</v>
      </c>
      <c r="E15" s="58">
        <f>'Ingifte-Fiche'!E18</f>
        <v>23649</v>
      </c>
      <c r="F15" s="19">
        <f>'Ingifte-Fiche'!F18</f>
        <v>27898</v>
      </c>
      <c r="G15" s="63">
        <f>'Ingifte-Fiche'!G18</f>
        <v>-20365.199999999953</v>
      </c>
      <c r="H15" s="58">
        <f>'Ingifte-Fiche'!H18</f>
        <v>226198</v>
      </c>
      <c r="I15" s="19">
        <f>'Ingifte-Fiche'!I18</f>
        <v>205832.80000000005</v>
      </c>
    </row>
    <row r="16" spans="2:25" ht="12" x14ac:dyDescent="0.25">
      <c r="B16" s="163">
        <f>'Ingifte-Fiche'!B19</f>
        <v>2000</v>
      </c>
      <c r="C16" s="58">
        <f>'Ingifte-Fiche'!C19</f>
        <v>895229</v>
      </c>
      <c r="D16" s="12">
        <f>'Ingifte-Fiche'!D19</f>
        <v>-35400</v>
      </c>
      <c r="E16" s="58">
        <f>'Ingifte-Fiche'!E19</f>
        <v>60526</v>
      </c>
      <c r="F16" s="19">
        <f>'Ingifte-Fiche'!F19</f>
        <v>25126</v>
      </c>
      <c r="G16" s="63">
        <f>'Ingifte-Fiche'!G19</f>
        <v>-55765.199999999953</v>
      </c>
      <c r="H16" s="58">
        <f>'Ingifte-Fiche'!H19</f>
        <v>286724</v>
      </c>
      <c r="I16" s="19">
        <f>'Ingifte-Fiche'!I19</f>
        <v>230958.80000000005</v>
      </c>
    </row>
    <row r="17" spans="2:9" ht="12" x14ac:dyDescent="0.25">
      <c r="B17" s="163">
        <f>'Ingifte-Fiche'!B20</f>
        <v>2001</v>
      </c>
      <c r="C17" s="58">
        <f>'Ingifte-Fiche'!C20</f>
        <v>859829</v>
      </c>
      <c r="D17" s="12">
        <f>'Ingifte-Fiche'!D20</f>
        <v>-13095</v>
      </c>
      <c r="E17" s="58">
        <f>'Ingifte-Fiche'!E20</f>
        <v>61510</v>
      </c>
      <c r="F17" s="19">
        <f>'Ingifte-Fiche'!F20</f>
        <v>48415</v>
      </c>
      <c r="G17" s="63">
        <f>'Ingifte-Fiche'!G20</f>
        <v>-68860.199999999953</v>
      </c>
      <c r="H17" s="58">
        <f>'Ingifte-Fiche'!H20</f>
        <v>348234</v>
      </c>
      <c r="I17" s="19">
        <f>'Ingifte-Fiche'!I20</f>
        <v>279373.80000000005</v>
      </c>
    </row>
    <row r="18" spans="2:9" ht="12" x14ac:dyDescent="0.25">
      <c r="B18" s="163">
        <f>'Ingifte-Fiche'!B21</f>
        <v>2002</v>
      </c>
      <c r="C18" s="58">
        <f>'Ingifte-Fiche'!C21</f>
        <v>846734</v>
      </c>
      <c r="D18" s="12">
        <f>'Ingifte-Fiche'!D21</f>
        <v>3343</v>
      </c>
      <c r="E18" s="58">
        <f>'Ingifte-Fiche'!E21</f>
        <v>45062</v>
      </c>
      <c r="F18" s="19">
        <f>'Ingifte-Fiche'!F21</f>
        <v>48405</v>
      </c>
      <c r="G18" s="63">
        <f>'Ingifte-Fiche'!G21</f>
        <v>-65517.199999999953</v>
      </c>
      <c r="H18" s="58">
        <f>'Ingifte-Fiche'!H21</f>
        <v>393296</v>
      </c>
      <c r="I18" s="19">
        <f>'Ingifte-Fiche'!I21</f>
        <v>327778.80000000005</v>
      </c>
    </row>
    <row r="19" spans="2:9" ht="12" x14ac:dyDescent="0.25">
      <c r="B19" s="163">
        <f>'Ingifte-Fiche'!B22</f>
        <v>2003</v>
      </c>
      <c r="C19" s="58">
        <f>'Ingifte-Fiche'!C22</f>
        <v>850077</v>
      </c>
      <c r="D19" s="12">
        <f>'Ingifte-Fiche'!D22</f>
        <v>10210</v>
      </c>
      <c r="E19" s="58">
        <f>'Ingifte-Fiche'!E22</f>
        <v>32970</v>
      </c>
      <c r="F19" s="19">
        <f>'Ingifte-Fiche'!F22</f>
        <v>43180</v>
      </c>
      <c r="G19" s="63">
        <f>'Ingifte-Fiche'!G22</f>
        <v>-55307.199999999953</v>
      </c>
      <c r="H19" s="58">
        <f>'Ingifte-Fiche'!H22</f>
        <v>426266</v>
      </c>
      <c r="I19" s="19">
        <f>'Ingifte-Fiche'!I22</f>
        <v>370958.80000000005</v>
      </c>
    </row>
    <row r="20" spans="2:9" ht="12" x14ac:dyDescent="0.25">
      <c r="B20" s="163">
        <f>'Ingifte-Fiche'!B23</f>
        <v>2004</v>
      </c>
      <c r="C20" s="58">
        <f>'Ingifte-Fiche'!C23</f>
        <v>860287</v>
      </c>
      <c r="D20" s="12">
        <f>'Ingifte-Fiche'!D23</f>
        <v>10575</v>
      </c>
      <c r="E20" s="58">
        <f>'Ingifte-Fiche'!E23</f>
        <v>33880</v>
      </c>
      <c r="F20" s="19">
        <f>'Ingifte-Fiche'!F23</f>
        <v>44455</v>
      </c>
      <c r="G20" s="63">
        <f>'Ingifte-Fiche'!G23</f>
        <v>-44732.199999999953</v>
      </c>
      <c r="H20" s="58">
        <f>'Ingifte-Fiche'!H23</f>
        <v>460146</v>
      </c>
      <c r="I20" s="19">
        <f>'Ingifte-Fiche'!I23</f>
        <v>415413.80000000005</v>
      </c>
    </row>
    <row r="21" spans="2:9" ht="12" x14ac:dyDescent="0.25">
      <c r="B21" s="163">
        <f>'Ingifte-Fiche'!B24</f>
        <v>2005</v>
      </c>
      <c r="C21" s="58">
        <f>'Ingifte-Fiche'!C24</f>
        <v>870862</v>
      </c>
      <c r="D21" s="12">
        <f>'Ingifte-Fiche'!D24</f>
        <v>29611</v>
      </c>
      <c r="E21" s="58">
        <f>'Ingifte-Fiche'!E24</f>
        <v>30874</v>
      </c>
      <c r="F21" s="19">
        <f>'Ingifte-Fiche'!F24</f>
        <v>60485</v>
      </c>
      <c r="G21" s="63">
        <f>'Ingifte-Fiche'!G24</f>
        <v>-15121.199999999953</v>
      </c>
      <c r="H21" s="58">
        <f>'Ingifte-Fiche'!H24</f>
        <v>491020</v>
      </c>
      <c r="I21" s="19">
        <f>'Ingifte-Fiche'!I24</f>
        <v>475898.80000000005</v>
      </c>
    </row>
    <row r="22" spans="2:9" ht="12" x14ac:dyDescent="0.25">
      <c r="B22" s="163">
        <f>'Ingifte-Fiche'!B25</f>
        <v>2006</v>
      </c>
      <c r="C22" s="58">
        <f>'Ingifte-Fiche'!C25</f>
        <v>900473</v>
      </c>
      <c r="D22" s="12">
        <f>'Ingifte-Fiche'!D25</f>
        <v>31688</v>
      </c>
      <c r="E22" s="58">
        <f>'Ingifte-Fiche'!E25</f>
        <v>31043</v>
      </c>
      <c r="F22" s="19">
        <f>'Ingifte-Fiche'!F25</f>
        <v>62731</v>
      </c>
      <c r="G22" s="63">
        <f>'Ingifte-Fiche'!G25</f>
        <v>16566.800000000047</v>
      </c>
      <c r="H22" s="58">
        <f>'Ingifte-Fiche'!H25</f>
        <v>522063</v>
      </c>
      <c r="I22" s="19">
        <f>'Ingifte-Fiche'!I25</f>
        <v>538629.80000000005</v>
      </c>
    </row>
    <row r="23" spans="2:9" ht="12" x14ac:dyDescent="0.25">
      <c r="B23" s="163">
        <f>'Ingifte-Fiche'!B26</f>
        <v>2007</v>
      </c>
      <c r="C23" s="58">
        <f>'Ingifte-Fiche'!C26</f>
        <v>932161</v>
      </c>
      <c r="D23" s="12">
        <f>'Ingifte-Fiche'!D26</f>
        <v>39315</v>
      </c>
      <c r="E23" s="58">
        <f>'Ingifte-Fiche'!E26</f>
        <v>35358</v>
      </c>
      <c r="F23" s="19">
        <f>'Ingifte-Fiche'!F26</f>
        <v>74673</v>
      </c>
      <c r="G23" s="63">
        <f>'Ingifte-Fiche'!G26</f>
        <v>55881.800000000047</v>
      </c>
      <c r="H23" s="58">
        <f>'Ingifte-Fiche'!H26</f>
        <v>557421</v>
      </c>
      <c r="I23" s="19">
        <f>'Ingifte-Fiche'!I26</f>
        <v>613302.80000000005</v>
      </c>
    </row>
    <row r="24" spans="2:9" ht="12" x14ac:dyDescent="0.25">
      <c r="B24" s="163">
        <f>'Ingifte-Fiche'!B27</f>
        <v>2008</v>
      </c>
      <c r="C24" s="58">
        <f>'Ingifte-Fiche'!C27</f>
        <v>971476</v>
      </c>
      <c r="D24" s="12">
        <f>'Ingifte-Fiche'!D27</f>
        <v>41781</v>
      </c>
      <c r="E24" s="58">
        <f>'Ingifte-Fiche'!E27</f>
        <v>37138</v>
      </c>
      <c r="F24" s="19">
        <f>'Ingifte-Fiche'!F27</f>
        <v>78919</v>
      </c>
      <c r="G24" s="63">
        <f>'Ingifte-Fiche'!G27</f>
        <v>97662.800000000047</v>
      </c>
      <c r="H24" s="58">
        <f>'Ingifte-Fiche'!H27</f>
        <v>594559</v>
      </c>
      <c r="I24" s="19">
        <f>'Ingifte-Fiche'!I27</f>
        <v>692221.8</v>
      </c>
    </row>
    <row r="25" spans="2:9" ht="12" x14ac:dyDescent="0.25">
      <c r="B25" s="163">
        <f>'Ingifte-Fiche'!B28</f>
        <v>2009</v>
      </c>
      <c r="C25" s="58">
        <f>'Ingifte-Fiche'!C28</f>
        <v>1013257</v>
      </c>
      <c r="D25" s="12">
        <f>'Ingifte-Fiche'!D28</f>
        <v>44407</v>
      </c>
      <c r="E25" s="58">
        <f>'Ingifte-Fiche'!E28</f>
        <v>32468</v>
      </c>
      <c r="F25" s="19">
        <f>'Ingifte-Fiche'!F28</f>
        <v>76875</v>
      </c>
      <c r="G25" s="63">
        <f>'Ingifte-Fiche'!G28</f>
        <v>142069.80000000005</v>
      </c>
      <c r="H25" s="58">
        <f>'Ingifte-Fiche'!H28</f>
        <v>627027</v>
      </c>
      <c r="I25" s="19">
        <f>'Ingifte-Fiche'!I28</f>
        <v>769096.8</v>
      </c>
    </row>
    <row r="26" spans="2:9" ht="12" x14ac:dyDescent="0.25">
      <c r="B26" s="163">
        <f>'Ingifte-Fiche'!B29</f>
        <v>2010</v>
      </c>
      <c r="C26" s="58">
        <f>'Ingifte-Fiche'!C29</f>
        <v>1057664</v>
      </c>
      <c r="D26" s="12">
        <f>'Ingifte-Fiche'!D29</f>
        <v>61624</v>
      </c>
      <c r="E26" s="58">
        <f>'Ingifte-Fiche'!E29</f>
        <v>28217</v>
      </c>
      <c r="F26" s="19">
        <f>'Ingifte-Fiche'!F29</f>
        <v>89841</v>
      </c>
      <c r="G26" s="63">
        <f>'Ingifte-Fiche'!G29</f>
        <v>203693.80000000005</v>
      </c>
      <c r="H26" s="58">
        <f>'Ingifte-Fiche'!H29</f>
        <v>655244</v>
      </c>
      <c r="I26" s="19">
        <f>'Ingifte-Fiche'!I29</f>
        <v>858937.8</v>
      </c>
    </row>
    <row r="27" spans="2:9" ht="12" x14ac:dyDescent="0.25">
      <c r="B27" s="163">
        <f>'Ingifte-Fiche'!B30</f>
        <v>2011</v>
      </c>
      <c r="C27" s="58">
        <f>'Ingifte-Fiche'!C30</f>
        <v>1119288</v>
      </c>
      <c r="D27" s="12">
        <f>'Ingifte-Fiche'!D30</f>
        <v>49806</v>
      </c>
      <c r="E27" s="58">
        <f>'Ingifte-Fiche'!E30</f>
        <v>29798</v>
      </c>
      <c r="F27" s="19">
        <f>'Ingifte-Fiche'!F30</f>
        <v>79604</v>
      </c>
      <c r="G27" s="63">
        <f>'Ingifte-Fiche'!G30</f>
        <v>253499.80000000005</v>
      </c>
      <c r="H27" s="58">
        <f>'Ingifte-Fiche'!H30</f>
        <v>685042</v>
      </c>
      <c r="I27" s="19">
        <f>'Ingifte-Fiche'!I30</f>
        <v>938541.8</v>
      </c>
    </row>
    <row r="28" spans="2:9" ht="12" x14ac:dyDescent="0.25">
      <c r="B28" s="163">
        <f>'Ingifte-Fiche'!B31</f>
        <v>2012</v>
      </c>
      <c r="C28" s="58">
        <f>'Ingifte-Fiche'!C31</f>
        <v>1169094</v>
      </c>
      <c r="D28" s="12">
        <f>'Ingifte-Fiche'!D31</f>
        <v>26035</v>
      </c>
      <c r="E28" s="58">
        <f>'Ingifte-Fiche'!E31</f>
        <v>38698</v>
      </c>
      <c r="F28" s="19">
        <f>'Ingifte-Fiche'!F31</f>
        <v>64733</v>
      </c>
      <c r="G28" s="63">
        <f>'Ingifte-Fiche'!G31</f>
        <v>279534.80000000005</v>
      </c>
      <c r="H28" s="58">
        <f>'Ingifte-Fiche'!H31</f>
        <v>723740</v>
      </c>
      <c r="I28" s="19">
        <f>'Ingifte-Fiche'!I31</f>
        <v>1003274.8</v>
      </c>
    </row>
    <row r="29" spans="2:9" ht="12" x14ac:dyDescent="0.25">
      <c r="B29" s="163">
        <f>'Ingifte-Fiche'!B32</f>
        <v>2013</v>
      </c>
      <c r="C29" s="58">
        <f>'Ingifte-Fiche'!C32</f>
        <v>1195129</v>
      </c>
      <c r="D29" s="12">
        <f>'Ingifte-Fiche'!D32</f>
        <v>19467</v>
      </c>
      <c r="E29" s="58">
        <f>'Ingifte-Fiche'!E32</f>
        <v>35071</v>
      </c>
      <c r="F29" s="19">
        <f>'Ingifte-Fiche'!F32</f>
        <v>54538</v>
      </c>
      <c r="G29" s="63">
        <f>'Ingifte-Fiche'!G32</f>
        <v>299001.80000000005</v>
      </c>
      <c r="H29" s="58">
        <f>'Ingifte-Fiche'!H32</f>
        <v>758811</v>
      </c>
      <c r="I29" s="19">
        <f>'Ingifte-Fiche'!I32</f>
        <v>1057812.8</v>
      </c>
    </row>
    <row r="30" spans="2:9" ht="12" x14ac:dyDescent="0.25">
      <c r="B30" s="163">
        <f>'Ingifte-Fiche'!B33</f>
        <v>2014</v>
      </c>
      <c r="C30" s="58">
        <f>'Ingifte-Fiche'!C33</f>
        <v>1214596</v>
      </c>
      <c r="D30" s="12">
        <f>'Ingifte-Fiche'!D33</f>
        <v>40690</v>
      </c>
      <c r="E30" s="58">
        <f>'Ingifte-Fiche'!E33</f>
        <v>18916</v>
      </c>
      <c r="F30" s="19">
        <f>'Ingifte-Fiche'!F33</f>
        <v>59606</v>
      </c>
      <c r="G30" s="63">
        <f>'Ingifte-Fiche'!G33</f>
        <v>339691.80000000005</v>
      </c>
      <c r="H30" s="58">
        <f>'Ingifte-Fiche'!H33</f>
        <v>777727</v>
      </c>
      <c r="I30" s="19">
        <f>'Ingifte-Fiche'!I33</f>
        <v>1117418.8</v>
      </c>
    </row>
    <row r="31" spans="2:9" ht="12" customHeight="1" x14ac:dyDescent="0.25">
      <c r="B31" s="163">
        <f>'Ingifte-Fiche'!B34</f>
        <v>2015</v>
      </c>
      <c r="C31" s="58">
        <f>'Ingifte-Fiche'!C34</f>
        <v>1255286</v>
      </c>
      <c r="D31" s="12">
        <f>'Ingifte-Fiche'!D34</f>
        <v>40362</v>
      </c>
      <c r="E31" s="58">
        <f>'Ingifte-Fiche'!E34</f>
        <v>27431</v>
      </c>
      <c r="F31" s="19">
        <f>'Ingifte-Fiche'!F34</f>
        <v>67793</v>
      </c>
      <c r="G31" s="63">
        <f>'Ingifte-Fiche'!G34</f>
        <v>380053.80000000005</v>
      </c>
      <c r="H31" s="58">
        <f>'Ingifte-Fiche'!H34</f>
        <v>805158</v>
      </c>
      <c r="I31" s="19">
        <f>'Ingifte-Fiche'!I34</f>
        <v>1185211.8</v>
      </c>
    </row>
    <row r="32" spans="2:9" ht="12" x14ac:dyDescent="0.25">
      <c r="B32" s="163">
        <f>'Ingifte-Fiche'!B35</f>
        <v>2016</v>
      </c>
      <c r="C32" s="58">
        <f>'Ingifte-Fiche'!C35</f>
        <v>1295648</v>
      </c>
      <c r="D32" s="12">
        <f>'Ingifte-Fiche'!D35</f>
        <v>32128</v>
      </c>
      <c r="E32" s="58">
        <f>'Ingifte-Fiche'!E35</f>
        <v>32423</v>
      </c>
      <c r="F32" s="19">
        <f>'Ingifte-Fiche'!F35</f>
        <v>64551</v>
      </c>
      <c r="G32" s="63">
        <f>'Ingifte-Fiche'!G35</f>
        <v>412181.80000000005</v>
      </c>
      <c r="H32" s="58">
        <f>'Ingifte-Fiche'!H35</f>
        <v>837581</v>
      </c>
      <c r="I32" s="19">
        <f>'Ingifte-Fiche'!I35</f>
        <v>1249762.8</v>
      </c>
    </row>
    <row r="33" spans="2:9" ht="12" x14ac:dyDescent="0.25">
      <c r="B33" s="163">
        <f>'Ingifte-Fiche'!B36</f>
        <v>2017</v>
      </c>
      <c r="C33" s="58">
        <f>'Ingifte-Fiche'!C36</f>
        <v>1327776</v>
      </c>
      <c r="D33" s="12">
        <f>'Ingifte-Fiche'!D36</f>
        <v>29709</v>
      </c>
      <c r="E33" s="58">
        <f>'Ingifte-Fiche'!E36</f>
        <v>37722</v>
      </c>
      <c r="F33" s="19">
        <f>'Ingifte-Fiche'!F36</f>
        <v>67431</v>
      </c>
      <c r="G33" s="63">
        <f>'Ingifte-Fiche'!G36</f>
        <v>441890.80000000005</v>
      </c>
      <c r="H33" s="58">
        <f>'Ingifte-Fiche'!H36</f>
        <v>875303</v>
      </c>
      <c r="I33" s="19">
        <f>'Ingifte-Fiche'!I36</f>
        <v>1317193.8</v>
      </c>
    </row>
    <row r="34" spans="2:9" ht="12" x14ac:dyDescent="0.25">
      <c r="B34" s="163">
        <f>'Ingifte-Fiche'!B37</f>
        <v>2018</v>
      </c>
      <c r="C34" s="58">
        <f>'Ingifte-Fiche'!C37</f>
        <v>1357485</v>
      </c>
      <c r="D34" s="12">
        <f>'Ingifte-Fiche'!D37</f>
        <v>33936</v>
      </c>
      <c r="E34" s="58">
        <f>'Ingifte-Fiche'!E37</f>
        <v>36499</v>
      </c>
      <c r="F34" s="19">
        <f>'Ingifte-Fiche'!F37</f>
        <v>70435</v>
      </c>
      <c r="G34" s="63">
        <f>'Ingifte-Fiche'!G37</f>
        <v>475826.80000000005</v>
      </c>
      <c r="H34" s="58">
        <f>'Ingifte-Fiche'!H37</f>
        <v>911802</v>
      </c>
      <c r="I34" s="19">
        <f>'Ingifte-Fiche'!I37</f>
        <v>1387628.8</v>
      </c>
    </row>
    <row r="35" spans="2:9" ht="12" x14ac:dyDescent="0.25">
      <c r="B35" s="163">
        <f>'Ingifte-Fiche'!B38</f>
        <v>2019</v>
      </c>
      <c r="C35" s="58">
        <f>'Ingifte-Fiche'!C38</f>
        <v>1391421</v>
      </c>
      <c r="D35" s="12">
        <f>'Ingifte-Fiche'!D38</f>
        <v>35464</v>
      </c>
      <c r="E35" s="58">
        <f>'Ingifte-Fiche'!E38</f>
        <v>40892.75</v>
      </c>
      <c r="F35" s="19">
        <f>'Ingifte-Fiche'!F38</f>
        <v>76356.75</v>
      </c>
      <c r="G35" s="63">
        <f>'Ingifte-Fiche'!G38</f>
        <v>511290.80000000005</v>
      </c>
      <c r="H35" s="58">
        <f>'Ingifte-Fiche'!H38</f>
        <v>952694.75</v>
      </c>
      <c r="I35" s="19">
        <f>'Ingifte-Fiche'!I38</f>
        <v>1463985.55</v>
      </c>
    </row>
    <row r="36" spans="2:9" ht="12" x14ac:dyDescent="0.25">
      <c r="B36" s="163">
        <f>'Ingifte-Fiche'!B39</f>
        <v>2020</v>
      </c>
      <c r="C36" s="58">
        <f>'Ingifte-Fiche'!C39</f>
        <v>1426885</v>
      </c>
      <c r="D36" s="12">
        <f>'Ingifte-Fiche'!D39</f>
        <v>21971</v>
      </c>
      <c r="E36" s="58">
        <f>'Ingifte-Fiche'!E39</f>
        <v>34173.5</v>
      </c>
      <c r="F36" s="19">
        <f>'Ingifte-Fiche'!F39</f>
        <v>56144.5</v>
      </c>
      <c r="G36" s="63">
        <f>'Ingifte-Fiche'!G39</f>
        <v>533261.80000000005</v>
      </c>
      <c r="H36" s="58">
        <f>'Ingifte-Fiche'!H39</f>
        <v>986868.25</v>
      </c>
      <c r="I36" s="19">
        <f>'Ingifte-Fiche'!I39</f>
        <v>1520130.05</v>
      </c>
    </row>
    <row r="37" spans="2:9" ht="12" x14ac:dyDescent="0.25">
      <c r="B37" s="163">
        <f>'Ingifte-Fiche'!B40</f>
        <v>2021</v>
      </c>
      <c r="C37" s="58">
        <f>'Ingifte-Fiche'!C40</f>
        <v>1448856</v>
      </c>
      <c r="D37" s="12">
        <f>'Ingifte-Fiche'!D40</f>
        <v>35002.666666666511</v>
      </c>
      <c r="E37" s="58">
        <f>'Ingifte-Fiche'!E40</f>
        <v>39225.75</v>
      </c>
      <c r="F37" s="19">
        <f>'Ingifte-Fiche'!F40</f>
        <v>74228.416666666511</v>
      </c>
      <c r="G37" s="67">
        <f>'Ingifte-Fiche'!G40</f>
        <v>568264.46666666656</v>
      </c>
      <c r="H37" s="19">
        <f>'Ingifte-Fiche'!H40</f>
        <v>1026094</v>
      </c>
      <c r="I37" s="19">
        <f>'Ingifte-Fiche'!I40</f>
        <v>1594358.4666666666</v>
      </c>
    </row>
    <row r="38" spans="2:9" ht="12" x14ac:dyDescent="0.25">
      <c r="B38" s="163">
        <f>'Ingifte-Fiche'!B41</f>
        <v>2022</v>
      </c>
      <c r="C38" s="58">
        <f>'Ingifte-Fiche'!C41</f>
        <v>1483858.6666666665</v>
      </c>
      <c r="D38" s="12"/>
      <c r="E38" s="58"/>
      <c r="F38" s="19"/>
      <c r="G38" s="67"/>
      <c r="H38" s="19"/>
      <c r="I38" s="19"/>
    </row>
    <row r="39" spans="2:9" ht="12" x14ac:dyDescent="0.25">
      <c r="B39" s="164" t="str">
        <f>'Ingifte-Fiche'!B42</f>
        <v>Totaal</v>
      </c>
      <c r="C39" s="165"/>
      <c r="D39" s="13">
        <f>'Ingifte-Fiche'!D42</f>
        <v>568264.46666666656</v>
      </c>
      <c r="E39" s="13">
        <f>'Ingifte-Fiche'!E42</f>
        <v>1026094</v>
      </c>
      <c r="F39" s="13">
        <f>'Ingifte-Fiche'!F42</f>
        <v>1594358.4666666666</v>
      </c>
      <c r="G39" s="107"/>
      <c r="H39" s="108"/>
      <c r="I39" s="13"/>
    </row>
    <row r="40" spans="2:9" ht="7.8" customHeight="1" x14ac:dyDescent="0.2"/>
  </sheetData>
  <mergeCells count="4">
    <mergeCell ref="B2:I2"/>
    <mergeCell ref="C4:F4"/>
    <mergeCell ref="G4:I4"/>
    <mergeCell ref="Y4:Y6"/>
  </mergeCells>
  <pageMargins left="0.7" right="0.7" top="0.75" bottom="0.75" header="0.3" footer="0.3"/>
  <pageSetup paperSize="9" orientation="portrait" verticalDpi="0" r:id="rId1"/>
  <drawing r:id="rId2"/>
  <webPublishItems count="2">
    <webPublishItem id="17275" divId="Aangroei-nationaliteit-1992-2022-i_17275" sourceType="range" sourceRef="A1:Z40" destinationFile="G:\Documents\Sites\npdata\BuG\509-Nieuwkomers\Fiches\Congo-DR.htm"/>
    <webPublishItem id="9611" divId="Aangroei-nationaliteit-1992-2022-i_9611" sourceType="range" sourceRef="U8:Y10" destinationFile="G:\Documents\Sites\npdata\Data\Vreemdelingen\NIS\Vreemdelingen-aangroei\Aangroei-per-nationaliteit\Vluchtelingen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B42"/>
  <sheetViews>
    <sheetView topLeftCell="A2" workbookViewId="0">
      <selection activeCell="A2" sqref="A2:XFD2"/>
    </sheetView>
  </sheetViews>
  <sheetFormatPr defaultRowHeight="11.4" x14ac:dyDescent="0.2"/>
  <cols>
    <col min="1" max="1" width="1.6640625" style="104" customWidth="1"/>
    <col min="2" max="2" width="6.5546875" style="104" customWidth="1"/>
    <col min="3" max="3" width="7.6640625" style="104" customWidth="1"/>
    <col min="4" max="4" width="6.33203125" style="104" customWidth="1"/>
    <col min="5" max="5" width="7.6640625" style="104" customWidth="1"/>
    <col min="6" max="6" width="7.88671875" style="104" customWidth="1"/>
    <col min="7" max="7" width="6.33203125" style="104" customWidth="1"/>
    <col min="8" max="8" width="7.6640625" style="104" customWidth="1"/>
    <col min="9" max="9" width="7.77734375" style="104" customWidth="1"/>
    <col min="10" max="10" width="5" style="104" customWidth="1"/>
    <col min="11" max="11" width="11.109375" style="104" customWidth="1"/>
    <col min="12" max="24" width="9" style="104" bestFit="1" customWidth="1"/>
    <col min="25" max="25" width="6.21875" style="104" customWidth="1"/>
    <col min="26" max="37" width="9" style="104" bestFit="1" customWidth="1"/>
    <col min="38" max="38" width="8.88671875" style="104"/>
    <col min="39" max="69" width="9" style="104" bestFit="1" customWidth="1"/>
    <col min="70" max="71" width="8.88671875" style="104"/>
    <col min="72" max="105" width="9" style="104" bestFit="1" customWidth="1"/>
    <col min="106" max="106" width="8.88671875" style="104"/>
    <col min="107" max="140" width="9" style="104" bestFit="1" customWidth="1"/>
    <col min="141" max="141" width="8.88671875" style="104"/>
    <col min="142" max="159" width="9" style="104" bestFit="1" customWidth="1"/>
    <col min="160" max="160" width="9.77734375" style="104" bestFit="1" customWidth="1"/>
    <col min="161" max="170" width="9" style="104" bestFit="1" customWidth="1"/>
    <col min="171" max="174" width="9.77734375" style="104" bestFit="1" customWidth="1"/>
    <col min="175" max="175" width="10.6640625" style="104" bestFit="1" customWidth="1"/>
    <col min="176" max="212" width="9" style="104" bestFit="1" customWidth="1"/>
    <col min="213" max="215" width="8.88671875" style="104"/>
    <col min="216" max="246" width="9" style="104" bestFit="1" customWidth="1"/>
    <col min="247" max="16384" width="8.88671875" style="104"/>
  </cols>
  <sheetData>
    <row r="1" spans="1:314" s="44" customFormat="1" ht="11.4" customHeight="1" x14ac:dyDescent="0.25">
      <c r="A1" s="88" t="s">
        <v>240</v>
      </c>
      <c r="B1" s="175" t="s">
        <v>242</v>
      </c>
      <c r="C1" s="20" t="s">
        <v>179</v>
      </c>
      <c r="D1" s="20" t="s">
        <v>235</v>
      </c>
      <c r="E1" s="15" t="s">
        <v>224</v>
      </c>
      <c r="F1" s="79" t="s">
        <v>232</v>
      </c>
      <c r="G1" s="16">
        <v>1992</v>
      </c>
      <c r="H1" s="43">
        <v>1993</v>
      </c>
      <c r="I1" s="16">
        <v>1994</v>
      </c>
      <c r="J1" s="43">
        <v>1995</v>
      </c>
      <c r="K1" s="16">
        <v>1996</v>
      </c>
      <c r="L1" s="43">
        <v>1997</v>
      </c>
      <c r="M1" s="16">
        <v>1998</v>
      </c>
      <c r="N1" s="43">
        <v>1999</v>
      </c>
      <c r="O1" s="16">
        <v>2000</v>
      </c>
      <c r="P1" s="16">
        <v>2001</v>
      </c>
      <c r="Q1" s="16">
        <v>2002</v>
      </c>
      <c r="R1" s="16">
        <v>2003</v>
      </c>
      <c r="S1" s="16">
        <v>2004</v>
      </c>
      <c r="T1" s="16">
        <v>2005</v>
      </c>
      <c r="U1" s="16">
        <v>2006</v>
      </c>
      <c r="V1" s="16">
        <v>2007</v>
      </c>
      <c r="W1" s="16">
        <v>2008</v>
      </c>
      <c r="X1" s="16">
        <v>2009</v>
      </c>
      <c r="Y1" s="16">
        <v>2010</v>
      </c>
      <c r="Z1" s="16">
        <v>2011</v>
      </c>
      <c r="AA1" s="16">
        <v>2012</v>
      </c>
      <c r="AB1" s="16">
        <v>2013</v>
      </c>
      <c r="AC1" s="16">
        <v>2014</v>
      </c>
      <c r="AD1" s="16">
        <v>2015</v>
      </c>
      <c r="AE1" s="16">
        <v>2016</v>
      </c>
      <c r="AF1" s="16">
        <v>2017</v>
      </c>
      <c r="AG1" s="16">
        <v>2018</v>
      </c>
      <c r="AH1" s="16">
        <v>2019</v>
      </c>
      <c r="AI1" s="16">
        <v>2020</v>
      </c>
      <c r="AJ1" s="16">
        <v>2021</v>
      </c>
      <c r="AK1" s="16">
        <v>2022</v>
      </c>
      <c r="AL1" s="43" t="s">
        <v>314</v>
      </c>
      <c r="AM1" s="16">
        <v>1992</v>
      </c>
      <c r="AN1" s="43">
        <v>1993</v>
      </c>
      <c r="AO1" s="16">
        <v>1994</v>
      </c>
      <c r="AP1" s="43">
        <v>1995</v>
      </c>
      <c r="AQ1" s="16">
        <v>1996</v>
      </c>
      <c r="AR1" s="43">
        <v>1997</v>
      </c>
      <c r="AS1" s="16">
        <v>1998</v>
      </c>
      <c r="AT1" s="43">
        <v>1999</v>
      </c>
      <c r="AU1" s="16">
        <v>2000</v>
      </c>
      <c r="AV1" s="16">
        <v>2001</v>
      </c>
      <c r="AW1" s="16">
        <v>2002</v>
      </c>
      <c r="AX1" s="16">
        <v>2003</v>
      </c>
      <c r="AY1" s="16">
        <v>2004</v>
      </c>
      <c r="AZ1" s="16">
        <v>2005</v>
      </c>
      <c r="BA1" s="16">
        <v>2006</v>
      </c>
      <c r="BB1" s="16">
        <v>2007</v>
      </c>
      <c r="BC1" s="16">
        <v>2008</v>
      </c>
      <c r="BD1" s="16">
        <v>2009</v>
      </c>
      <c r="BE1" s="16">
        <v>2010</v>
      </c>
      <c r="BF1" s="16">
        <v>2011</v>
      </c>
      <c r="BG1" s="16">
        <v>2012</v>
      </c>
      <c r="BH1" s="16">
        <v>2013</v>
      </c>
      <c r="BI1" s="16">
        <v>2014</v>
      </c>
      <c r="BJ1" s="16">
        <v>2015</v>
      </c>
      <c r="BK1" s="16">
        <v>2016</v>
      </c>
      <c r="BL1" s="16">
        <v>2017</v>
      </c>
      <c r="BM1" s="16">
        <v>2018</v>
      </c>
      <c r="BN1" s="16">
        <v>2019</v>
      </c>
      <c r="BO1" s="16">
        <v>2020</v>
      </c>
      <c r="BP1" s="16">
        <v>2021</v>
      </c>
      <c r="BQ1" s="16">
        <v>2022</v>
      </c>
      <c r="BR1" s="43" t="s">
        <v>262</v>
      </c>
      <c r="BS1" s="43" t="s">
        <v>225</v>
      </c>
      <c r="BT1" s="16">
        <v>1992</v>
      </c>
      <c r="BU1" s="16">
        <v>1993</v>
      </c>
      <c r="BV1" s="16">
        <v>1994</v>
      </c>
      <c r="BW1" s="16">
        <v>1995</v>
      </c>
      <c r="BX1" s="16">
        <v>1996</v>
      </c>
      <c r="BY1" s="16">
        <v>1997</v>
      </c>
      <c r="BZ1" s="16">
        <v>1998</v>
      </c>
      <c r="CA1" s="16">
        <v>1999</v>
      </c>
      <c r="CB1" s="16">
        <v>2000</v>
      </c>
      <c r="CC1" s="16">
        <v>2001</v>
      </c>
      <c r="CD1" s="16">
        <v>2002</v>
      </c>
      <c r="CE1" s="16">
        <v>2003</v>
      </c>
      <c r="CF1" s="16">
        <v>2004</v>
      </c>
      <c r="CG1" s="16">
        <v>2005</v>
      </c>
      <c r="CH1" s="16">
        <v>2006</v>
      </c>
      <c r="CI1" s="16">
        <v>2007</v>
      </c>
      <c r="CJ1" s="16">
        <v>2008</v>
      </c>
      <c r="CK1" s="16">
        <v>2009</v>
      </c>
      <c r="CL1" s="16">
        <v>2010</v>
      </c>
      <c r="CM1" s="16">
        <v>2011</v>
      </c>
      <c r="CN1" s="16">
        <v>2012</v>
      </c>
      <c r="CO1" s="16">
        <v>2013</v>
      </c>
      <c r="CP1" s="16">
        <v>2014</v>
      </c>
      <c r="CQ1" s="16">
        <v>2015</v>
      </c>
      <c r="CR1" s="16">
        <v>2016</v>
      </c>
      <c r="CS1" s="16">
        <v>2017</v>
      </c>
      <c r="CT1" s="16">
        <v>2018</v>
      </c>
      <c r="CU1" s="16">
        <v>2019</v>
      </c>
      <c r="CV1" s="16">
        <v>2020</v>
      </c>
      <c r="CW1" s="16">
        <v>2021</v>
      </c>
      <c r="CX1" s="15" t="s">
        <v>267</v>
      </c>
      <c r="CY1" s="15" t="s">
        <v>268</v>
      </c>
      <c r="CZ1" s="15" t="s">
        <v>269</v>
      </c>
      <c r="DA1" s="15" t="s">
        <v>270</v>
      </c>
      <c r="DB1" s="15" t="s">
        <v>252</v>
      </c>
      <c r="DC1" s="126">
        <v>1992</v>
      </c>
      <c r="DD1" s="127">
        <v>1993</v>
      </c>
      <c r="DE1" s="126">
        <v>1994</v>
      </c>
      <c r="DF1" s="127">
        <v>1995</v>
      </c>
      <c r="DG1" s="126">
        <v>1996</v>
      </c>
      <c r="DH1" s="127">
        <v>1997</v>
      </c>
      <c r="DI1" s="126">
        <v>1998</v>
      </c>
      <c r="DJ1" s="127">
        <v>1999</v>
      </c>
      <c r="DK1" s="126">
        <v>2000</v>
      </c>
      <c r="DL1" s="126">
        <v>2001</v>
      </c>
      <c r="DM1" s="126">
        <v>2002</v>
      </c>
      <c r="DN1" s="126">
        <v>2003</v>
      </c>
      <c r="DO1" s="126">
        <v>2004</v>
      </c>
      <c r="DP1" s="126" t="s">
        <v>171</v>
      </c>
      <c r="DQ1" s="126" t="s">
        <v>172</v>
      </c>
      <c r="DR1" s="126" t="s">
        <v>173</v>
      </c>
      <c r="DS1" s="126" t="s">
        <v>174</v>
      </c>
      <c r="DT1" s="126" t="s">
        <v>175</v>
      </c>
      <c r="DU1" s="126">
        <v>2010</v>
      </c>
      <c r="DV1" s="126">
        <v>2011</v>
      </c>
      <c r="DW1" s="126">
        <v>2012</v>
      </c>
      <c r="DX1" s="126">
        <v>2013</v>
      </c>
      <c r="DY1" s="126">
        <v>2014</v>
      </c>
      <c r="DZ1" s="126">
        <v>2015</v>
      </c>
      <c r="EA1" s="126">
        <v>2016</v>
      </c>
      <c r="EB1" s="126">
        <v>2017</v>
      </c>
      <c r="EC1" s="126">
        <v>2018</v>
      </c>
      <c r="ED1" s="126">
        <v>2019</v>
      </c>
      <c r="EE1" s="126">
        <v>2020</v>
      </c>
      <c r="EF1" s="126">
        <v>2021</v>
      </c>
      <c r="EG1" s="15" t="s">
        <v>271</v>
      </c>
      <c r="EH1" s="15" t="s">
        <v>272</v>
      </c>
      <c r="EI1" s="15" t="s">
        <v>277</v>
      </c>
      <c r="EJ1" s="15" t="s">
        <v>276</v>
      </c>
      <c r="EK1" s="15" t="s">
        <v>226</v>
      </c>
      <c r="EL1" s="16">
        <v>1992</v>
      </c>
      <c r="EM1" s="16">
        <v>1993</v>
      </c>
      <c r="EN1" s="16">
        <v>1994</v>
      </c>
      <c r="EO1" s="16">
        <v>1995</v>
      </c>
      <c r="EP1" s="16">
        <v>1996</v>
      </c>
      <c r="EQ1" s="16">
        <v>1997</v>
      </c>
      <c r="ER1" s="16">
        <v>1998</v>
      </c>
      <c r="ES1" s="16">
        <v>1999</v>
      </c>
      <c r="ET1" s="16">
        <v>2000</v>
      </c>
      <c r="EU1" s="16">
        <v>2001</v>
      </c>
      <c r="EV1" s="16">
        <v>2002</v>
      </c>
      <c r="EW1" s="16">
        <v>2003</v>
      </c>
      <c r="EX1" s="16">
        <v>2004</v>
      </c>
      <c r="EY1" s="16">
        <v>2005</v>
      </c>
      <c r="EZ1" s="16">
        <v>2006</v>
      </c>
      <c r="FA1" s="16">
        <v>2007</v>
      </c>
      <c r="FB1" s="16">
        <v>2008</v>
      </c>
      <c r="FC1" s="16">
        <v>2009</v>
      </c>
      <c r="FD1" s="16">
        <v>2010</v>
      </c>
      <c r="FE1" s="16">
        <v>2011</v>
      </c>
      <c r="FF1" s="16">
        <v>2012</v>
      </c>
      <c r="FG1" s="16">
        <v>2013</v>
      </c>
      <c r="FH1" s="16">
        <v>2014</v>
      </c>
      <c r="FI1" s="16">
        <v>2015</v>
      </c>
      <c r="FJ1" s="16">
        <v>2016</v>
      </c>
      <c r="FK1" s="16">
        <v>2017</v>
      </c>
      <c r="FL1" s="16">
        <v>2018</v>
      </c>
      <c r="FM1" s="16">
        <v>2019</v>
      </c>
      <c r="FN1" s="16">
        <v>2020</v>
      </c>
      <c r="FO1" s="16">
        <v>2021</v>
      </c>
      <c r="FP1" s="15" t="s">
        <v>273</v>
      </c>
      <c r="FQ1" s="15" t="s">
        <v>272</v>
      </c>
      <c r="FR1" s="15" t="s">
        <v>274</v>
      </c>
      <c r="FS1" s="15" t="s">
        <v>275</v>
      </c>
      <c r="FT1" s="16">
        <v>1992</v>
      </c>
      <c r="FU1" s="16">
        <v>1993</v>
      </c>
      <c r="FV1" s="16">
        <v>1994</v>
      </c>
      <c r="FW1" s="16">
        <v>1995</v>
      </c>
      <c r="FX1" s="16">
        <v>1996</v>
      </c>
      <c r="FY1" s="16">
        <v>1997</v>
      </c>
      <c r="FZ1" s="16">
        <v>1998</v>
      </c>
      <c r="GA1" s="16">
        <v>1999</v>
      </c>
      <c r="GB1" s="16">
        <v>2000</v>
      </c>
      <c r="GC1" s="16">
        <v>2001</v>
      </c>
      <c r="GD1" s="16">
        <v>2002</v>
      </c>
      <c r="GE1" s="16">
        <v>2003</v>
      </c>
      <c r="GF1" s="16">
        <v>2004</v>
      </c>
      <c r="GG1" s="16">
        <v>2005</v>
      </c>
      <c r="GH1" s="16">
        <v>2006</v>
      </c>
      <c r="GI1" s="16">
        <v>2007</v>
      </c>
      <c r="GJ1" s="16">
        <v>2008</v>
      </c>
      <c r="GK1" s="16">
        <v>2009</v>
      </c>
      <c r="GL1" s="16">
        <v>2010</v>
      </c>
      <c r="GM1" s="16">
        <v>2011</v>
      </c>
      <c r="GN1" s="16">
        <v>2012</v>
      </c>
      <c r="GO1" s="16">
        <v>2013</v>
      </c>
      <c r="GP1" s="16">
        <v>2014</v>
      </c>
      <c r="GQ1" s="16">
        <v>2015</v>
      </c>
      <c r="GR1" s="16">
        <v>2016</v>
      </c>
      <c r="GS1" s="16">
        <v>2017</v>
      </c>
      <c r="GT1" s="16">
        <v>2018</v>
      </c>
      <c r="GU1" s="16">
        <v>2019</v>
      </c>
      <c r="GV1" s="16">
        <v>2020</v>
      </c>
      <c r="GW1" s="16">
        <v>2021</v>
      </c>
      <c r="GX1" s="15" t="s">
        <v>335</v>
      </c>
      <c r="GY1" s="15" t="s">
        <v>336</v>
      </c>
      <c r="GZ1" s="15" t="s">
        <v>337</v>
      </c>
      <c r="HA1" s="15" t="s">
        <v>338</v>
      </c>
      <c r="HB1" s="15" t="s">
        <v>227</v>
      </c>
      <c r="HC1" s="15" t="s">
        <v>228</v>
      </c>
      <c r="HD1" s="224" t="s">
        <v>298</v>
      </c>
      <c r="HE1" s="16">
        <v>1992</v>
      </c>
      <c r="HF1" s="16">
        <v>1993</v>
      </c>
      <c r="HG1" s="16">
        <v>1994</v>
      </c>
      <c r="HH1" s="16">
        <v>1995</v>
      </c>
      <c r="HI1" s="16">
        <v>1996</v>
      </c>
      <c r="HJ1" s="16">
        <v>1997</v>
      </c>
      <c r="HK1" s="16">
        <v>1998</v>
      </c>
      <c r="HL1" s="16">
        <v>1999</v>
      </c>
      <c r="HM1" s="16">
        <v>2000</v>
      </c>
      <c r="HN1" s="16">
        <v>2001</v>
      </c>
      <c r="HO1" s="16">
        <v>2002</v>
      </c>
      <c r="HP1" s="16">
        <v>2003</v>
      </c>
      <c r="HQ1" s="16">
        <v>2004</v>
      </c>
      <c r="HR1" s="16">
        <v>2005</v>
      </c>
      <c r="HS1" s="16">
        <v>2006</v>
      </c>
      <c r="HT1" s="16">
        <v>2007</v>
      </c>
      <c r="HU1" s="16">
        <v>2008</v>
      </c>
      <c r="HV1" s="16">
        <v>2009</v>
      </c>
      <c r="HW1" s="16">
        <v>2010</v>
      </c>
      <c r="HX1" s="16">
        <v>2011</v>
      </c>
      <c r="HY1" s="16">
        <v>2012</v>
      </c>
      <c r="HZ1" s="16">
        <v>2013</v>
      </c>
      <c r="IA1" s="16">
        <v>2014</v>
      </c>
      <c r="IB1" s="16">
        <v>2015</v>
      </c>
      <c r="IC1" s="16">
        <v>2016</v>
      </c>
      <c r="ID1" s="16">
        <v>2017</v>
      </c>
      <c r="IE1" s="16">
        <v>2018</v>
      </c>
      <c r="IF1" s="16">
        <v>2019</v>
      </c>
      <c r="IG1" s="16">
        <v>2020</v>
      </c>
      <c r="IH1" s="16">
        <v>2021</v>
      </c>
      <c r="II1" s="15" t="s">
        <v>299</v>
      </c>
      <c r="IJ1" s="15" t="s">
        <v>300</v>
      </c>
      <c r="IK1" s="15" t="s">
        <v>301</v>
      </c>
      <c r="IL1" s="15" t="s">
        <v>295</v>
      </c>
      <c r="IM1" s="16">
        <v>1992</v>
      </c>
      <c r="IN1" s="16">
        <v>1993</v>
      </c>
      <c r="IO1" s="16">
        <v>1994</v>
      </c>
      <c r="IP1" s="16">
        <v>1995</v>
      </c>
      <c r="IQ1" s="16">
        <v>1996</v>
      </c>
      <c r="IR1" s="16">
        <v>1997</v>
      </c>
      <c r="IS1" s="16">
        <v>1998</v>
      </c>
      <c r="IT1" s="16">
        <v>1999</v>
      </c>
      <c r="IU1" s="16">
        <v>2000</v>
      </c>
      <c r="IV1" s="16">
        <v>2001</v>
      </c>
      <c r="IW1" s="16">
        <v>2002</v>
      </c>
      <c r="IX1" s="16">
        <v>2003</v>
      </c>
      <c r="IY1" s="16">
        <v>2004</v>
      </c>
      <c r="IZ1" s="16">
        <v>2005</v>
      </c>
      <c r="JA1" s="16">
        <v>2006</v>
      </c>
      <c r="JB1" s="16">
        <v>2007</v>
      </c>
      <c r="JC1" s="16">
        <v>2008</v>
      </c>
      <c r="JD1" s="16">
        <v>2009</v>
      </c>
      <c r="JE1" s="16">
        <v>2010</v>
      </c>
      <c r="JF1" s="16">
        <v>2011</v>
      </c>
      <c r="JG1" s="16">
        <v>2012</v>
      </c>
      <c r="JH1" s="16">
        <v>2013</v>
      </c>
      <c r="JI1" s="16">
        <v>2014</v>
      </c>
      <c r="JJ1" s="16">
        <v>2015</v>
      </c>
      <c r="JK1" s="16">
        <v>2016</v>
      </c>
      <c r="JL1" s="16">
        <v>2017</v>
      </c>
      <c r="JM1" s="16">
        <v>2018</v>
      </c>
      <c r="JN1" s="16">
        <v>2019</v>
      </c>
      <c r="JO1" s="16">
        <v>2020</v>
      </c>
      <c r="JP1" s="16">
        <v>2021</v>
      </c>
      <c r="JQ1" s="15" t="s">
        <v>299</v>
      </c>
      <c r="JR1" s="15" t="s">
        <v>300</v>
      </c>
      <c r="JS1" s="15" t="s">
        <v>301</v>
      </c>
      <c r="JT1" s="15" t="s">
        <v>293</v>
      </c>
      <c r="JU1" s="16">
        <v>1992</v>
      </c>
      <c r="JV1" s="16">
        <v>1993</v>
      </c>
      <c r="JW1" s="16">
        <v>1994</v>
      </c>
      <c r="JX1" s="16">
        <v>1995</v>
      </c>
      <c r="JY1" s="16">
        <v>1996</v>
      </c>
      <c r="JZ1" s="16">
        <v>1997</v>
      </c>
      <c r="KA1" s="16">
        <v>1998</v>
      </c>
      <c r="KB1" s="16">
        <v>1999</v>
      </c>
      <c r="KC1" s="16">
        <v>2000</v>
      </c>
      <c r="KD1" s="16">
        <v>2001</v>
      </c>
      <c r="KE1" s="16">
        <v>2002</v>
      </c>
      <c r="KF1" s="16">
        <v>2003</v>
      </c>
      <c r="KG1" s="16">
        <v>2004</v>
      </c>
      <c r="KH1" s="16">
        <v>2005</v>
      </c>
      <c r="KI1" s="16">
        <v>2006</v>
      </c>
      <c r="KJ1" s="16">
        <v>2007</v>
      </c>
      <c r="KK1" s="16">
        <v>2008</v>
      </c>
      <c r="KL1" s="16">
        <v>2009</v>
      </c>
      <c r="KM1" s="16">
        <v>2010</v>
      </c>
      <c r="KN1" s="16">
        <v>2011</v>
      </c>
      <c r="KO1" s="16">
        <v>2012</v>
      </c>
      <c r="KP1" s="16">
        <v>2013</v>
      </c>
      <c r="KQ1" s="16">
        <v>2014</v>
      </c>
      <c r="KR1" s="16">
        <v>2015</v>
      </c>
      <c r="KS1" s="16">
        <v>2016</v>
      </c>
      <c r="KT1" s="16">
        <v>2017</v>
      </c>
      <c r="KU1" s="16">
        <v>2018</v>
      </c>
      <c r="KV1" s="16">
        <v>2019</v>
      </c>
      <c r="KW1" s="16">
        <v>2020</v>
      </c>
      <c r="KX1" s="16">
        <v>2021</v>
      </c>
      <c r="KY1" s="15" t="s">
        <v>315</v>
      </c>
      <c r="KZ1" s="15" t="s">
        <v>316</v>
      </c>
      <c r="LA1" s="15" t="s">
        <v>317</v>
      </c>
      <c r="LB1" s="15" t="s">
        <v>318</v>
      </c>
    </row>
    <row r="2" spans="1:314" s="40" customFormat="1" ht="12" x14ac:dyDescent="0.25">
      <c r="A2" s="96"/>
      <c r="B2" s="26">
        <v>0</v>
      </c>
      <c r="C2" s="26"/>
      <c r="D2" s="32"/>
      <c r="E2" s="70"/>
      <c r="F2" s="28" t="s">
        <v>351</v>
      </c>
      <c r="G2" s="78">
        <v>0</v>
      </c>
      <c r="H2" s="27">
        <v>0</v>
      </c>
      <c r="I2" s="27">
        <v>0</v>
      </c>
      <c r="J2" s="27">
        <v>0</v>
      </c>
      <c r="K2" s="27">
        <v>0</v>
      </c>
      <c r="L2" s="27">
        <v>0</v>
      </c>
      <c r="M2" s="27">
        <v>0</v>
      </c>
      <c r="N2" s="78">
        <v>0</v>
      </c>
      <c r="O2" s="27">
        <v>0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>
        <v>0</v>
      </c>
      <c r="AB2" s="27">
        <v>0</v>
      </c>
      <c r="AC2" s="27">
        <v>0</v>
      </c>
      <c r="AD2" s="27">
        <v>0</v>
      </c>
      <c r="AE2" s="27">
        <v>0</v>
      </c>
      <c r="AF2" s="27">
        <v>0</v>
      </c>
      <c r="AG2" s="27">
        <v>0</v>
      </c>
      <c r="AH2" s="27">
        <v>0</v>
      </c>
      <c r="AI2" s="27">
        <v>0</v>
      </c>
      <c r="AJ2" s="27">
        <v>0</v>
      </c>
      <c r="AK2" s="27">
        <v>0</v>
      </c>
      <c r="AL2" s="26"/>
      <c r="AM2" s="78">
        <v>915594.2</v>
      </c>
      <c r="AN2" s="27">
        <v>900408.6</v>
      </c>
      <c r="AO2" s="27">
        <v>908846</v>
      </c>
      <c r="AP2" s="27">
        <v>912118.5</v>
      </c>
      <c r="AQ2" s="27">
        <v>899753</v>
      </c>
      <c r="AR2" s="27">
        <v>899739.83333333337</v>
      </c>
      <c r="AS2" s="27">
        <v>892304.66666666663</v>
      </c>
      <c r="AT2" s="78">
        <v>890980</v>
      </c>
      <c r="AU2" s="27">
        <v>895229</v>
      </c>
      <c r="AV2" s="27">
        <v>859829</v>
      </c>
      <c r="AW2" s="27">
        <v>846734</v>
      </c>
      <c r="AX2" s="27">
        <v>850077</v>
      </c>
      <c r="AY2" s="27">
        <v>860287</v>
      </c>
      <c r="AZ2" s="27">
        <v>870862</v>
      </c>
      <c r="BA2" s="27">
        <v>900473</v>
      </c>
      <c r="BB2" s="27">
        <v>932161</v>
      </c>
      <c r="BC2" s="27">
        <v>971476</v>
      </c>
      <c r="BD2" s="27">
        <v>1013257</v>
      </c>
      <c r="BE2" s="27">
        <v>1057664</v>
      </c>
      <c r="BF2" s="27">
        <v>1119288</v>
      </c>
      <c r="BG2" s="27">
        <v>1169094</v>
      </c>
      <c r="BH2" s="27">
        <v>1195129</v>
      </c>
      <c r="BI2" s="27">
        <v>1214596</v>
      </c>
      <c r="BJ2" s="27">
        <v>1255286</v>
      </c>
      <c r="BK2" s="27">
        <v>1295648</v>
      </c>
      <c r="BL2" s="27">
        <v>1327776</v>
      </c>
      <c r="BM2" s="27">
        <v>1357485</v>
      </c>
      <c r="BN2" s="27">
        <v>1391421</v>
      </c>
      <c r="BO2" s="27">
        <v>1426885</v>
      </c>
      <c r="BP2" s="27">
        <v>1448856</v>
      </c>
      <c r="BQ2" s="27">
        <v>1483858.6666666665</v>
      </c>
      <c r="BR2" s="26"/>
      <c r="BS2" s="26"/>
      <c r="BT2" s="27">
        <v>-15185.6</v>
      </c>
      <c r="BU2" s="27">
        <v>8437.4</v>
      </c>
      <c r="BV2" s="27">
        <v>3272.5</v>
      </c>
      <c r="BW2" s="27">
        <v>-12365.5</v>
      </c>
      <c r="BX2" s="27">
        <v>-13.16666666666697</v>
      </c>
      <c r="BY2" s="27">
        <v>-7435.166666666667</v>
      </c>
      <c r="BZ2" s="27">
        <v>-1324.6666666666661</v>
      </c>
      <c r="CA2" s="27">
        <v>4249</v>
      </c>
      <c r="CB2" s="27">
        <v>-35400</v>
      </c>
      <c r="CC2" s="27">
        <v>-13095</v>
      </c>
      <c r="CD2" s="27">
        <v>3343</v>
      </c>
      <c r="CE2" s="27">
        <v>10210</v>
      </c>
      <c r="CF2" s="27">
        <v>10575</v>
      </c>
      <c r="CG2" s="27">
        <v>29611</v>
      </c>
      <c r="CH2" s="27">
        <v>31688</v>
      </c>
      <c r="CI2" s="27">
        <v>39315</v>
      </c>
      <c r="CJ2" s="27">
        <v>41781</v>
      </c>
      <c r="CK2" s="27">
        <v>44407</v>
      </c>
      <c r="CL2" s="27">
        <v>61624</v>
      </c>
      <c r="CM2" s="27">
        <v>49806</v>
      </c>
      <c r="CN2" s="27">
        <v>26035</v>
      </c>
      <c r="CO2" s="27">
        <v>19467</v>
      </c>
      <c r="CP2" s="27">
        <v>40690</v>
      </c>
      <c r="CQ2" s="27">
        <v>40362</v>
      </c>
      <c r="CR2" s="27">
        <v>32128</v>
      </c>
      <c r="CS2" s="27">
        <v>29709</v>
      </c>
      <c r="CT2" s="27">
        <v>33936</v>
      </c>
      <c r="CU2" s="27">
        <v>35464</v>
      </c>
      <c r="CV2" s="27">
        <v>21971</v>
      </c>
      <c r="CW2" s="27">
        <v>35002.666666666664</v>
      </c>
      <c r="CX2" s="26">
        <v>-68860.2</v>
      </c>
      <c r="CY2" s="26">
        <v>322360</v>
      </c>
      <c r="CZ2" s="26">
        <v>314764.66666666669</v>
      </c>
      <c r="DA2" s="26">
        <v>568264.46666666667</v>
      </c>
      <c r="DB2" s="26"/>
      <c r="DC2" s="153">
        <v>46579</v>
      </c>
      <c r="DD2" s="153">
        <v>16143</v>
      </c>
      <c r="DE2" s="153">
        <v>25598</v>
      </c>
      <c r="DF2" s="153">
        <v>25981</v>
      </c>
      <c r="DG2" s="153">
        <v>24043</v>
      </c>
      <c r="DH2" s="153">
        <v>30988</v>
      </c>
      <c r="DI2" s="153">
        <v>33217</v>
      </c>
      <c r="DJ2" s="153">
        <v>23649</v>
      </c>
      <c r="DK2" s="153">
        <v>60526</v>
      </c>
      <c r="DL2" s="153">
        <v>61510</v>
      </c>
      <c r="DM2" s="153">
        <v>45062</v>
      </c>
      <c r="DN2" s="153">
        <v>32970</v>
      </c>
      <c r="DO2" s="153">
        <v>33880</v>
      </c>
      <c r="DP2" s="153">
        <v>30874</v>
      </c>
      <c r="DQ2" s="153">
        <v>31043</v>
      </c>
      <c r="DR2" s="153">
        <v>35358</v>
      </c>
      <c r="DS2" s="153">
        <v>37138</v>
      </c>
      <c r="DT2" s="153">
        <v>32468</v>
      </c>
      <c r="DU2" s="153">
        <v>28217</v>
      </c>
      <c r="DV2" s="153">
        <v>29798</v>
      </c>
      <c r="DW2" s="153">
        <v>38698</v>
      </c>
      <c r="DX2" s="153">
        <v>35071</v>
      </c>
      <c r="DY2" s="153">
        <v>18916</v>
      </c>
      <c r="DZ2" s="153">
        <v>27431</v>
      </c>
      <c r="EA2" s="153">
        <v>32423</v>
      </c>
      <c r="EB2" s="153">
        <v>37722</v>
      </c>
      <c r="EC2" s="153">
        <v>36499</v>
      </c>
      <c r="ED2" s="153">
        <v>40892.75</v>
      </c>
      <c r="EE2" s="153">
        <v>34173.5</v>
      </c>
      <c r="EF2" s="153">
        <v>39225.75</v>
      </c>
      <c r="EG2" s="26">
        <v>348234</v>
      </c>
      <c r="EH2" s="26">
        <v>336808</v>
      </c>
      <c r="EI2" s="26">
        <v>341052</v>
      </c>
      <c r="EJ2" s="26">
        <v>1026094</v>
      </c>
      <c r="EK2" s="26"/>
      <c r="EL2" s="27">
        <v>31393.4</v>
      </c>
      <c r="EM2" s="27">
        <v>24580.400000000001</v>
      </c>
      <c r="EN2" s="27">
        <v>28870.5</v>
      </c>
      <c r="EO2" s="27">
        <v>13615.5</v>
      </c>
      <c r="EP2" s="27">
        <v>24029.833333333332</v>
      </c>
      <c r="EQ2" s="27">
        <v>23552.833333333332</v>
      </c>
      <c r="ER2" s="27">
        <v>31892.333333333336</v>
      </c>
      <c r="ES2" s="27">
        <v>27898</v>
      </c>
      <c r="ET2" s="27">
        <v>25126</v>
      </c>
      <c r="EU2" s="27">
        <v>48415</v>
      </c>
      <c r="EV2" s="27">
        <v>48405</v>
      </c>
      <c r="EW2" s="27">
        <v>43180</v>
      </c>
      <c r="EX2" s="27">
        <v>44455</v>
      </c>
      <c r="EY2" s="27">
        <v>60485</v>
      </c>
      <c r="EZ2" s="27">
        <v>62731</v>
      </c>
      <c r="FA2" s="27">
        <v>74673</v>
      </c>
      <c r="FB2" s="27">
        <v>78919</v>
      </c>
      <c r="FC2" s="27">
        <v>76875</v>
      </c>
      <c r="FD2" s="27">
        <v>89841</v>
      </c>
      <c r="FE2" s="27">
        <v>79604</v>
      </c>
      <c r="FF2" s="27">
        <v>64733</v>
      </c>
      <c r="FG2" s="27">
        <v>54538</v>
      </c>
      <c r="FH2" s="27">
        <v>59606</v>
      </c>
      <c r="FI2" s="27">
        <v>67793</v>
      </c>
      <c r="FJ2" s="27">
        <v>64551</v>
      </c>
      <c r="FK2" s="27">
        <v>67431</v>
      </c>
      <c r="FL2" s="27">
        <v>70435</v>
      </c>
      <c r="FM2" s="27">
        <v>76356.75</v>
      </c>
      <c r="FN2" s="27">
        <v>56144.5</v>
      </c>
      <c r="FO2" s="27">
        <v>74228.416666666672</v>
      </c>
      <c r="FP2" s="26">
        <v>279373.8</v>
      </c>
      <c r="FQ2" s="26">
        <v>659168</v>
      </c>
      <c r="FR2" s="26">
        <v>655816.66666666663</v>
      </c>
      <c r="FS2" s="26">
        <v>1594358.4666666668</v>
      </c>
      <c r="FT2" s="240">
        <v>1</v>
      </c>
      <c r="FU2" s="240">
        <v>1</v>
      </c>
      <c r="FV2" s="240">
        <v>1</v>
      </c>
      <c r="FW2" s="240">
        <v>1</v>
      </c>
      <c r="FX2" s="240">
        <v>1</v>
      </c>
      <c r="FY2" s="240">
        <v>1</v>
      </c>
      <c r="FZ2" s="240">
        <v>1</v>
      </c>
      <c r="GA2" s="240">
        <v>1</v>
      </c>
      <c r="GB2" s="240">
        <v>1</v>
      </c>
      <c r="GC2" s="240">
        <v>1</v>
      </c>
      <c r="GD2" s="240">
        <v>1</v>
      </c>
      <c r="GE2" s="240">
        <v>1</v>
      </c>
      <c r="GF2" s="240">
        <v>1</v>
      </c>
      <c r="GG2" s="240">
        <v>1</v>
      </c>
      <c r="GH2" s="240">
        <v>1</v>
      </c>
      <c r="GI2" s="240">
        <v>1</v>
      </c>
      <c r="GJ2" s="240">
        <v>1</v>
      </c>
      <c r="GK2" s="240">
        <v>1</v>
      </c>
      <c r="GL2" s="240">
        <v>1</v>
      </c>
      <c r="GM2" s="240">
        <v>1</v>
      </c>
      <c r="GN2" s="240">
        <v>1</v>
      </c>
      <c r="GO2" s="240">
        <v>1</v>
      </c>
      <c r="GP2" s="240">
        <v>1</v>
      </c>
      <c r="GQ2" s="240">
        <v>1</v>
      </c>
      <c r="GR2" s="240">
        <v>1</v>
      </c>
      <c r="GS2" s="240">
        <v>1</v>
      </c>
      <c r="GT2" s="240">
        <v>1</v>
      </c>
      <c r="GU2" s="240">
        <v>1</v>
      </c>
      <c r="GV2" s="240">
        <v>1</v>
      </c>
      <c r="GW2" s="240">
        <v>1</v>
      </c>
      <c r="GX2" s="241">
        <v>1</v>
      </c>
      <c r="GY2" s="241">
        <v>1</v>
      </c>
      <c r="GZ2" s="241">
        <v>1</v>
      </c>
      <c r="HA2" s="241">
        <v>1</v>
      </c>
      <c r="HB2" s="26"/>
      <c r="HC2" s="26"/>
      <c r="HD2" s="38"/>
      <c r="HE2" s="27">
        <v>10459.911690000001</v>
      </c>
      <c r="HF2" s="27">
        <v>9315.7436309999994</v>
      </c>
      <c r="HG2" s="27">
        <v>11472.679908000002</v>
      </c>
      <c r="HH2" s="27">
        <v>7845.163230000001</v>
      </c>
      <c r="HI2" s="27">
        <v>8751.1169369999989</v>
      </c>
      <c r="HJ2" s="27">
        <v>10798.132890000003</v>
      </c>
      <c r="HK2" s="27">
        <v>12100.739085000001</v>
      </c>
      <c r="HL2" s="27">
        <v>9335.9376360000024</v>
      </c>
      <c r="HM2" s="27">
        <v>11187.131466000001</v>
      </c>
      <c r="HN2" s="27">
        <v>16820.301860999996</v>
      </c>
      <c r="HO2" s="27">
        <v>16989.573411000001</v>
      </c>
      <c r="HP2" s="27">
        <v>16496.718671999999</v>
      </c>
      <c r="HQ2" s="27">
        <v>15807.094032000003</v>
      </c>
      <c r="HR2" s="27">
        <v>18215.688684000001</v>
      </c>
      <c r="HS2" s="27">
        <v>17868.189629999997</v>
      </c>
      <c r="HT2" s="27">
        <v>18694.713294000005</v>
      </c>
      <c r="HU2" s="27">
        <v>19231.236204000001</v>
      </c>
      <c r="HV2" s="27">
        <v>22435.491356999999</v>
      </c>
      <c r="HW2" s="27">
        <v>23889.173835000001</v>
      </c>
      <c r="HX2" s="27">
        <v>21017.507240999999</v>
      </c>
      <c r="HY2" s="27">
        <v>13972.332414000002</v>
      </c>
      <c r="HZ2" s="27">
        <v>12338.997545999999</v>
      </c>
      <c r="IA2" s="27">
        <v>13573.803684</v>
      </c>
      <c r="IB2" s="27">
        <v>19044.125739000003</v>
      </c>
      <c r="IC2" s="27">
        <v>24146.271885000006</v>
      </c>
      <c r="ID2" s="27">
        <v>23189.391596999998</v>
      </c>
      <c r="IE2" s="27">
        <v>20659.202177999996</v>
      </c>
      <c r="IF2" s="27">
        <v>20484.191673000001</v>
      </c>
      <c r="IG2" s="27">
        <v>17080.532084999999</v>
      </c>
      <c r="IH2" s="27">
        <v>22242.194699</v>
      </c>
      <c r="II2" s="26">
        <v>108086.85833400002</v>
      </c>
      <c r="IJ2" s="26">
        <v>190645.38636</v>
      </c>
      <c r="IK2" s="26">
        <v>186731.04349999997</v>
      </c>
      <c r="IL2" s="26">
        <v>485463.28819400002</v>
      </c>
      <c r="IM2" s="172">
        <v>0.33318823988481655</v>
      </c>
      <c r="IN2" s="172">
        <v>0.37899072557810282</v>
      </c>
      <c r="IO2" s="172">
        <v>0.3973841778978543</v>
      </c>
      <c r="IP2" s="172">
        <v>0.38997740506295708</v>
      </c>
      <c r="IQ2" s="172">
        <v>0.36417717990830839</v>
      </c>
      <c r="IR2" s="172">
        <v>0.45846428483480417</v>
      </c>
      <c r="IS2" s="172">
        <v>0.3794247024363222</v>
      </c>
      <c r="IT2" s="172">
        <v>0.33464540956340966</v>
      </c>
      <c r="IU2" s="172">
        <v>0.44524124277640692</v>
      </c>
      <c r="IV2" s="172">
        <v>0.34741922670659914</v>
      </c>
      <c r="IW2" s="172">
        <v>0.35098798493957239</v>
      </c>
      <c r="IX2" s="172">
        <v>0.38204536062992123</v>
      </c>
      <c r="IY2" s="172">
        <v>0.35557516661792832</v>
      </c>
      <c r="IZ2" s="172">
        <v>0.3011604312474167</v>
      </c>
      <c r="JA2" s="172">
        <v>0.28483827182732618</v>
      </c>
      <c r="JB2" s="172">
        <v>0.25035438905628549</v>
      </c>
      <c r="JC2" s="172">
        <v>0.24368322208847046</v>
      </c>
      <c r="JD2" s="172">
        <v>0.29184379000975608</v>
      </c>
      <c r="JE2" s="172">
        <v>0.26590503038701707</v>
      </c>
      <c r="JF2" s="172">
        <v>0.26402576806441885</v>
      </c>
      <c r="JG2" s="172">
        <v>0.21584558747470381</v>
      </c>
      <c r="JH2" s="172">
        <v>0.22624587527962153</v>
      </c>
      <c r="JI2" s="172">
        <v>0.2277254585779955</v>
      </c>
      <c r="JJ2" s="172">
        <v>0.28091581341731453</v>
      </c>
      <c r="JK2" s="172">
        <v>0.3740650320676675</v>
      </c>
      <c r="JL2" s="172">
        <v>0.34389808243982734</v>
      </c>
      <c r="JM2" s="172">
        <v>0.29330875527791578</v>
      </c>
      <c r="JN2" s="172">
        <v>0.2682695593120451</v>
      </c>
      <c r="JO2" s="172">
        <v>0.30422449367257698</v>
      </c>
      <c r="JP2" s="172">
        <v>0.29964528003987689</v>
      </c>
      <c r="JQ2" s="38">
        <v>0.38688974533044984</v>
      </c>
      <c r="JR2" s="38">
        <v>0.2892212400480606</v>
      </c>
      <c r="JS2" s="38">
        <v>0.28473055503316475</v>
      </c>
      <c r="JT2" s="37">
        <v>0.30448816771360115</v>
      </c>
      <c r="JU2" s="172"/>
      <c r="JV2" s="172"/>
      <c r="JW2" s="172"/>
      <c r="JX2" s="172"/>
      <c r="JY2" s="172"/>
      <c r="JZ2" s="172"/>
      <c r="KA2" s="172"/>
      <c r="KB2" s="172"/>
      <c r="KC2" s="172"/>
      <c r="KD2" s="172"/>
      <c r="KE2" s="172"/>
      <c r="KF2" s="172"/>
      <c r="KG2" s="172"/>
      <c r="KH2" s="172"/>
      <c r="KI2" s="172"/>
      <c r="KJ2" s="172"/>
      <c r="KK2" s="172"/>
      <c r="KL2" s="172"/>
      <c r="KM2" s="172"/>
      <c r="KN2" s="172"/>
      <c r="KO2" s="172"/>
      <c r="KP2" s="172"/>
      <c r="KQ2" s="172"/>
      <c r="KR2" s="172"/>
      <c r="KS2" s="172"/>
      <c r="KT2" s="172"/>
      <c r="KU2" s="172"/>
      <c r="KV2" s="172"/>
      <c r="KW2" s="172"/>
      <c r="KX2" s="172"/>
      <c r="KY2" s="38"/>
      <c r="KZ2" s="38"/>
      <c r="LA2" s="38"/>
      <c r="LB2" s="37"/>
    </row>
    <row r="3" spans="1:314" s="40" customFormat="1" ht="11.4" customHeight="1" x14ac:dyDescent="0.25">
      <c r="A3" s="294" t="s">
        <v>253</v>
      </c>
      <c r="B3" s="295"/>
      <c r="C3" s="295"/>
      <c r="D3" s="295"/>
      <c r="E3" s="295"/>
      <c r="F3" s="295"/>
      <c r="G3" s="296"/>
      <c r="H3" s="182"/>
      <c r="I3" s="182"/>
      <c r="J3" s="182"/>
      <c r="K3" s="182"/>
      <c r="L3" s="182"/>
      <c r="M3" s="183"/>
      <c r="N3" s="293"/>
      <c r="O3" s="293"/>
      <c r="P3" s="293"/>
      <c r="Q3" s="100"/>
      <c r="R3" s="100"/>
      <c r="S3" s="100"/>
      <c r="T3" s="103"/>
      <c r="U3" s="47"/>
      <c r="V3" s="47"/>
      <c r="W3" s="47"/>
      <c r="X3" s="47"/>
      <c r="Y3" s="47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7"/>
      <c r="FT3" s="10"/>
      <c r="FU3" s="10"/>
      <c r="FV3" s="10"/>
      <c r="FW3" s="10"/>
      <c r="FY3" s="81"/>
      <c r="FZ3" s="81"/>
      <c r="GA3" s="81"/>
      <c r="GB3" s="81"/>
      <c r="GT3" s="10"/>
      <c r="GU3" s="10"/>
      <c r="GV3" s="10"/>
      <c r="GW3" s="10"/>
    </row>
    <row r="4" spans="1:314" ht="12" x14ac:dyDescent="0.25">
      <c r="A4" s="293"/>
      <c r="B4" s="297"/>
      <c r="C4" s="297"/>
      <c r="D4" s="297"/>
      <c r="E4" s="297"/>
      <c r="F4" s="297"/>
      <c r="G4" s="297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</row>
    <row r="5" spans="1:314" ht="12" x14ac:dyDescent="0.25">
      <c r="B5" s="280" t="str">
        <f>'Ingifte-Fiche'!$F$2</f>
        <v>Totaal alle landen</v>
      </c>
      <c r="C5" s="281"/>
      <c r="D5" s="281"/>
      <c r="E5" s="281"/>
      <c r="F5" s="281"/>
      <c r="G5" s="281"/>
      <c r="H5" s="281"/>
      <c r="I5" s="282"/>
      <c r="K5" s="157" t="s">
        <v>290</v>
      </c>
      <c r="P5" s="157" t="s">
        <v>349</v>
      </c>
      <c r="U5" s="157" t="s">
        <v>292</v>
      </c>
      <c r="HD5" s="104" t="s">
        <v>339</v>
      </c>
      <c r="HE5" s="155">
        <f>HE2</f>
        <v>10459.911690000001</v>
      </c>
      <c r="HF5" s="155">
        <f>HE5+HF2</f>
        <v>19775.655320999998</v>
      </c>
      <c r="HG5" s="155">
        <f t="shared" ref="HG5:IH5" si="0">HF5+HG2</f>
        <v>31248.335229</v>
      </c>
      <c r="HH5" s="155">
        <f t="shared" si="0"/>
        <v>39093.498459000002</v>
      </c>
      <c r="HI5" s="155">
        <f t="shared" si="0"/>
        <v>47844.615396000001</v>
      </c>
      <c r="HJ5" s="155">
        <f t="shared" si="0"/>
        <v>58642.748286000002</v>
      </c>
      <c r="HK5" s="155">
        <f t="shared" si="0"/>
        <v>70743.487370999996</v>
      </c>
      <c r="HL5" s="155">
        <f t="shared" si="0"/>
        <v>80079.425006999998</v>
      </c>
      <c r="HM5" s="155">
        <f t="shared" si="0"/>
        <v>91266.556473000004</v>
      </c>
      <c r="HN5" s="155">
        <f t="shared" si="0"/>
        <v>108086.858334</v>
      </c>
      <c r="HO5" s="155">
        <f t="shared" si="0"/>
        <v>125076.43174500001</v>
      </c>
      <c r="HP5" s="155">
        <f t="shared" si="0"/>
        <v>141573.150417</v>
      </c>
      <c r="HQ5" s="155">
        <f t="shared" si="0"/>
        <v>157380.24444899999</v>
      </c>
      <c r="HR5" s="155">
        <f t="shared" si="0"/>
        <v>175595.93313299998</v>
      </c>
      <c r="HS5" s="155">
        <f t="shared" si="0"/>
        <v>193464.12276299999</v>
      </c>
      <c r="HT5" s="155">
        <f t="shared" si="0"/>
        <v>212158.83605700001</v>
      </c>
      <c r="HU5" s="155">
        <f t="shared" si="0"/>
        <v>231390.07226099999</v>
      </c>
      <c r="HV5" s="155">
        <f t="shared" si="0"/>
        <v>253825.56361799999</v>
      </c>
      <c r="HW5" s="155">
        <f t="shared" si="0"/>
        <v>277714.73745299998</v>
      </c>
      <c r="HX5" s="155">
        <f t="shared" si="0"/>
        <v>298732.24469399999</v>
      </c>
      <c r="HY5" s="155">
        <f t="shared" si="0"/>
        <v>312704.577108</v>
      </c>
      <c r="HZ5" s="155">
        <f t="shared" si="0"/>
        <v>325043.574654</v>
      </c>
      <c r="IA5" s="155">
        <f t="shared" si="0"/>
        <v>338617.37833799998</v>
      </c>
      <c r="IB5" s="155">
        <f t="shared" si="0"/>
        <v>357661.50407699996</v>
      </c>
      <c r="IC5" s="155">
        <f t="shared" si="0"/>
        <v>381807.77596199996</v>
      </c>
      <c r="ID5" s="155">
        <f t="shared" si="0"/>
        <v>404997.16755899996</v>
      </c>
      <c r="IE5" s="155">
        <f t="shared" si="0"/>
        <v>425656.36973699997</v>
      </c>
      <c r="IF5" s="155">
        <f t="shared" si="0"/>
        <v>446140.56140999997</v>
      </c>
      <c r="IG5" s="155">
        <f t="shared" si="0"/>
        <v>463221.09349499998</v>
      </c>
      <c r="IH5" s="155">
        <f t="shared" si="0"/>
        <v>485463.28819399996</v>
      </c>
    </row>
    <row r="6" spans="1:314" ht="11.4" customHeight="1" x14ac:dyDescent="0.2">
      <c r="B6" s="40"/>
      <c r="C6" s="40"/>
      <c r="D6" s="40"/>
      <c r="E6" s="40"/>
      <c r="F6" s="40"/>
    </row>
    <row r="7" spans="1:314" ht="12" x14ac:dyDescent="0.25">
      <c r="B7" s="106"/>
      <c r="C7" s="292" t="s">
        <v>350</v>
      </c>
      <c r="D7" s="284"/>
      <c r="E7" s="284"/>
      <c r="F7" s="285"/>
      <c r="G7" s="287" t="s">
        <v>245</v>
      </c>
      <c r="H7" s="287"/>
      <c r="I7" s="288"/>
      <c r="K7" s="111" t="s">
        <v>289</v>
      </c>
      <c r="L7" s="112"/>
      <c r="M7" s="112"/>
      <c r="N7" s="119">
        <f>SUM(D11:D20)</f>
        <v>-68860.199999999953</v>
      </c>
      <c r="P7" s="111" t="s">
        <v>280</v>
      </c>
      <c r="Q7" s="112"/>
      <c r="R7" s="112"/>
      <c r="S7" s="119">
        <f>SUM(E11:E20)</f>
        <v>348234</v>
      </c>
      <c r="U7" s="111" t="s">
        <v>286</v>
      </c>
      <c r="V7" s="112"/>
      <c r="W7" s="112"/>
      <c r="X7" s="119">
        <f>SUM(F11:F20)</f>
        <v>279373.80000000005</v>
      </c>
      <c r="Y7" s="289" t="s">
        <v>326</v>
      </c>
    </row>
    <row r="8" spans="1:314" ht="12.6" customHeight="1" x14ac:dyDescent="0.25">
      <c r="B8" s="101" t="s">
        <v>247</v>
      </c>
      <c r="C8" s="101" t="s">
        <v>250</v>
      </c>
      <c r="D8" s="101" t="s">
        <v>248</v>
      </c>
      <c r="E8" s="101" t="s">
        <v>243</v>
      </c>
      <c r="F8" s="101" t="s">
        <v>249</v>
      </c>
      <c r="G8" s="101" t="s">
        <v>248</v>
      </c>
      <c r="H8" s="101" t="s">
        <v>243</v>
      </c>
      <c r="I8" s="101" t="s">
        <v>249</v>
      </c>
      <c r="K8" s="113" t="s">
        <v>278</v>
      </c>
      <c r="L8" s="103"/>
      <c r="M8" s="103"/>
      <c r="N8" s="120">
        <f>SUM(D21:D30)</f>
        <v>322360</v>
      </c>
      <c r="P8" s="113" t="s">
        <v>282</v>
      </c>
      <c r="Q8" s="103"/>
      <c r="R8" s="103"/>
      <c r="S8" s="120">
        <f>SUM(E21:E30)</f>
        <v>336808</v>
      </c>
      <c r="U8" s="113" t="s">
        <v>288</v>
      </c>
      <c r="V8" s="103"/>
      <c r="W8" s="103"/>
      <c r="X8" s="120">
        <f>SUM(F21:F30)</f>
        <v>659168</v>
      </c>
      <c r="Y8" s="290"/>
    </row>
    <row r="9" spans="1:314" ht="13.2" customHeight="1" x14ac:dyDescent="0.25">
      <c r="B9" s="110" t="s">
        <v>246</v>
      </c>
      <c r="C9" s="110" t="s">
        <v>258</v>
      </c>
      <c r="D9" s="110" t="s">
        <v>259</v>
      </c>
      <c r="E9" s="110" t="s">
        <v>261</v>
      </c>
      <c r="F9" s="110" t="s">
        <v>260</v>
      </c>
      <c r="G9" s="110" t="s">
        <v>259</v>
      </c>
      <c r="H9" s="110" t="s">
        <v>261</v>
      </c>
      <c r="I9" s="110" t="s">
        <v>260</v>
      </c>
      <c r="K9" s="113" t="s">
        <v>279</v>
      </c>
      <c r="L9" s="103"/>
      <c r="M9" s="103"/>
      <c r="N9" s="120">
        <f>SUM(D31:D40)</f>
        <v>314764.66666666651</v>
      </c>
      <c r="P9" s="113" t="s">
        <v>281</v>
      </c>
      <c r="Q9" s="103"/>
      <c r="R9" s="103"/>
      <c r="S9" s="120">
        <f>SUM(E31:E40)</f>
        <v>341052</v>
      </c>
      <c r="U9" s="156" t="s">
        <v>287</v>
      </c>
      <c r="V9" s="109"/>
      <c r="W9" s="109"/>
      <c r="X9" s="120">
        <f>SUM(F31:F40)</f>
        <v>655816.66666666651</v>
      </c>
      <c r="Y9" s="291"/>
    </row>
    <row r="10" spans="1:314" ht="12.6" customHeight="1" x14ac:dyDescent="0.25">
      <c r="B10" s="102"/>
      <c r="C10" s="102" t="s">
        <v>254</v>
      </c>
      <c r="D10" s="102" t="s">
        <v>255</v>
      </c>
      <c r="E10" s="102" t="s">
        <v>256</v>
      </c>
      <c r="F10" s="102" t="s">
        <v>257</v>
      </c>
      <c r="G10" s="102" t="s">
        <v>255</v>
      </c>
      <c r="H10" s="102" t="s">
        <v>256</v>
      </c>
      <c r="I10" s="102" t="s">
        <v>257</v>
      </c>
      <c r="K10" s="116" t="s">
        <v>283</v>
      </c>
      <c r="L10" s="117"/>
      <c r="M10" s="117"/>
      <c r="N10" s="118">
        <f>SUM(N7:N9)</f>
        <v>568264.46666666656</v>
      </c>
      <c r="P10" s="116" t="s">
        <v>284</v>
      </c>
      <c r="Q10" s="117"/>
      <c r="R10" s="117"/>
      <c r="S10" s="118">
        <f>SUM(S7:S9)</f>
        <v>1026094</v>
      </c>
      <c r="U10" s="114" t="s">
        <v>285</v>
      </c>
      <c r="V10" s="115"/>
      <c r="W10" s="115"/>
      <c r="X10" s="118">
        <f>SUM(X7:X9)</f>
        <v>1594358.4666666666</v>
      </c>
      <c r="Y10" s="212">
        <f>$JT$2</f>
        <v>0.30448816771360115</v>
      </c>
    </row>
    <row r="11" spans="1:314" ht="12" x14ac:dyDescent="0.25">
      <c r="B11" s="33">
        <v>1992</v>
      </c>
      <c r="C11" s="58">
        <f>$AM$2</f>
        <v>915594.2</v>
      </c>
      <c r="D11" s="12">
        <f t="shared" ref="D11:D17" si="1">C12-C11</f>
        <v>-15185.599999999977</v>
      </c>
      <c r="E11" s="58">
        <f>$DC$2</f>
        <v>46579</v>
      </c>
      <c r="F11" s="19">
        <f t="shared" ref="F11:F17" si="2">D11+E11</f>
        <v>31393.400000000023</v>
      </c>
      <c r="G11" s="63">
        <f>D11</f>
        <v>-15185.599999999977</v>
      </c>
      <c r="H11" s="58">
        <f>E11</f>
        <v>46579</v>
      </c>
      <c r="I11" s="19">
        <f>F11</f>
        <v>31393.400000000023</v>
      </c>
      <c r="K11" s="251" t="s">
        <v>342</v>
      </c>
      <c r="L11" s="117"/>
      <c r="M11" s="117"/>
      <c r="N11" s="255">
        <f>C41/'Be-Moslims'!$C$36</f>
        <v>0.12809544560627603</v>
      </c>
      <c r="P11" s="251" t="s">
        <v>343</v>
      </c>
      <c r="Q11" s="117"/>
      <c r="R11" s="117"/>
      <c r="S11" s="253">
        <f>E40/C40</f>
        <v>2.7073601517335056E-2</v>
      </c>
      <c r="U11" s="251" t="s">
        <v>348</v>
      </c>
      <c r="V11" s="117"/>
      <c r="W11" s="117"/>
      <c r="X11" s="253">
        <f>F40/C41</f>
        <v>5.0023912879393624E-2</v>
      </c>
      <c r="Y11" s="256"/>
    </row>
    <row r="12" spans="1:314" ht="12" x14ac:dyDescent="0.25">
      <c r="B12" s="33">
        <v>1993</v>
      </c>
      <c r="C12" s="58">
        <f>$AN$2</f>
        <v>900408.6</v>
      </c>
      <c r="D12" s="12">
        <f t="shared" si="1"/>
        <v>8437.4000000000233</v>
      </c>
      <c r="E12" s="58">
        <f>$DD$2</f>
        <v>16143</v>
      </c>
      <c r="F12" s="19">
        <f t="shared" si="2"/>
        <v>24580.400000000023</v>
      </c>
      <c r="G12" s="63">
        <f t="shared" ref="G12" si="3">G11+D12</f>
        <v>-6748.1999999999534</v>
      </c>
      <c r="H12" s="58">
        <f t="shared" ref="H12" si="4">H11+E12</f>
        <v>62722</v>
      </c>
      <c r="I12" s="19">
        <f>F12+I11</f>
        <v>55973.800000000047</v>
      </c>
      <c r="K12" s="185"/>
      <c r="L12" s="185"/>
      <c r="M12" s="185"/>
      <c r="N12" s="186"/>
      <c r="P12" s="251" t="s">
        <v>344</v>
      </c>
      <c r="Q12" s="117"/>
      <c r="R12" s="117"/>
      <c r="S12" s="253">
        <f>E40/H40</f>
        <v>3.8228222755420066E-2</v>
      </c>
      <c r="U12" s="251" t="s">
        <v>346</v>
      </c>
      <c r="V12" s="117"/>
      <c r="W12" s="117"/>
      <c r="X12" s="253">
        <f>F40/F42</f>
        <v>4.6556918170263334E-2</v>
      </c>
      <c r="Y12" s="252"/>
    </row>
    <row r="13" spans="1:314" ht="12" x14ac:dyDescent="0.25">
      <c r="B13" s="33">
        <v>1994</v>
      </c>
      <c r="C13" s="58">
        <f>$AO$2</f>
        <v>908846</v>
      </c>
      <c r="D13" s="12">
        <f t="shared" si="1"/>
        <v>3272.5</v>
      </c>
      <c r="E13" s="58">
        <f>$DE$2</f>
        <v>25598</v>
      </c>
      <c r="F13" s="19">
        <f t="shared" si="2"/>
        <v>28870.5</v>
      </c>
      <c r="G13" s="63">
        <f t="shared" ref="G13:G40" si="5">G12+D13</f>
        <v>-3475.6999999999534</v>
      </c>
      <c r="H13" s="58">
        <f t="shared" ref="H13:H40" si="6">H12+E13</f>
        <v>88320</v>
      </c>
      <c r="I13" s="19">
        <f t="shared" ref="I13:I40" si="7">F13+I12</f>
        <v>84844.300000000047</v>
      </c>
      <c r="K13" s="185"/>
      <c r="L13" s="185"/>
      <c r="M13" s="185"/>
      <c r="N13" s="186"/>
      <c r="P13" s="251" t="s">
        <v>345</v>
      </c>
      <c r="Q13" s="117"/>
      <c r="R13" s="117"/>
      <c r="S13" s="254">
        <f>E40/'Be-Moslims'!$C$35*10000</f>
        <v>34.046471394827535</v>
      </c>
      <c r="U13" s="251" t="s">
        <v>347</v>
      </c>
      <c r="V13" s="117"/>
      <c r="W13" s="117"/>
      <c r="X13" s="254">
        <f>F40/'Be-Moslims'!$C$35*10000</f>
        <v>64.427465752088892</v>
      </c>
      <c r="Y13" s="257"/>
    </row>
    <row r="14" spans="1:314" ht="12" x14ac:dyDescent="0.25">
      <c r="B14" s="33">
        <v>1995</v>
      </c>
      <c r="C14" s="58">
        <f>$AP$2</f>
        <v>912118.5</v>
      </c>
      <c r="D14" s="12">
        <f t="shared" si="1"/>
        <v>-12365.5</v>
      </c>
      <c r="E14" s="58">
        <f>$DF$2</f>
        <v>25981</v>
      </c>
      <c r="F14" s="19">
        <f t="shared" si="2"/>
        <v>13615.5</v>
      </c>
      <c r="G14" s="63">
        <f t="shared" si="5"/>
        <v>-15841.199999999953</v>
      </c>
      <c r="H14" s="58">
        <f t="shared" si="6"/>
        <v>114301</v>
      </c>
      <c r="I14" s="19">
        <f t="shared" si="7"/>
        <v>98459.800000000047</v>
      </c>
    </row>
    <row r="15" spans="1:314" ht="12" x14ac:dyDescent="0.25">
      <c r="B15" s="33">
        <v>1996</v>
      </c>
      <c r="C15" s="58">
        <f>$AQ$2</f>
        <v>899753</v>
      </c>
      <c r="D15" s="12">
        <f t="shared" si="1"/>
        <v>-13.166666666627862</v>
      </c>
      <c r="E15" s="58">
        <f>$DG$2</f>
        <v>24043</v>
      </c>
      <c r="F15" s="19">
        <f t="shared" si="2"/>
        <v>24029.833333333372</v>
      </c>
      <c r="G15" s="63">
        <f t="shared" si="5"/>
        <v>-15854.366666666581</v>
      </c>
      <c r="H15" s="58">
        <f t="shared" si="6"/>
        <v>138344</v>
      </c>
      <c r="I15" s="19">
        <f t="shared" si="7"/>
        <v>122489.63333333342</v>
      </c>
    </row>
    <row r="16" spans="1:314" ht="12" x14ac:dyDescent="0.25">
      <c r="B16" s="33">
        <v>1997</v>
      </c>
      <c r="C16" s="58">
        <f>$AR$2</f>
        <v>899739.83333333337</v>
      </c>
      <c r="D16" s="12">
        <f t="shared" si="1"/>
        <v>-7435.1666666667443</v>
      </c>
      <c r="E16" s="58">
        <f>$DH$2</f>
        <v>30988</v>
      </c>
      <c r="F16" s="19">
        <f t="shared" si="2"/>
        <v>23552.833333333256</v>
      </c>
      <c r="G16" s="63">
        <f t="shared" si="5"/>
        <v>-23289.533333333326</v>
      </c>
      <c r="H16" s="58">
        <f t="shared" si="6"/>
        <v>169332</v>
      </c>
      <c r="I16" s="19">
        <f t="shared" si="7"/>
        <v>146042.46666666667</v>
      </c>
    </row>
    <row r="17" spans="2:9" ht="12" x14ac:dyDescent="0.25">
      <c r="B17" s="33">
        <v>1998</v>
      </c>
      <c r="C17" s="58">
        <f>$AS$2</f>
        <v>892304.66666666663</v>
      </c>
      <c r="D17" s="12">
        <f t="shared" si="1"/>
        <v>-1324.6666666666279</v>
      </c>
      <c r="E17" s="58">
        <f>$DI$2</f>
        <v>33217</v>
      </c>
      <c r="F17" s="19">
        <f t="shared" si="2"/>
        <v>31892.333333333372</v>
      </c>
      <c r="G17" s="63">
        <f t="shared" si="5"/>
        <v>-24614.199999999953</v>
      </c>
      <c r="H17" s="58">
        <f t="shared" si="6"/>
        <v>202549</v>
      </c>
      <c r="I17" s="19">
        <f t="shared" si="7"/>
        <v>177934.80000000005</v>
      </c>
    </row>
    <row r="18" spans="2:9" ht="12" x14ac:dyDescent="0.25">
      <c r="B18" s="33">
        <v>1999</v>
      </c>
      <c r="C18" s="58">
        <f>$AT$2</f>
        <v>890980</v>
      </c>
      <c r="D18" s="12">
        <f t="shared" ref="D18:D40" si="8">C19-C18</f>
        <v>4249</v>
      </c>
      <c r="E18" s="58">
        <f>$DJ$2</f>
        <v>23649</v>
      </c>
      <c r="F18" s="19">
        <f t="shared" ref="F18:F40" si="9">D18+E18</f>
        <v>27898</v>
      </c>
      <c r="G18" s="63">
        <f t="shared" si="5"/>
        <v>-20365.199999999953</v>
      </c>
      <c r="H18" s="58">
        <f t="shared" si="6"/>
        <v>226198</v>
      </c>
      <c r="I18" s="19">
        <f t="shared" si="7"/>
        <v>205832.80000000005</v>
      </c>
    </row>
    <row r="19" spans="2:9" ht="12" x14ac:dyDescent="0.25">
      <c r="B19" s="33">
        <v>2000</v>
      </c>
      <c r="C19" s="58">
        <f>$AU$2</f>
        <v>895229</v>
      </c>
      <c r="D19" s="12">
        <f t="shared" si="8"/>
        <v>-35400</v>
      </c>
      <c r="E19" s="58">
        <f>$DK$2</f>
        <v>60526</v>
      </c>
      <c r="F19" s="19">
        <f t="shared" si="9"/>
        <v>25126</v>
      </c>
      <c r="G19" s="63">
        <f t="shared" si="5"/>
        <v>-55765.199999999953</v>
      </c>
      <c r="H19" s="58">
        <f t="shared" si="6"/>
        <v>286724</v>
      </c>
      <c r="I19" s="19">
        <f t="shared" si="7"/>
        <v>230958.80000000005</v>
      </c>
    </row>
    <row r="20" spans="2:9" ht="12" x14ac:dyDescent="0.25">
      <c r="B20" s="33">
        <v>2001</v>
      </c>
      <c r="C20" s="58">
        <f>$AV$2</f>
        <v>859829</v>
      </c>
      <c r="D20" s="12">
        <f t="shared" si="8"/>
        <v>-13095</v>
      </c>
      <c r="E20" s="58">
        <f>$DL$2</f>
        <v>61510</v>
      </c>
      <c r="F20" s="19">
        <f t="shared" si="9"/>
        <v>48415</v>
      </c>
      <c r="G20" s="63">
        <f t="shared" si="5"/>
        <v>-68860.199999999953</v>
      </c>
      <c r="H20" s="58">
        <f t="shared" si="6"/>
        <v>348234</v>
      </c>
      <c r="I20" s="19">
        <f t="shared" si="7"/>
        <v>279373.80000000005</v>
      </c>
    </row>
    <row r="21" spans="2:9" ht="12" x14ac:dyDescent="0.25">
      <c r="B21" s="33">
        <v>2002</v>
      </c>
      <c r="C21" s="58">
        <f>$AW$2</f>
        <v>846734</v>
      </c>
      <c r="D21" s="12">
        <f t="shared" si="8"/>
        <v>3343</v>
      </c>
      <c r="E21" s="58">
        <f>$DM$2</f>
        <v>45062</v>
      </c>
      <c r="F21" s="19">
        <f t="shared" si="9"/>
        <v>48405</v>
      </c>
      <c r="G21" s="63">
        <f t="shared" si="5"/>
        <v>-65517.199999999953</v>
      </c>
      <c r="H21" s="58">
        <f t="shared" si="6"/>
        <v>393296</v>
      </c>
      <c r="I21" s="19">
        <f t="shared" si="7"/>
        <v>327778.80000000005</v>
      </c>
    </row>
    <row r="22" spans="2:9" ht="12" x14ac:dyDescent="0.25">
      <c r="B22" s="33">
        <v>2003</v>
      </c>
      <c r="C22" s="58">
        <f>$AX$2</f>
        <v>850077</v>
      </c>
      <c r="D22" s="12">
        <f t="shared" si="8"/>
        <v>10210</v>
      </c>
      <c r="E22" s="58">
        <f>$DN$2</f>
        <v>32970</v>
      </c>
      <c r="F22" s="19">
        <f t="shared" si="9"/>
        <v>43180</v>
      </c>
      <c r="G22" s="63">
        <f t="shared" si="5"/>
        <v>-55307.199999999953</v>
      </c>
      <c r="H22" s="58">
        <f t="shared" si="6"/>
        <v>426266</v>
      </c>
      <c r="I22" s="19">
        <f t="shared" si="7"/>
        <v>370958.80000000005</v>
      </c>
    </row>
    <row r="23" spans="2:9" ht="12" x14ac:dyDescent="0.25">
      <c r="B23" s="33">
        <v>2004</v>
      </c>
      <c r="C23" s="58">
        <f>$AY$2</f>
        <v>860287</v>
      </c>
      <c r="D23" s="12">
        <f t="shared" si="8"/>
        <v>10575</v>
      </c>
      <c r="E23" s="58">
        <f>$DO$2</f>
        <v>33880</v>
      </c>
      <c r="F23" s="19">
        <f t="shared" si="9"/>
        <v>44455</v>
      </c>
      <c r="G23" s="63">
        <f t="shared" si="5"/>
        <v>-44732.199999999953</v>
      </c>
      <c r="H23" s="58">
        <f t="shared" si="6"/>
        <v>460146</v>
      </c>
      <c r="I23" s="19">
        <f t="shared" si="7"/>
        <v>415413.80000000005</v>
      </c>
    </row>
    <row r="24" spans="2:9" ht="12" x14ac:dyDescent="0.25">
      <c r="B24" s="33">
        <v>2005</v>
      </c>
      <c r="C24" s="58">
        <f>$AZ$2</f>
        <v>870862</v>
      </c>
      <c r="D24" s="12">
        <f t="shared" si="8"/>
        <v>29611</v>
      </c>
      <c r="E24" s="58">
        <f>$DP$2</f>
        <v>30874</v>
      </c>
      <c r="F24" s="19">
        <f t="shared" si="9"/>
        <v>60485</v>
      </c>
      <c r="G24" s="63">
        <f t="shared" si="5"/>
        <v>-15121.199999999953</v>
      </c>
      <c r="H24" s="58">
        <f t="shared" si="6"/>
        <v>491020</v>
      </c>
      <c r="I24" s="19">
        <f t="shared" si="7"/>
        <v>475898.80000000005</v>
      </c>
    </row>
    <row r="25" spans="2:9" ht="12" x14ac:dyDescent="0.25">
      <c r="B25" s="33">
        <v>2006</v>
      </c>
      <c r="C25" s="58">
        <f>$BA$2</f>
        <v>900473</v>
      </c>
      <c r="D25" s="12">
        <f t="shared" si="8"/>
        <v>31688</v>
      </c>
      <c r="E25" s="58">
        <f>$DQ$2</f>
        <v>31043</v>
      </c>
      <c r="F25" s="19">
        <f t="shared" si="9"/>
        <v>62731</v>
      </c>
      <c r="G25" s="63">
        <f t="shared" si="5"/>
        <v>16566.800000000047</v>
      </c>
      <c r="H25" s="58">
        <f t="shared" si="6"/>
        <v>522063</v>
      </c>
      <c r="I25" s="19">
        <f t="shared" si="7"/>
        <v>538629.80000000005</v>
      </c>
    </row>
    <row r="26" spans="2:9" ht="12" x14ac:dyDescent="0.25">
      <c r="B26" s="33">
        <v>2007</v>
      </c>
      <c r="C26" s="58">
        <f>$BB$2</f>
        <v>932161</v>
      </c>
      <c r="D26" s="12">
        <f t="shared" si="8"/>
        <v>39315</v>
      </c>
      <c r="E26" s="58">
        <f>$DR$2</f>
        <v>35358</v>
      </c>
      <c r="F26" s="19">
        <f t="shared" si="9"/>
        <v>74673</v>
      </c>
      <c r="G26" s="63">
        <f t="shared" si="5"/>
        <v>55881.800000000047</v>
      </c>
      <c r="H26" s="58">
        <f t="shared" si="6"/>
        <v>557421</v>
      </c>
      <c r="I26" s="19">
        <f t="shared" si="7"/>
        <v>613302.80000000005</v>
      </c>
    </row>
    <row r="27" spans="2:9" ht="12" x14ac:dyDescent="0.25">
      <c r="B27" s="33">
        <v>2008</v>
      </c>
      <c r="C27" s="58">
        <f>$BC$2</f>
        <v>971476</v>
      </c>
      <c r="D27" s="12">
        <f t="shared" si="8"/>
        <v>41781</v>
      </c>
      <c r="E27" s="58">
        <f>$DS$2</f>
        <v>37138</v>
      </c>
      <c r="F27" s="19">
        <f t="shared" si="9"/>
        <v>78919</v>
      </c>
      <c r="G27" s="63">
        <f t="shared" si="5"/>
        <v>97662.800000000047</v>
      </c>
      <c r="H27" s="58">
        <f t="shared" si="6"/>
        <v>594559</v>
      </c>
      <c r="I27" s="19">
        <f t="shared" si="7"/>
        <v>692221.8</v>
      </c>
    </row>
    <row r="28" spans="2:9" ht="12" x14ac:dyDescent="0.25">
      <c r="B28" s="33">
        <v>2009</v>
      </c>
      <c r="C28" s="58">
        <f>$BD$2</f>
        <v>1013257</v>
      </c>
      <c r="D28" s="12">
        <f t="shared" si="8"/>
        <v>44407</v>
      </c>
      <c r="E28" s="58">
        <f>$DT$2</f>
        <v>32468</v>
      </c>
      <c r="F28" s="19">
        <f t="shared" si="9"/>
        <v>76875</v>
      </c>
      <c r="G28" s="63">
        <f t="shared" si="5"/>
        <v>142069.80000000005</v>
      </c>
      <c r="H28" s="58">
        <f t="shared" si="6"/>
        <v>627027</v>
      </c>
      <c r="I28" s="19">
        <f t="shared" si="7"/>
        <v>769096.8</v>
      </c>
    </row>
    <row r="29" spans="2:9" ht="12" x14ac:dyDescent="0.25">
      <c r="B29" s="33">
        <v>2010</v>
      </c>
      <c r="C29" s="58">
        <f>$BE$2</f>
        <v>1057664</v>
      </c>
      <c r="D29" s="12">
        <f t="shared" si="8"/>
        <v>61624</v>
      </c>
      <c r="E29" s="58">
        <f>$DU$2</f>
        <v>28217</v>
      </c>
      <c r="F29" s="19">
        <f t="shared" si="9"/>
        <v>89841</v>
      </c>
      <c r="G29" s="63">
        <f t="shared" si="5"/>
        <v>203693.80000000005</v>
      </c>
      <c r="H29" s="58">
        <f t="shared" si="6"/>
        <v>655244</v>
      </c>
      <c r="I29" s="19">
        <f t="shared" si="7"/>
        <v>858937.8</v>
      </c>
    </row>
    <row r="30" spans="2:9" ht="12" x14ac:dyDescent="0.25">
      <c r="B30" s="33">
        <v>2011</v>
      </c>
      <c r="C30" s="58">
        <f>$BF$2</f>
        <v>1119288</v>
      </c>
      <c r="D30" s="12">
        <f t="shared" si="8"/>
        <v>49806</v>
      </c>
      <c r="E30" s="58">
        <f>$DV$2</f>
        <v>29798</v>
      </c>
      <c r="F30" s="19">
        <f t="shared" si="9"/>
        <v>79604</v>
      </c>
      <c r="G30" s="63">
        <f t="shared" si="5"/>
        <v>253499.80000000005</v>
      </c>
      <c r="H30" s="58">
        <f t="shared" si="6"/>
        <v>685042</v>
      </c>
      <c r="I30" s="19">
        <f t="shared" si="7"/>
        <v>938541.8</v>
      </c>
    </row>
    <row r="31" spans="2:9" ht="12" x14ac:dyDescent="0.25">
      <c r="B31" s="33">
        <v>2012</v>
      </c>
      <c r="C31" s="58">
        <f>$BG$2</f>
        <v>1169094</v>
      </c>
      <c r="D31" s="12">
        <f t="shared" si="8"/>
        <v>26035</v>
      </c>
      <c r="E31" s="58">
        <f>$DW$2</f>
        <v>38698</v>
      </c>
      <c r="F31" s="19">
        <f t="shared" si="9"/>
        <v>64733</v>
      </c>
      <c r="G31" s="63">
        <f t="shared" si="5"/>
        <v>279534.80000000005</v>
      </c>
      <c r="H31" s="58">
        <f t="shared" si="6"/>
        <v>723740</v>
      </c>
      <c r="I31" s="19">
        <f t="shared" si="7"/>
        <v>1003274.8</v>
      </c>
    </row>
    <row r="32" spans="2:9" ht="12" x14ac:dyDescent="0.25">
      <c r="B32" s="33">
        <v>2013</v>
      </c>
      <c r="C32" s="58">
        <f>$BH$2</f>
        <v>1195129</v>
      </c>
      <c r="D32" s="12">
        <f t="shared" si="8"/>
        <v>19467</v>
      </c>
      <c r="E32" s="58">
        <f>$DX$2</f>
        <v>35071</v>
      </c>
      <c r="F32" s="19">
        <f t="shared" si="9"/>
        <v>54538</v>
      </c>
      <c r="G32" s="63">
        <f t="shared" si="5"/>
        <v>299001.80000000005</v>
      </c>
      <c r="H32" s="58">
        <f t="shared" si="6"/>
        <v>758811</v>
      </c>
      <c r="I32" s="19">
        <f t="shared" si="7"/>
        <v>1057812.8</v>
      </c>
    </row>
    <row r="33" spans="2:9" ht="12" x14ac:dyDescent="0.25">
      <c r="B33" s="33">
        <v>2014</v>
      </c>
      <c r="C33" s="58">
        <f>$BI$2</f>
        <v>1214596</v>
      </c>
      <c r="D33" s="12">
        <f t="shared" si="8"/>
        <v>40690</v>
      </c>
      <c r="E33" s="58">
        <f>$DY$2</f>
        <v>18916</v>
      </c>
      <c r="F33" s="19">
        <f t="shared" si="9"/>
        <v>59606</v>
      </c>
      <c r="G33" s="63">
        <f t="shared" si="5"/>
        <v>339691.80000000005</v>
      </c>
      <c r="H33" s="58">
        <f t="shared" si="6"/>
        <v>777727</v>
      </c>
      <c r="I33" s="19">
        <f t="shared" si="7"/>
        <v>1117418.8</v>
      </c>
    </row>
    <row r="34" spans="2:9" ht="12" customHeight="1" x14ac:dyDescent="0.25">
      <c r="B34" s="33">
        <v>2015</v>
      </c>
      <c r="C34" s="58">
        <f>$BJ$2</f>
        <v>1255286</v>
      </c>
      <c r="D34" s="12">
        <f t="shared" si="8"/>
        <v>40362</v>
      </c>
      <c r="E34" s="58">
        <f>$DZ$2</f>
        <v>27431</v>
      </c>
      <c r="F34" s="19">
        <f t="shared" si="9"/>
        <v>67793</v>
      </c>
      <c r="G34" s="63">
        <f t="shared" si="5"/>
        <v>380053.80000000005</v>
      </c>
      <c r="H34" s="58">
        <f t="shared" si="6"/>
        <v>805158</v>
      </c>
      <c r="I34" s="19">
        <f t="shared" si="7"/>
        <v>1185211.8</v>
      </c>
    </row>
    <row r="35" spans="2:9" ht="12" x14ac:dyDescent="0.25">
      <c r="B35" s="33">
        <v>2016</v>
      </c>
      <c r="C35" s="58">
        <f>$BK$2</f>
        <v>1295648</v>
      </c>
      <c r="D35" s="12">
        <f t="shared" si="8"/>
        <v>32128</v>
      </c>
      <c r="E35" s="58">
        <f>$EA$2</f>
        <v>32423</v>
      </c>
      <c r="F35" s="19">
        <f t="shared" si="9"/>
        <v>64551</v>
      </c>
      <c r="G35" s="63">
        <f t="shared" si="5"/>
        <v>412181.80000000005</v>
      </c>
      <c r="H35" s="58">
        <f t="shared" si="6"/>
        <v>837581</v>
      </c>
      <c r="I35" s="19">
        <f t="shared" si="7"/>
        <v>1249762.8</v>
      </c>
    </row>
    <row r="36" spans="2:9" ht="12" x14ac:dyDescent="0.25">
      <c r="B36" s="33">
        <v>2017</v>
      </c>
      <c r="C36" s="58">
        <f>$BL$2</f>
        <v>1327776</v>
      </c>
      <c r="D36" s="12">
        <f t="shared" si="8"/>
        <v>29709</v>
      </c>
      <c r="E36" s="58">
        <f>$EB$2</f>
        <v>37722</v>
      </c>
      <c r="F36" s="19">
        <f t="shared" si="9"/>
        <v>67431</v>
      </c>
      <c r="G36" s="63">
        <f t="shared" si="5"/>
        <v>441890.80000000005</v>
      </c>
      <c r="H36" s="58">
        <f t="shared" si="6"/>
        <v>875303</v>
      </c>
      <c r="I36" s="19">
        <f t="shared" si="7"/>
        <v>1317193.8</v>
      </c>
    </row>
    <row r="37" spans="2:9" ht="12" x14ac:dyDescent="0.25">
      <c r="B37" s="33">
        <v>2018</v>
      </c>
      <c r="C37" s="58">
        <f>$BM$2</f>
        <v>1357485</v>
      </c>
      <c r="D37" s="12">
        <f t="shared" si="8"/>
        <v>33936</v>
      </c>
      <c r="E37" s="58">
        <f>$EC$2</f>
        <v>36499</v>
      </c>
      <c r="F37" s="19">
        <f t="shared" si="9"/>
        <v>70435</v>
      </c>
      <c r="G37" s="63">
        <f t="shared" si="5"/>
        <v>475826.80000000005</v>
      </c>
      <c r="H37" s="58">
        <f t="shared" si="6"/>
        <v>911802</v>
      </c>
      <c r="I37" s="19">
        <f t="shared" si="7"/>
        <v>1387628.8</v>
      </c>
    </row>
    <row r="38" spans="2:9" ht="12" x14ac:dyDescent="0.25">
      <c r="B38" s="33">
        <v>2019</v>
      </c>
      <c r="C38" s="58">
        <f>$BN$2</f>
        <v>1391421</v>
      </c>
      <c r="D38" s="12">
        <f t="shared" si="8"/>
        <v>35464</v>
      </c>
      <c r="E38" s="58">
        <f>$ED$2</f>
        <v>40892.75</v>
      </c>
      <c r="F38" s="19">
        <f t="shared" si="9"/>
        <v>76356.75</v>
      </c>
      <c r="G38" s="63">
        <f t="shared" si="5"/>
        <v>511290.80000000005</v>
      </c>
      <c r="H38" s="58">
        <f t="shared" si="6"/>
        <v>952694.75</v>
      </c>
      <c r="I38" s="19">
        <f t="shared" si="7"/>
        <v>1463985.55</v>
      </c>
    </row>
    <row r="39" spans="2:9" ht="12" x14ac:dyDescent="0.25">
      <c r="B39" s="33">
        <v>2020</v>
      </c>
      <c r="C39" s="58">
        <f>$BO$2</f>
        <v>1426885</v>
      </c>
      <c r="D39" s="12">
        <f t="shared" si="8"/>
        <v>21971</v>
      </c>
      <c r="E39" s="58">
        <f>$EE$2</f>
        <v>34173.5</v>
      </c>
      <c r="F39" s="19">
        <f t="shared" si="9"/>
        <v>56144.5</v>
      </c>
      <c r="G39" s="63">
        <f t="shared" si="5"/>
        <v>533261.80000000005</v>
      </c>
      <c r="H39" s="58">
        <f t="shared" si="6"/>
        <v>986868.25</v>
      </c>
      <c r="I39" s="19">
        <f t="shared" si="7"/>
        <v>1520130.05</v>
      </c>
    </row>
    <row r="40" spans="2:9" ht="12" x14ac:dyDescent="0.25">
      <c r="B40" s="33">
        <v>2021</v>
      </c>
      <c r="C40" s="58">
        <f>$BP$2</f>
        <v>1448856</v>
      </c>
      <c r="D40" s="12">
        <f t="shared" si="8"/>
        <v>35002.666666666511</v>
      </c>
      <c r="E40" s="58">
        <f>$EF$2</f>
        <v>39225.75</v>
      </c>
      <c r="F40" s="19">
        <f t="shared" si="9"/>
        <v>74228.416666666511</v>
      </c>
      <c r="G40" s="67">
        <f t="shared" si="5"/>
        <v>568264.46666666656</v>
      </c>
      <c r="H40" s="19">
        <f t="shared" si="6"/>
        <v>1026094</v>
      </c>
      <c r="I40" s="19">
        <f t="shared" si="7"/>
        <v>1594358.4666666666</v>
      </c>
    </row>
    <row r="41" spans="2:9" ht="12" x14ac:dyDescent="0.25">
      <c r="B41" s="33">
        <v>2022</v>
      </c>
      <c r="C41" s="58">
        <f>$BQ$2</f>
        <v>1483858.6666666665</v>
      </c>
      <c r="D41" s="12"/>
      <c r="E41" s="58"/>
      <c r="F41" s="19"/>
      <c r="G41" s="67"/>
      <c r="H41" s="19"/>
      <c r="I41" s="19"/>
    </row>
    <row r="42" spans="2:9" ht="12" x14ac:dyDescent="0.25">
      <c r="B42" s="36" t="s">
        <v>241</v>
      </c>
      <c r="C42" s="98"/>
      <c r="D42" s="13">
        <f>SUM(D11:D40)</f>
        <v>568264.46666666656</v>
      </c>
      <c r="E42" s="13">
        <f t="shared" ref="E42:F42" si="10">SUM(E11:E40)</f>
        <v>1026094</v>
      </c>
      <c r="F42" s="13">
        <f t="shared" si="10"/>
        <v>1594358.4666666666</v>
      </c>
      <c r="G42" s="107"/>
      <c r="H42" s="108"/>
      <c r="I42" s="13"/>
    </row>
  </sheetData>
  <mergeCells count="7">
    <mergeCell ref="Y7:Y9"/>
    <mergeCell ref="B5:I5"/>
    <mergeCell ref="G7:I7"/>
    <mergeCell ref="C7:F7"/>
    <mergeCell ref="N3:P3"/>
    <mergeCell ref="A3:G3"/>
    <mergeCell ref="A4:G4"/>
  </mergeCells>
  <pageMargins left="0.7" right="0.7" top="0.75" bottom="0.75" header="0.3" footer="0.3"/>
  <pageSetup paperSize="9" orientation="portrait" verticalDpi="0" r:id="rId1"/>
  <drawing r:id="rId2"/>
  <webPublishItems count="2">
    <webPublishItem id="6999" divId="Aangroei-nationaliteit-1999-2020-f_6999" sourceType="range" sourceRef="A2:XFD2" destinationFile="D:\Documents\Sites\npdata\Data\Vreemdelingen\NIS\Vreemdelingen-aangroei\Aangroei-per-nationaliteit\Zwitserland.htm"/>
    <webPublishItem id="11590" divId="Aangroei-nationaliteit-1999-2020-e_11590" sourceType="range" sourceRef="A5:Y35" destinationFile="D:\Documents\Sites\npdata\Data\Vreemdelingen\NIS\Vreemdelingen-aangroei\Aangroei-per-nationaliteit\Fiche\Marokko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A223"/>
  <sheetViews>
    <sheetView tabSelected="1" workbookViewId="0">
      <pane xSplit="6" ySplit="2" topLeftCell="G193" activePane="bottomRight" state="frozen"/>
      <selection pane="topRight" activeCell="E1" sqref="E1"/>
      <selection pane="bottomLeft" activeCell="A3" sqref="A3"/>
      <selection pane="bottomRight" activeCell="JX194" sqref="JX194"/>
    </sheetView>
  </sheetViews>
  <sheetFormatPr defaultColWidth="9.109375" defaultRowHeight="12" outlineLevelRow="2" outlineLevelCol="3" x14ac:dyDescent="0.25"/>
  <cols>
    <col min="1" max="1" width="6.77734375" style="96" hidden="1" customWidth="1" outlineLevel="1"/>
    <col min="2" max="2" width="8.5546875" style="40" hidden="1" customWidth="1" outlineLevel="1"/>
    <col min="3" max="4" width="7" style="40" hidden="1" customWidth="1" outlineLevel="1"/>
    <col min="5" max="5" width="7.44140625" style="69" customWidth="1" collapsed="1"/>
    <col min="6" max="6" width="18.44140625" style="51" customWidth="1"/>
    <col min="7" max="14" width="8.88671875" style="4" hidden="1" customWidth="1" outlineLevel="3"/>
    <col min="15" max="23" width="8.88671875" style="10" hidden="1" customWidth="1" outlineLevel="3"/>
    <col min="24" max="24" width="8.88671875" style="7" hidden="1" customWidth="1" outlineLevel="3"/>
    <col min="25" max="37" width="8.88671875" style="10" hidden="1" customWidth="1" outlineLevel="3"/>
    <col min="38" max="38" width="9.5546875" style="4" hidden="1" customWidth="1" outlineLevel="1" collapsed="1"/>
    <col min="39" max="44" width="8.109375" style="4" hidden="1" customWidth="1" outlineLevel="3"/>
    <col min="45" max="45" width="9" style="4" hidden="1" customWidth="1" outlineLevel="3"/>
    <col min="46" max="46" width="8.109375" style="4" hidden="1" customWidth="1" outlineLevel="3"/>
    <col min="47" max="55" width="8.109375" style="10" hidden="1" customWidth="1" outlineLevel="3"/>
    <col min="56" max="56" width="8.109375" style="7" hidden="1" customWidth="1" outlineLevel="3"/>
    <col min="57" max="69" width="8.109375" style="10" hidden="1" customWidth="1" outlineLevel="3"/>
    <col min="70" max="70" width="8.44140625" style="4" hidden="1" customWidth="1" outlineLevel="1" collapsed="1"/>
    <col min="71" max="71" width="8.44140625" style="4" hidden="1" customWidth="1" outlineLevel="1"/>
    <col min="72" max="101" width="8.88671875" style="10" hidden="1" customWidth="1" outlineLevel="3"/>
    <col min="102" max="102" width="8.6640625" style="3" hidden="1" customWidth="1" outlineLevel="2" collapsed="1"/>
    <col min="103" max="105" width="8.6640625" style="3" hidden="1" customWidth="1" outlineLevel="2"/>
    <col min="106" max="106" width="8.44140625" style="4" hidden="1" customWidth="1" outlineLevel="1" collapsed="1"/>
    <col min="107" max="107" width="7.33203125" style="155" hidden="1" customWidth="1" outlineLevel="2"/>
    <col min="108" max="128" width="7.33203125" style="155" hidden="1" customWidth="1" outlineLevel="3"/>
    <col min="129" max="135" width="8.33203125" style="154" hidden="1" customWidth="1" outlineLevel="3"/>
    <col min="136" max="136" width="8.33203125" style="154" hidden="1" customWidth="1" outlineLevel="2" collapsed="1"/>
    <col min="137" max="140" width="8.6640625" style="3" hidden="1" customWidth="1" outlineLevel="2"/>
    <col min="141" max="141" width="8.5546875" style="40" hidden="1" customWidth="1" outlineLevel="1" collapsed="1"/>
    <col min="142" max="156" width="6.5546875" style="40" hidden="1" customWidth="1" outlineLevel="3"/>
    <col min="157" max="157" width="8" style="40" hidden="1" customWidth="1" outlineLevel="3"/>
    <col min="158" max="158" width="6.6640625" style="40" hidden="1" customWidth="1" outlineLevel="3"/>
    <col min="159" max="162" width="6.5546875" style="40" hidden="1" customWidth="1" outlineLevel="3"/>
    <col min="163" max="168" width="8.109375" style="40" hidden="1" customWidth="1" outlineLevel="3"/>
    <col min="169" max="171" width="7.88671875" style="40" hidden="1" customWidth="1" outlineLevel="3"/>
    <col min="172" max="174" width="8.6640625" style="3" hidden="1" customWidth="1" outlineLevel="3"/>
    <col min="175" max="175" width="8.6640625" style="3" hidden="1" customWidth="1" outlineLevel="2" collapsed="1"/>
    <col min="176" max="190" width="6.5546875" style="40" hidden="1" customWidth="1" outlineLevel="3"/>
    <col min="191" max="191" width="8" style="40" hidden="1" customWidth="1" outlineLevel="3"/>
    <col min="192" max="192" width="6.6640625" style="40" hidden="1" customWidth="1" outlineLevel="3"/>
    <col min="193" max="196" width="6.5546875" style="40" hidden="1" customWidth="1" outlineLevel="3"/>
    <col min="197" max="202" width="8.109375" style="40" hidden="1" customWidth="1" outlineLevel="3"/>
    <col min="203" max="205" width="7.88671875" style="40" hidden="1" customWidth="1" outlineLevel="3"/>
    <col min="206" max="208" width="8.6640625" style="3" hidden="1" customWidth="1" outlineLevel="3"/>
    <col min="209" max="209" width="8.6640625" style="3" hidden="1" customWidth="1" outlineLevel="2" collapsed="1"/>
    <col min="210" max="210" width="8.109375" style="40" hidden="1" customWidth="1" outlineLevel="1" collapsed="1"/>
    <col min="211" max="211" width="6.6640625" style="40" customWidth="1" collapsed="1"/>
    <col min="212" max="212" width="10.44140625" style="168" hidden="1" customWidth="1" outlineLevel="1"/>
    <col min="213" max="242" width="6.88671875" style="40" hidden="1" customWidth="1" outlineLevel="2"/>
    <col min="243" max="245" width="10" style="3" hidden="1" customWidth="1" outlineLevel="3"/>
    <col min="246" max="246" width="10.77734375" style="40" hidden="1" customWidth="1" outlineLevel="1" collapsed="1"/>
    <col min="247" max="276" width="6.88671875" style="40" hidden="1" customWidth="1" outlineLevel="1"/>
    <col min="277" max="279" width="10" style="3" hidden="1" customWidth="1" outlineLevel="3"/>
    <col min="280" max="280" width="12" style="40" customWidth="1" collapsed="1"/>
    <col min="281" max="16384" width="9.109375" style="40"/>
  </cols>
  <sheetData>
    <row r="1" spans="1:280" x14ac:dyDescent="0.25">
      <c r="B1" s="80" t="s">
        <v>234</v>
      </c>
      <c r="C1" s="80"/>
      <c r="D1" s="123"/>
      <c r="E1" s="123"/>
      <c r="F1" s="123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05"/>
      <c r="AJ1" s="105"/>
      <c r="AK1" s="105"/>
      <c r="AL1" s="123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05"/>
      <c r="BP1" s="105"/>
      <c r="BQ1" s="105"/>
      <c r="BR1" s="123"/>
      <c r="BS1" s="123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23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6"/>
      <c r="EH1" s="16"/>
      <c r="EI1" s="16"/>
      <c r="EJ1" s="16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6"/>
      <c r="FQ1" s="16"/>
      <c r="FR1" s="16"/>
      <c r="FS1" s="16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6"/>
      <c r="GY1" s="16"/>
      <c r="GZ1" s="16"/>
      <c r="HA1" s="16"/>
      <c r="HB1" s="123"/>
      <c r="HC1" s="123"/>
      <c r="II1" s="16"/>
      <c r="IJ1" s="16"/>
      <c r="IK1" s="16"/>
      <c r="JQ1" s="16"/>
      <c r="JR1" s="16"/>
      <c r="JS1" s="16"/>
    </row>
    <row r="2" spans="1:280" s="44" customFormat="1" ht="38.25" customHeight="1" x14ac:dyDescent="0.25">
      <c r="A2" s="88" t="s">
        <v>240</v>
      </c>
      <c r="B2" s="175" t="s">
        <v>242</v>
      </c>
      <c r="C2" s="20" t="s">
        <v>179</v>
      </c>
      <c r="D2" s="20" t="s">
        <v>235</v>
      </c>
      <c r="E2" s="15" t="s">
        <v>224</v>
      </c>
      <c r="F2" s="79" t="s">
        <v>352</v>
      </c>
      <c r="G2" s="16">
        <v>1992</v>
      </c>
      <c r="H2" s="43">
        <v>1993</v>
      </c>
      <c r="I2" s="16">
        <v>1994</v>
      </c>
      <c r="J2" s="43">
        <v>1995</v>
      </c>
      <c r="K2" s="16">
        <v>1996</v>
      </c>
      <c r="L2" s="43">
        <v>1997</v>
      </c>
      <c r="M2" s="16">
        <v>1998</v>
      </c>
      <c r="N2" s="43">
        <v>1999</v>
      </c>
      <c r="O2" s="16">
        <v>2000</v>
      </c>
      <c r="P2" s="16">
        <v>2001</v>
      </c>
      <c r="Q2" s="16">
        <v>2002</v>
      </c>
      <c r="R2" s="16">
        <v>2003</v>
      </c>
      <c r="S2" s="16">
        <v>2004</v>
      </c>
      <c r="T2" s="16">
        <v>2005</v>
      </c>
      <c r="U2" s="16">
        <v>2006</v>
      </c>
      <c r="V2" s="16">
        <v>2007</v>
      </c>
      <c r="W2" s="16">
        <v>2008</v>
      </c>
      <c r="X2" s="16">
        <v>2009</v>
      </c>
      <c r="Y2" s="16">
        <v>2010</v>
      </c>
      <c r="Z2" s="16">
        <v>2011</v>
      </c>
      <c r="AA2" s="16">
        <v>2012</v>
      </c>
      <c r="AB2" s="16">
        <v>2013</v>
      </c>
      <c r="AC2" s="16">
        <v>2014</v>
      </c>
      <c r="AD2" s="16">
        <v>2015</v>
      </c>
      <c r="AE2" s="16">
        <v>2016</v>
      </c>
      <c r="AF2" s="16">
        <v>2017</v>
      </c>
      <c r="AG2" s="16">
        <v>2018</v>
      </c>
      <c r="AH2" s="16">
        <v>2019</v>
      </c>
      <c r="AI2" s="16">
        <v>2020</v>
      </c>
      <c r="AJ2" s="16">
        <v>2021</v>
      </c>
      <c r="AK2" s="16">
        <v>2022</v>
      </c>
      <c r="AL2" s="43" t="s">
        <v>314</v>
      </c>
      <c r="AM2" s="16">
        <v>1992</v>
      </c>
      <c r="AN2" s="43">
        <v>1993</v>
      </c>
      <c r="AO2" s="16">
        <v>1994</v>
      </c>
      <c r="AP2" s="43">
        <v>1995</v>
      </c>
      <c r="AQ2" s="16">
        <v>1996</v>
      </c>
      <c r="AR2" s="43">
        <v>1997</v>
      </c>
      <c r="AS2" s="16">
        <v>1998</v>
      </c>
      <c r="AT2" s="43">
        <v>1999</v>
      </c>
      <c r="AU2" s="16">
        <v>2000</v>
      </c>
      <c r="AV2" s="16">
        <v>2001</v>
      </c>
      <c r="AW2" s="16">
        <v>2002</v>
      </c>
      <c r="AX2" s="16">
        <v>2003</v>
      </c>
      <c r="AY2" s="16">
        <v>2004</v>
      </c>
      <c r="AZ2" s="16">
        <v>2005</v>
      </c>
      <c r="BA2" s="16">
        <v>2006</v>
      </c>
      <c r="BB2" s="16">
        <v>2007</v>
      </c>
      <c r="BC2" s="16">
        <v>2008</v>
      </c>
      <c r="BD2" s="16">
        <v>2009</v>
      </c>
      <c r="BE2" s="16">
        <v>2010</v>
      </c>
      <c r="BF2" s="16">
        <v>2011</v>
      </c>
      <c r="BG2" s="16">
        <v>2012</v>
      </c>
      <c r="BH2" s="16">
        <v>2013</v>
      </c>
      <c r="BI2" s="16">
        <v>2014</v>
      </c>
      <c r="BJ2" s="16">
        <v>2015</v>
      </c>
      <c r="BK2" s="16">
        <v>2016</v>
      </c>
      <c r="BL2" s="16">
        <v>2017</v>
      </c>
      <c r="BM2" s="16">
        <v>2018</v>
      </c>
      <c r="BN2" s="16">
        <v>2019</v>
      </c>
      <c r="BO2" s="16">
        <v>2020</v>
      </c>
      <c r="BP2" s="16">
        <v>2021</v>
      </c>
      <c r="BQ2" s="16">
        <v>2022</v>
      </c>
      <c r="BR2" s="43" t="s">
        <v>262</v>
      </c>
      <c r="BS2" s="43" t="s">
        <v>225</v>
      </c>
      <c r="BT2" s="16">
        <v>1992</v>
      </c>
      <c r="BU2" s="16">
        <v>1993</v>
      </c>
      <c r="BV2" s="16">
        <v>1994</v>
      </c>
      <c r="BW2" s="16">
        <v>1995</v>
      </c>
      <c r="BX2" s="16">
        <v>1996</v>
      </c>
      <c r="BY2" s="16">
        <v>1997</v>
      </c>
      <c r="BZ2" s="16">
        <v>1998</v>
      </c>
      <c r="CA2" s="16">
        <v>1999</v>
      </c>
      <c r="CB2" s="16">
        <v>2000</v>
      </c>
      <c r="CC2" s="16">
        <v>2001</v>
      </c>
      <c r="CD2" s="16">
        <v>2002</v>
      </c>
      <c r="CE2" s="16">
        <v>2003</v>
      </c>
      <c r="CF2" s="16">
        <v>2004</v>
      </c>
      <c r="CG2" s="16">
        <v>2005</v>
      </c>
      <c r="CH2" s="16">
        <v>2006</v>
      </c>
      <c r="CI2" s="16">
        <v>2007</v>
      </c>
      <c r="CJ2" s="16">
        <v>2008</v>
      </c>
      <c r="CK2" s="16">
        <v>2009</v>
      </c>
      <c r="CL2" s="16">
        <v>2010</v>
      </c>
      <c r="CM2" s="16">
        <v>2011</v>
      </c>
      <c r="CN2" s="16">
        <v>2012</v>
      </c>
      <c r="CO2" s="16">
        <v>2013</v>
      </c>
      <c r="CP2" s="16">
        <v>2014</v>
      </c>
      <c r="CQ2" s="16">
        <v>2015</v>
      </c>
      <c r="CR2" s="16">
        <v>2016</v>
      </c>
      <c r="CS2" s="16">
        <v>2017</v>
      </c>
      <c r="CT2" s="16">
        <v>2018</v>
      </c>
      <c r="CU2" s="16">
        <v>2019</v>
      </c>
      <c r="CV2" s="16">
        <v>2020</v>
      </c>
      <c r="CW2" s="16">
        <v>2021</v>
      </c>
      <c r="CX2" s="15" t="s">
        <v>267</v>
      </c>
      <c r="CY2" s="15" t="s">
        <v>268</v>
      </c>
      <c r="CZ2" s="15" t="s">
        <v>269</v>
      </c>
      <c r="DA2" s="15" t="s">
        <v>270</v>
      </c>
      <c r="DB2" s="15" t="s">
        <v>252</v>
      </c>
      <c r="DC2" s="126">
        <v>1992</v>
      </c>
      <c r="DD2" s="127">
        <v>1993</v>
      </c>
      <c r="DE2" s="126">
        <v>1994</v>
      </c>
      <c r="DF2" s="127">
        <v>1995</v>
      </c>
      <c r="DG2" s="126">
        <v>1996</v>
      </c>
      <c r="DH2" s="127">
        <v>1997</v>
      </c>
      <c r="DI2" s="126">
        <v>1998</v>
      </c>
      <c r="DJ2" s="127">
        <v>1999</v>
      </c>
      <c r="DK2" s="126">
        <v>2000</v>
      </c>
      <c r="DL2" s="126">
        <v>2001</v>
      </c>
      <c r="DM2" s="126">
        <v>2002</v>
      </c>
      <c r="DN2" s="126">
        <v>2003</v>
      </c>
      <c r="DO2" s="126">
        <v>2004</v>
      </c>
      <c r="DP2" s="126" t="s">
        <v>171</v>
      </c>
      <c r="DQ2" s="126" t="s">
        <v>172</v>
      </c>
      <c r="DR2" s="126" t="s">
        <v>173</v>
      </c>
      <c r="DS2" s="126" t="s">
        <v>174</v>
      </c>
      <c r="DT2" s="126" t="s">
        <v>175</v>
      </c>
      <c r="DU2" s="126">
        <v>2010</v>
      </c>
      <c r="DV2" s="126">
        <v>2011</v>
      </c>
      <c r="DW2" s="126">
        <v>2012</v>
      </c>
      <c r="DX2" s="126">
        <v>2013</v>
      </c>
      <c r="DY2" s="126">
        <v>2014</v>
      </c>
      <c r="DZ2" s="126">
        <v>2015</v>
      </c>
      <c r="EA2" s="126">
        <v>2016</v>
      </c>
      <c r="EB2" s="126">
        <v>2017</v>
      </c>
      <c r="EC2" s="126">
        <v>2018</v>
      </c>
      <c r="ED2" s="126">
        <v>2019</v>
      </c>
      <c r="EE2" s="126">
        <v>2020</v>
      </c>
      <c r="EF2" s="126">
        <v>2021</v>
      </c>
      <c r="EG2" s="15" t="s">
        <v>271</v>
      </c>
      <c r="EH2" s="15" t="s">
        <v>272</v>
      </c>
      <c r="EI2" s="15" t="s">
        <v>277</v>
      </c>
      <c r="EJ2" s="15" t="s">
        <v>276</v>
      </c>
      <c r="EK2" s="15" t="s">
        <v>226</v>
      </c>
      <c r="EL2" s="16">
        <v>1992</v>
      </c>
      <c r="EM2" s="16">
        <v>1993</v>
      </c>
      <c r="EN2" s="16">
        <v>1994</v>
      </c>
      <c r="EO2" s="16">
        <v>1995</v>
      </c>
      <c r="EP2" s="16">
        <v>1996</v>
      </c>
      <c r="EQ2" s="16">
        <v>1997</v>
      </c>
      <c r="ER2" s="16">
        <v>1998</v>
      </c>
      <c r="ES2" s="16">
        <v>1999</v>
      </c>
      <c r="ET2" s="16">
        <v>2000</v>
      </c>
      <c r="EU2" s="16">
        <v>2001</v>
      </c>
      <c r="EV2" s="16">
        <v>2002</v>
      </c>
      <c r="EW2" s="16">
        <v>2003</v>
      </c>
      <c r="EX2" s="16">
        <v>2004</v>
      </c>
      <c r="EY2" s="16">
        <v>2005</v>
      </c>
      <c r="EZ2" s="16">
        <v>2006</v>
      </c>
      <c r="FA2" s="16">
        <v>2007</v>
      </c>
      <c r="FB2" s="16">
        <v>2008</v>
      </c>
      <c r="FC2" s="16">
        <v>2009</v>
      </c>
      <c r="FD2" s="16">
        <v>2010</v>
      </c>
      <c r="FE2" s="16">
        <v>2011</v>
      </c>
      <c r="FF2" s="16">
        <v>2012</v>
      </c>
      <c r="FG2" s="16">
        <v>2013</v>
      </c>
      <c r="FH2" s="16">
        <v>2014</v>
      </c>
      <c r="FI2" s="16">
        <v>2015</v>
      </c>
      <c r="FJ2" s="16">
        <v>2016</v>
      </c>
      <c r="FK2" s="16">
        <v>2017</v>
      </c>
      <c r="FL2" s="16">
        <v>2018</v>
      </c>
      <c r="FM2" s="16">
        <v>2019</v>
      </c>
      <c r="FN2" s="16">
        <v>2020</v>
      </c>
      <c r="FO2" s="16">
        <v>2021</v>
      </c>
      <c r="FP2" s="15" t="s">
        <v>273</v>
      </c>
      <c r="FQ2" s="15" t="s">
        <v>272</v>
      </c>
      <c r="FR2" s="15" t="s">
        <v>274</v>
      </c>
      <c r="FS2" s="15" t="s">
        <v>275</v>
      </c>
      <c r="FT2" s="16">
        <v>1992</v>
      </c>
      <c r="FU2" s="16">
        <v>1993</v>
      </c>
      <c r="FV2" s="16">
        <v>1994</v>
      </c>
      <c r="FW2" s="16">
        <v>1995</v>
      </c>
      <c r="FX2" s="16">
        <v>1996</v>
      </c>
      <c r="FY2" s="16">
        <v>1997</v>
      </c>
      <c r="FZ2" s="16">
        <v>1998</v>
      </c>
      <c r="GA2" s="16">
        <v>1999</v>
      </c>
      <c r="GB2" s="16">
        <v>2000</v>
      </c>
      <c r="GC2" s="16">
        <v>2001</v>
      </c>
      <c r="GD2" s="16">
        <v>2002</v>
      </c>
      <c r="GE2" s="16">
        <v>2003</v>
      </c>
      <c r="GF2" s="16">
        <v>2004</v>
      </c>
      <c r="GG2" s="16">
        <v>2005</v>
      </c>
      <c r="GH2" s="16">
        <v>2006</v>
      </c>
      <c r="GI2" s="16">
        <v>2007</v>
      </c>
      <c r="GJ2" s="16">
        <v>2008</v>
      </c>
      <c r="GK2" s="16">
        <v>2009</v>
      </c>
      <c r="GL2" s="16">
        <v>2010</v>
      </c>
      <c r="GM2" s="16">
        <v>2011</v>
      </c>
      <c r="GN2" s="16">
        <v>2012</v>
      </c>
      <c r="GO2" s="16">
        <v>2013</v>
      </c>
      <c r="GP2" s="16">
        <v>2014</v>
      </c>
      <c r="GQ2" s="16">
        <v>2015</v>
      </c>
      <c r="GR2" s="16">
        <v>2016</v>
      </c>
      <c r="GS2" s="16">
        <v>2017</v>
      </c>
      <c r="GT2" s="16">
        <v>2018</v>
      </c>
      <c r="GU2" s="16">
        <v>2019</v>
      </c>
      <c r="GV2" s="16">
        <v>2020</v>
      </c>
      <c r="GW2" s="16">
        <v>2021</v>
      </c>
      <c r="GX2" s="15" t="s">
        <v>335</v>
      </c>
      <c r="GY2" s="15" t="s">
        <v>336</v>
      </c>
      <c r="GZ2" s="15" t="s">
        <v>337</v>
      </c>
      <c r="HA2" s="15" t="s">
        <v>338</v>
      </c>
      <c r="HB2" s="15" t="s">
        <v>227</v>
      </c>
      <c r="HC2" s="15" t="s">
        <v>228</v>
      </c>
      <c r="HD2" s="224" t="s">
        <v>298</v>
      </c>
      <c r="HE2" s="16">
        <v>1992</v>
      </c>
      <c r="HF2" s="16">
        <v>1993</v>
      </c>
      <c r="HG2" s="16">
        <v>1994</v>
      </c>
      <c r="HH2" s="16">
        <v>1995</v>
      </c>
      <c r="HI2" s="16">
        <v>1996</v>
      </c>
      <c r="HJ2" s="16">
        <v>1997</v>
      </c>
      <c r="HK2" s="16">
        <v>1998</v>
      </c>
      <c r="HL2" s="16">
        <v>1999</v>
      </c>
      <c r="HM2" s="16">
        <v>2000</v>
      </c>
      <c r="HN2" s="16">
        <v>2001</v>
      </c>
      <c r="HO2" s="16">
        <v>2002</v>
      </c>
      <c r="HP2" s="16">
        <v>2003</v>
      </c>
      <c r="HQ2" s="16">
        <v>2004</v>
      </c>
      <c r="HR2" s="16">
        <v>2005</v>
      </c>
      <c r="HS2" s="16">
        <v>2006</v>
      </c>
      <c r="HT2" s="16">
        <v>2007</v>
      </c>
      <c r="HU2" s="16">
        <v>2008</v>
      </c>
      <c r="HV2" s="16">
        <v>2009</v>
      </c>
      <c r="HW2" s="16">
        <v>2010</v>
      </c>
      <c r="HX2" s="16">
        <v>2011</v>
      </c>
      <c r="HY2" s="16">
        <v>2012</v>
      </c>
      <c r="HZ2" s="16">
        <v>2013</v>
      </c>
      <c r="IA2" s="16">
        <v>2014</v>
      </c>
      <c r="IB2" s="16">
        <v>2015</v>
      </c>
      <c r="IC2" s="16">
        <v>2016</v>
      </c>
      <c r="ID2" s="16">
        <v>2017</v>
      </c>
      <c r="IE2" s="16">
        <v>2018</v>
      </c>
      <c r="IF2" s="16">
        <v>2019</v>
      </c>
      <c r="IG2" s="16">
        <v>2020</v>
      </c>
      <c r="IH2" s="16">
        <v>2021</v>
      </c>
      <c r="II2" s="15" t="s">
        <v>299</v>
      </c>
      <c r="IJ2" s="15" t="s">
        <v>300</v>
      </c>
      <c r="IK2" s="15" t="s">
        <v>301</v>
      </c>
      <c r="IL2" s="15" t="s">
        <v>295</v>
      </c>
      <c r="IM2" s="16">
        <v>1992</v>
      </c>
      <c r="IN2" s="16">
        <v>1993</v>
      </c>
      <c r="IO2" s="16">
        <v>1994</v>
      </c>
      <c r="IP2" s="16">
        <v>1995</v>
      </c>
      <c r="IQ2" s="16">
        <v>1996</v>
      </c>
      <c r="IR2" s="16">
        <v>1997</v>
      </c>
      <c r="IS2" s="16">
        <v>1998</v>
      </c>
      <c r="IT2" s="16">
        <v>1999</v>
      </c>
      <c r="IU2" s="16">
        <v>2000</v>
      </c>
      <c r="IV2" s="16">
        <v>2001</v>
      </c>
      <c r="IW2" s="16">
        <v>2002</v>
      </c>
      <c r="IX2" s="16">
        <v>2003</v>
      </c>
      <c r="IY2" s="16">
        <v>2004</v>
      </c>
      <c r="IZ2" s="16">
        <v>2005</v>
      </c>
      <c r="JA2" s="16">
        <v>2006</v>
      </c>
      <c r="JB2" s="16">
        <v>2007</v>
      </c>
      <c r="JC2" s="16">
        <v>2008</v>
      </c>
      <c r="JD2" s="16">
        <v>2009</v>
      </c>
      <c r="JE2" s="16">
        <v>2010</v>
      </c>
      <c r="JF2" s="16">
        <v>2011</v>
      </c>
      <c r="JG2" s="16">
        <v>2012</v>
      </c>
      <c r="JH2" s="16">
        <v>2013</v>
      </c>
      <c r="JI2" s="16">
        <v>2014</v>
      </c>
      <c r="JJ2" s="16">
        <v>2015</v>
      </c>
      <c r="JK2" s="16">
        <v>2016</v>
      </c>
      <c r="JL2" s="16">
        <v>2017</v>
      </c>
      <c r="JM2" s="16">
        <v>2018</v>
      </c>
      <c r="JN2" s="16">
        <v>2019</v>
      </c>
      <c r="JO2" s="16">
        <v>2020</v>
      </c>
      <c r="JP2" s="16">
        <v>2021</v>
      </c>
      <c r="JQ2" s="15" t="s">
        <v>299</v>
      </c>
      <c r="JR2" s="15" t="s">
        <v>300</v>
      </c>
      <c r="JS2" s="15" t="s">
        <v>301</v>
      </c>
      <c r="JT2" s="15" t="s">
        <v>293</v>
      </c>
    </row>
    <row r="3" spans="1:280" x14ac:dyDescent="0.25">
      <c r="A3" s="96">
        <v>1</v>
      </c>
      <c r="B3" s="45"/>
      <c r="C3" s="45" t="s">
        <v>182</v>
      </c>
      <c r="D3" s="45" t="s">
        <v>182</v>
      </c>
      <c r="E3" s="68">
        <v>251</v>
      </c>
      <c r="F3" s="46" t="s">
        <v>39</v>
      </c>
      <c r="G3" s="124"/>
      <c r="H3" s="125"/>
      <c r="I3" s="125"/>
      <c r="J3" s="125"/>
      <c r="K3" s="125"/>
      <c r="L3" s="125"/>
      <c r="M3" s="125"/>
      <c r="N3" s="17"/>
      <c r="O3" s="12"/>
      <c r="P3" s="12"/>
      <c r="Q3" s="12"/>
      <c r="R3" s="12"/>
      <c r="S3" s="12"/>
      <c r="T3" s="12"/>
      <c r="U3" s="12"/>
      <c r="V3" s="12"/>
      <c r="W3" s="11"/>
      <c r="X3" s="11"/>
      <c r="Y3" s="12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60"/>
      <c r="AM3" s="125">
        <v>237</v>
      </c>
      <c r="AN3" s="124">
        <v>237</v>
      </c>
      <c r="AO3" s="125">
        <v>237</v>
      </c>
      <c r="AP3" s="125">
        <v>237</v>
      </c>
      <c r="AQ3" s="124">
        <v>237</v>
      </c>
      <c r="AR3" s="125">
        <v>237</v>
      </c>
      <c r="AS3" s="125">
        <v>237</v>
      </c>
      <c r="AT3" s="17">
        <v>237</v>
      </c>
      <c r="AU3" s="12">
        <v>336</v>
      </c>
      <c r="AV3" s="12">
        <v>407</v>
      </c>
      <c r="AW3" s="12">
        <v>600</v>
      </c>
      <c r="AX3" s="12">
        <v>540</v>
      </c>
      <c r="AY3" s="12">
        <v>1100</v>
      </c>
      <c r="AZ3" s="12">
        <v>1743</v>
      </c>
      <c r="BA3" s="12">
        <v>1792</v>
      </c>
      <c r="BB3" s="12">
        <v>1930</v>
      </c>
      <c r="BC3" s="11">
        <v>1970</v>
      </c>
      <c r="BD3" s="11">
        <v>1897</v>
      </c>
      <c r="BE3" s="12">
        <v>2050</v>
      </c>
      <c r="BF3" s="11">
        <v>2759</v>
      </c>
      <c r="BG3" s="11">
        <v>3799</v>
      </c>
      <c r="BH3" s="11">
        <v>5099</v>
      </c>
      <c r="BI3" s="11">
        <v>6565</v>
      </c>
      <c r="BJ3" s="11">
        <v>8030</v>
      </c>
      <c r="BK3" s="11">
        <v>9623</v>
      </c>
      <c r="BL3" s="11">
        <v>11133</v>
      </c>
      <c r="BM3" s="11">
        <v>14082</v>
      </c>
      <c r="BN3" s="11">
        <v>16372</v>
      </c>
      <c r="BO3" s="11">
        <v>17717</v>
      </c>
      <c r="BP3" s="11">
        <v>18263</v>
      </c>
      <c r="BQ3" s="11">
        <v>19561</v>
      </c>
      <c r="BR3" s="60"/>
      <c r="BS3" s="60"/>
      <c r="BT3" s="11">
        <f t="shared" ref="BT3:BT34" si="0">AN3-AM3</f>
        <v>0</v>
      </c>
      <c r="BU3" s="11">
        <f t="shared" ref="BU3:BU34" si="1">AO3-AN3</f>
        <v>0</v>
      </c>
      <c r="BV3" s="11">
        <f t="shared" ref="BV3:BV34" si="2">AP3-AO3</f>
        <v>0</v>
      </c>
      <c r="BW3" s="11">
        <f t="shared" ref="BW3:BW34" si="3">AQ3-AP3</f>
        <v>0</v>
      </c>
      <c r="BX3" s="11">
        <f t="shared" ref="BX3:BX34" si="4">AR3-AQ3</f>
        <v>0</v>
      </c>
      <c r="BY3" s="11">
        <f t="shared" ref="BY3:BY34" si="5">AS3-AR3</f>
        <v>0</v>
      </c>
      <c r="BZ3" s="11">
        <f t="shared" ref="BZ3:BZ34" si="6">AT3-AS3</f>
        <v>0</v>
      </c>
      <c r="CA3" s="11">
        <f t="shared" ref="CA3:CA34" si="7">AU3-AT3</f>
        <v>99</v>
      </c>
      <c r="CB3" s="11">
        <f t="shared" ref="CB3:CB34" si="8">AV3-AU3</f>
        <v>71</v>
      </c>
      <c r="CC3" s="11">
        <f t="shared" ref="CC3:CC34" si="9">AW3-AV3</f>
        <v>193</v>
      </c>
      <c r="CD3" s="11">
        <f t="shared" ref="CD3:CD34" si="10">AX3-AW3</f>
        <v>-60</v>
      </c>
      <c r="CE3" s="11">
        <f t="shared" ref="CE3:CE34" si="11">AY3-AX3</f>
        <v>560</v>
      </c>
      <c r="CF3" s="11">
        <f t="shared" ref="CF3:CF34" si="12">AZ3-AY3</f>
        <v>643</v>
      </c>
      <c r="CG3" s="11">
        <f t="shared" ref="CG3:CG34" si="13">BA3-AZ3</f>
        <v>49</v>
      </c>
      <c r="CH3" s="11">
        <f t="shared" ref="CH3:CH34" si="14">BB3-BA3</f>
        <v>138</v>
      </c>
      <c r="CI3" s="11">
        <f t="shared" ref="CI3:CI34" si="15">BC3-BB3</f>
        <v>40</v>
      </c>
      <c r="CJ3" s="11">
        <f t="shared" ref="CJ3:CJ34" si="16">BD3-BC3</f>
        <v>-73</v>
      </c>
      <c r="CK3" s="11">
        <f t="shared" ref="CK3:CK34" si="17">BE3-BD3</f>
        <v>153</v>
      </c>
      <c r="CL3" s="11">
        <f t="shared" ref="CL3:CL34" si="18">BF3-BE3</f>
        <v>709</v>
      </c>
      <c r="CM3" s="11">
        <f t="shared" ref="CM3:CM34" si="19">BG3-BF3</f>
        <v>1040</v>
      </c>
      <c r="CN3" s="11">
        <f t="shared" ref="CN3:CN34" si="20">BH3-BG3</f>
        <v>1300</v>
      </c>
      <c r="CO3" s="11">
        <f t="shared" ref="CO3:CO34" si="21">BI3-BH3</f>
        <v>1466</v>
      </c>
      <c r="CP3" s="11">
        <f t="shared" ref="CP3:CP34" si="22">BJ3-BI3</f>
        <v>1465</v>
      </c>
      <c r="CQ3" s="11">
        <f t="shared" ref="CQ3:CQ34" si="23">BK3-BJ3</f>
        <v>1593</v>
      </c>
      <c r="CR3" s="11">
        <f t="shared" ref="CR3:CR34" si="24">BL3-BK3</f>
        <v>1510</v>
      </c>
      <c r="CS3" s="11">
        <f t="shared" ref="CS3:CS34" si="25">BM3-BL3</f>
        <v>2949</v>
      </c>
      <c r="CT3" s="11">
        <f t="shared" ref="CT3:CT34" si="26">BN3-BM3</f>
        <v>2290</v>
      </c>
      <c r="CU3" s="11">
        <f t="shared" ref="CU3:CU34" si="27">BO3-BN3</f>
        <v>1345</v>
      </c>
      <c r="CV3" s="11">
        <f t="shared" ref="CV3:CV34" si="28">BP3-BO3</f>
        <v>546</v>
      </c>
      <c r="CW3" s="11">
        <f t="shared" ref="CW3:CW34" si="29">BQ3-BP3</f>
        <v>1298</v>
      </c>
      <c r="CX3" s="66">
        <f t="shared" ref="CX3:CX34" si="30">SUM(BT3:CC3)</f>
        <v>363</v>
      </c>
      <c r="CY3" s="66">
        <f t="shared" ref="CY3:CY34" si="31">SUM(CD3:CM3)</f>
        <v>3199</v>
      </c>
      <c r="CZ3" s="66">
        <f t="shared" ref="CZ3:CZ34" si="32">SUM(CN3:CW3)</f>
        <v>15762</v>
      </c>
      <c r="DA3" s="66">
        <f t="shared" ref="DA3:DA34" si="33">SUM(BT3:CW3)</f>
        <v>19324</v>
      </c>
      <c r="DB3" s="60"/>
      <c r="DC3" s="128">
        <v>1</v>
      </c>
      <c r="DD3" s="128">
        <v>7</v>
      </c>
      <c r="DE3" s="128">
        <v>10</v>
      </c>
      <c r="DF3" s="129">
        <v>11</v>
      </c>
      <c r="DG3" s="129">
        <v>8</v>
      </c>
      <c r="DH3" s="129">
        <v>42</v>
      </c>
      <c r="DI3" s="129">
        <v>54</v>
      </c>
      <c r="DJ3" s="129">
        <v>20</v>
      </c>
      <c r="DK3" s="128">
        <v>58</v>
      </c>
      <c r="DL3" s="128">
        <v>119</v>
      </c>
      <c r="DM3" s="128">
        <v>151</v>
      </c>
      <c r="DN3" s="129">
        <v>126</v>
      </c>
      <c r="DO3" s="129">
        <v>143</v>
      </c>
      <c r="DP3" s="129">
        <v>289</v>
      </c>
      <c r="DQ3" s="129">
        <v>324</v>
      </c>
      <c r="DR3" s="129">
        <v>310</v>
      </c>
      <c r="DS3" s="130">
        <v>520</v>
      </c>
      <c r="DT3" s="130">
        <v>356</v>
      </c>
      <c r="DU3" s="130">
        <v>288</v>
      </c>
      <c r="DV3" s="130">
        <v>174</v>
      </c>
      <c r="DW3" s="130">
        <v>260</v>
      </c>
      <c r="DX3" s="130">
        <v>283</v>
      </c>
      <c r="DY3" s="130">
        <v>194</v>
      </c>
      <c r="DZ3" s="130">
        <v>326</v>
      </c>
      <c r="EA3" s="130">
        <v>534</v>
      </c>
      <c r="EB3" s="130">
        <v>875</v>
      </c>
      <c r="EC3" s="130">
        <v>1067</v>
      </c>
      <c r="ED3" s="130">
        <v>1418</v>
      </c>
      <c r="EE3" s="130">
        <v>1464</v>
      </c>
      <c r="EF3" s="130">
        <v>1460</v>
      </c>
      <c r="EG3" s="66">
        <f t="shared" ref="EG3:EG34" si="34">SUM(DC3:DL3)</f>
        <v>330</v>
      </c>
      <c r="EH3" s="66">
        <f t="shared" ref="EH3:EH34" si="35">SUM(DM3:DV3)</f>
        <v>2681</v>
      </c>
      <c r="EI3" s="66">
        <f t="shared" ref="EI3:EI34" si="36">SUM(DW3:EF3)</f>
        <v>7881</v>
      </c>
      <c r="EJ3" s="66">
        <f t="shared" ref="EJ3:EJ34" si="37">SUM(DC3:EF3)</f>
        <v>10892</v>
      </c>
      <c r="EK3" s="166"/>
      <c r="EL3" s="5">
        <f t="shared" ref="EL3:EL34" si="38">BT3+DC3</f>
        <v>1</v>
      </c>
      <c r="EM3" s="5">
        <f t="shared" ref="EM3:EM34" si="39">BU3+DD3</f>
        <v>7</v>
      </c>
      <c r="EN3" s="5">
        <f t="shared" ref="EN3:EN34" si="40">BV3+DE3</f>
        <v>10</v>
      </c>
      <c r="EO3" s="5">
        <f t="shared" ref="EO3:EO34" si="41">BW3+DF3</f>
        <v>11</v>
      </c>
      <c r="EP3" s="5">
        <f t="shared" ref="EP3:EP34" si="42">BX3+DG3</f>
        <v>8</v>
      </c>
      <c r="EQ3" s="5">
        <f t="shared" ref="EQ3:EQ34" si="43">BY3+DH3</f>
        <v>42</v>
      </c>
      <c r="ER3" s="5">
        <f t="shared" ref="ER3:ER34" si="44">BZ3+DI3</f>
        <v>54</v>
      </c>
      <c r="ES3" s="5">
        <f t="shared" ref="ES3:ES34" si="45">CA3+DJ3</f>
        <v>119</v>
      </c>
      <c r="ET3" s="5">
        <f t="shared" ref="ET3:ET34" si="46">CB3+DK3</f>
        <v>129</v>
      </c>
      <c r="EU3" s="5">
        <f t="shared" ref="EU3:EU34" si="47">CC3+DL3</f>
        <v>312</v>
      </c>
      <c r="EV3" s="5">
        <f t="shared" ref="EV3:EV34" si="48">CD3+DM3</f>
        <v>91</v>
      </c>
      <c r="EW3" s="5">
        <f t="shared" ref="EW3:EW34" si="49">CE3+DN3</f>
        <v>686</v>
      </c>
      <c r="EX3" s="5">
        <f t="shared" ref="EX3:EX34" si="50">CF3+DO3</f>
        <v>786</v>
      </c>
      <c r="EY3" s="5">
        <f t="shared" ref="EY3:EY34" si="51">CG3+DP3</f>
        <v>338</v>
      </c>
      <c r="EZ3" s="5">
        <f t="shared" ref="EZ3:EZ34" si="52">CH3+DQ3</f>
        <v>462</v>
      </c>
      <c r="FA3" s="5">
        <f t="shared" ref="FA3:FA34" si="53">CI3+DR3</f>
        <v>350</v>
      </c>
      <c r="FB3" s="5">
        <f t="shared" ref="FB3:FB34" si="54">CJ3+DS3</f>
        <v>447</v>
      </c>
      <c r="FC3" s="5">
        <f t="shared" ref="FC3:FC34" si="55">CK3+DT3</f>
        <v>509</v>
      </c>
      <c r="FD3" s="5">
        <f t="shared" ref="FD3:FD34" si="56">CL3+DU3</f>
        <v>997</v>
      </c>
      <c r="FE3" s="5">
        <f t="shared" ref="FE3:FE34" si="57">CM3+DV3</f>
        <v>1214</v>
      </c>
      <c r="FF3" s="5">
        <f t="shared" ref="FF3:FF34" si="58">CN3+DW3</f>
        <v>1560</v>
      </c>
      <c r="FG3" s="5">
        <f t="shared" ref="FG3:FG34" si="59">CO3+DX3</f>
        <v>1749</v>
      </c>
      <c r="FH3" s="5">
        <f t="shared" ref="FH3:FH34" si="60">CP3+DY3</f>
        <v>1659</v>
      </c>
      <c r="FI3" s="5">
        <f t="shared" ref="FI3:FI34" si="61">CQ3+DZ3</f>
        <v>1919</v>
      </c>
      <c r="FJ3" s="5">
        <f t="shared" ref="FJ3:FJ34" si="62">CR3+EA3</f>
        <v>2044</v>
      </c>
      <c r="FK3" s="5">
        <f t="shared" ref="FK3:FK34" si="63">CS3+EB3</f>
        <v>3824</v>
      </c>
      <c r="FL3" s="5">
        <f t="shared" ref="FL3:FL34" si="64">CT3+EC3</f>
        <v>3357</v>
      </c>
      <c r="FM3" s="5">
        <f t="shared" ref="FM3:FM34" si="65">CU3+ED3</f>
        <v>2763</v>
      </c>
      <c r="FN3" s="5">
        <f t="shared" ref="FN3:FN34" si="66">CV3+EE3</f>
        <v>2010</v>
      </c>
      <c r="FO3" s="5">
        <f t="shared" ref="FO3:FO34" si="67">CW3+EF3</f>
        <v>2758</v>
      </c>
      <c r="FP3" s="176">
        <f t="shared" ref="FP3:FP34" si="68">SUM(EL3:EU3)</f>
        <v>693</v>
      </c>
      <c r="FQ3" s="176">
        <f t="shared" ref="FQ3:FQ34" si="69">SUM(EV3:FE3)</f>
        <v>5880</v>
      </c>
      <c r="FR3" s="176">
        <f t="shared" ref="FR3:FR34" si="70">SUM(FF3:FO3)</f>
        <v>23643</v>
      </c>
      <c r="FS3" s="66">
        <f t="shared" ref="FS3:FS34" si="71">SUM(EL3:FO3)</f>
        <v>30216</v>
      </c>
      <c r="FT3" s="242">
        <f t="shared" ref="FT3:FT66" si="72">EL3/EL$204</f>
        <v>3.1853829148801973E-5</v>
      </c>
      <c r="FU3" s="242">
        <f t="shared" ref="FU3:FU66" si="73">EM3/EM$204</f>
        <v>2.8477974321003727E-4</v>
      </c>
      <c r="FV3" s="242">
        <f t="shared" ref="FV3:FV66" si="74">EN3/EN$204</f>
        <v>3.4637432673490241E-4</v>
      </c>
      <c r="FW3" s="242">
        <f t="shared" ref="FW3:FW66" si="75">EO3/EO$204</f>
        <v>8.079027578862326E-4</v>
      </c>
      <c r="FX3" s="242">
        <f t="shared" ref="FX3:FX66" si="76">EP3/EP$204</f>
        <v>3.3291949590439664E-4</v>
      </c>
      <c r="FY3" s="242">
        <f t="shared" ref="FY3:FY66" si="77">EQ3/EQ$204</f>
        <v>1.7832249481661796E-3</v>
      </c>
      <c r="FZ3" s="242">
        <f t="shared" ref="FZ3:FZ66" si="78">ER3/ER$204</f>
        <v>1.6931969020767791E-3</v>
      </c>
      <c r="GA3" s="242">
        <f t="shared" ref="GA3:GA66" si="79">ES3/ES$204</f>
        <v>4.2655387482973687E-3</v>
      </c>
      <c r="GB3" s="242">
        <f t="shared" ref="GB3:GB66" si="80">ET3/ET$204</f>
        <v>5.1341240149645785E-3</v>
      </c>
      <c r="GC3" s="242">
        <f t="shared" ref="GC3:GC66" si="81">EU3/EU$204</f>
        <v>6.4442837963441081E-3</v>
      </c>
      <c r="GD3" s="242">
        <f t="shared" ref="GD3:GD66" si="82">EV3/EV$204</f>
        <v>1.8799710773680404E-3</v>
      </c>
      <c r="GE3" s="242">
        <f t="shared" ref="GE3:GE66" si="83">EW3/EW$204</f>
        <v>1.5886984715145901E-2</v>
      </c>
      <c r="GF3" s="242">
        <f t="shared" ref="GF3:GF66" si="84">EX3/EX$204</f>
        <v>1.7680800809807672E-2</v>
      </c>
      <c r="GG3" s="242">
        <f t="shared" ref="GG3:GG66" si="85">EY3/EY$204</f>
        <v>5.5881623543027198E-3</v>
      </c>
      <c r="GH3" s="242">
        <f t="shared" ref="GH3:GH66" si="86">EZ3/EZ$204</f>
        <v>7.3647797739554606E-3</v>
      </c>
      <c r="GI3" s="242">
        <f t="shared" ref="GI3:GI66" si="87">FA3/FA$204</f>
        <v>4.6871024332757489E-3</v>
      </c>
      <c r="GJ3" s="242">
        <f t="shared" ref="GJ3:GJ66" si="88">FB3/FB$204</f>
        <v>5.6640352766760852E-3</v>
      </c>
      <c r="GK3" s="242">
        <f t="shared" ref="GK3:GK66" si="89">FC3/FC$204</f>
        <v>6.6211382113821136E-3</v>
      </c>
      <c r="GL3" s="242">
        <f t="shared" ref="GL3:GL66" si="90">FD3/FD$204</f>
        <v>1.1097383154684387E-2</v>
      </c>
      <c r="GM3" s="242">
        <f t="shared" ref="GM3:GM66" si="91">FE3/FE$204</f>
        <v>1.5250489925129391E-2</v>
      </c>
      <c r="GN3" s="242">
        <f t="shared" ref="GN3:GN66" si="92">FF3/FF$204</f>
        <v>2.4098991240943567E-2</v>
      </c>
      <c r="GO3" s="242">
        <f t="shared" ref="GO3:GO66" si="93">FG3/FG$204</f>
        <v>3.206938281565147E-2</v>
      </c>
      <c r="GP3" s="242">
        <f t="shared" ref="GP3:GP66" si="94">FH3/FH$204</f>
        <v>2.7832768513236922E-2</v>
      </c>
      <c r="GQ3" s="242">
        <f t="shared" ref="GQ3:GQ66" si="95">FI3/FI$204</f>
        <v>2.830675733482808E-2</v>
      </c>
      <c r="GR3" s="242">
        <f t="shared" ref="GR3:GR66" si="96">FJ3/FJ$204</f>
        <v>3.1664885129587456E-2</v>
      </c>
      <c r="GS3" s="242">
        <f t="shared" ref="GS3:GS66" si="97">FK3/FK$204</f>
        <v>5.6709821892008128E-2</v>
      </c>
      <c r="GT3" s="242">
        <f t="shared" ref="GT3:GT66" si="98">FL3/FL$204</f>
        <v>4.7660964009370345E-2</v>
      </c>
      <c r="GU3" s="242">
        <f t="shared" ref="GU3:GU66" si="99">FM3/FM$204</f>
        <v>3.6185406005362984E-2</v>
      </c>
      <c r="GV3" s="242">
        <f t="shared" ref="GV3:GV66" si="100">FN3/FN$204</f>
        <v>3.5800479120839973E-2</v>
      </c>
      <c r="GW3" s="242">
        <f t="shared" ref="GW3:GW66" si="101">FO3/FO$204</f>
        <v>3.7155581701078091E-2</v>
      </c>
      <c r="GX3" s="177">
        <f t="shared" ref="GX3:GX66" si="102">FP3/FP$204</f>
        <v>2.4805475674526387E-3</v>
      </c>
      <c r="GY3" s="177">
        <f t="shared" ref="GY3:GY66" si="103">FQ3/FQ$204</f>
        <v>8.9203359386377974E-3</v>
      </c>
      <c r="GZ3" s="177">
        <f t="shared" ref="GZ3:GZ66" si="104">FR3/FR$204</f>
        <v>3.6051233830592902E-2</v>
      </c>
      <c r="HA3" s="243">
        <f t="shared" ref="HA3:HA66" si="105">FS3/FS$204</f>
        <v>1.8951823339435542E-2</v>
      </c>
      <c r="HB3" s="19"/>
      <c r="HC3" s="19"/>
      <c r="HD3" s="225">
        <v>0.86826000000000003</v>
      </c>
      <c r="HE3" s="10">
        <f t="shared" ref="HE3:HE34" si="106">EL3*$HD3</f>
        <v>0.86826000000000003</v>
      </c>
      <c r="HF3" s="10">
        <f t="shared" ref="HF3:HF34" si="107">EM3*$HD3</f>
        <v>6.07782</v>
      </c>
      <c r="HG3" s="10">
        <f t="shared" ref="HG3:HG34" si="108">EN3*$HD3</f>
        <v>8.6826000000000008</v>
      </c>
      <c r="HH3" s="10">
        <f t="shared" ref="HH3:HH34" si="109">EO3*$HD3</f>
        <v>9.5508600000000001</v>
      </c>
      <c r="HI3" s="10">
        <f t="shared" ref="HI3:HI34" si="110">EP3*$HD3</f>
        <v>6.9460800000000003</v>
      </c>
      <c r="HJ3" s="10">
        <f t="shared" ref="HJ3:HJ34" si="111">EQ3*$HD3</f>
        <v>36.466920000000002</v>
      </c>
      <c r="HK3" s="10">
        <f t="shared" ref="HK3:HK34" si="112">ER3*$HD3</f>
        <v>46.886040000000001</v>
      </c>
      <c r="HL3" s="10">
        <f t="shared" ref="HL3:HL34" si="113">ES3*$HD3</f>
        <v>103.32294</v>
      </c>
      <c r="HM3" s="10">
        <f t="shared" ref="HM3:HM34" si="114">ET3*$HD3</f>
        <v>112.00554000000001</v>
      </c>
      <c r="HN3" s="10">
        <f t="shared" ref="HN3:HN34" si="115">EU3*$HD3</f>
        <v>270.89712000000003</v>
      </c>
      <c r="HO3" s="10">
        <f t="shared" ref="HO3:HO34" si="116">EV3*$HD3</f>
        <v>79.011660000000006</v>
      </c>
      <c r="HP3" s="10">
        <f t="shared" ref="HP3:HP34" si="117">EW3*$HD3</f>
        <v>595.62635999999998</v>
      </c>
      <c r="HQ3" s="10">
        <f t="shared" ref="HQ3:HQ34" si="118">EX3*$HD3</f>
        <v>682.45236</v>
      </c>
      <c r="HR3" s="10">
        <f t="shared" ref="HR3:HR34" si="119">EY3*$HD3</f>
        <v>293.47188</v>
      </c>
      <c r="HS3" s="10">
        <f t="shared" ref="HS3:HS34" si="120">EZ3*$HD3</f>
        <v>401.13612000000001</v>
      </c>
      <c r="HT3" s="10">
        <f t="shared" ref="HT3:HT34" si="121">FA3*$HD3</f>
        <v>303.89100000000002</v>
      </c>
      <c r="HU3" s="10">
        <f t="shared" ref="HU3:HU34" si="122">FB3*$HD3</f>
        <v>388.11222000000004</v>
      </c>
      <c r="HV3" s="10">
        <f t="shared" ref="HV3:HV34" si="123">FC3*$HD3</f>
        <v>441.94434000000001</v>
      </c>
      <c r="HW3" s="10">
        <f t="shared" ref="HW3:HW34" si="124">FD3*$HD3</f>
        <v>865.65521999999999</v>
      </c>
      <c r="HX3" s="10">
        <f t="shared" ref="HX3:HX34" si="125">FE3*$HD3</f>
        <v>1054.06764</v>
      </c>
      <c r="HY3" s="10">
        <f t="shared" ref="HY3:HY34" si="126">FF3*$HD3</f>
        <v>1354.4856</v>
      </c>
      <c r="HZ3" s="10">
        <f t="shared" ref="HZ3:HZ34" si="127">FG3*$HD3</f>
        <v>1518.58674</v>
      </c>
      <c r="IA3" s="10">
        <f t="shared" ref="IA3:IA34" si="128">FH3*$HD3</f>
        <v>1440.44334</v>
      </c>
      <c r="IB3" s="10">
        <f t="shared" ref="IB3:IB34" si="129">FI3*$HD3</f>
        <v>1666.19094</v>
      </c>
      <c r="IC3" s="10">
        <f t="shared" ref="IC3:IC34" si="130">FJ3*$HD3</f>
        <v>1774.72344</v>
      </c>
      <c r="ID3" s="10">
        <f t="shared" ref="ID3:ID34" si="131">FK3*$HD3</f>
        <v>3320.22624</v>
      </c>
      <c r="IE3" s="10">
        <f t="shared" ref="IE3:IE34" si="132">FL3*$HD3</f>
        <v>2914.7488200000003</v>
      </c>
      <c r="IF3" s="10">
        <f t="shared" ref="IF3:IF34" si="133">FM3*$HD3</f>
        <v>2399.0023799999999</v>
      </c>
      <c r="IG3" s="10">
        <f t="shared" ref="IG3:IG34" si="134">FN3*$HD3</f>
        <v>1745.2026000000001</v>
      </c>
      <c r="IH3" s="10">
        <f t="shared" ref="IH3:IH34" si="135">FO3*$HD3</f>
        <v>2394.6610800000003</v>
      </c>
      <c r="II3" s="176">
        <f t="shared" ref="II3:II34" si="136">SUM(HE3:HN3)</f>
        <v>601.70418000000006</v>
      </c>
      <c r="IJ3" s="176">
        <f t="shared" ref="IJ3:IJ34" si="137">SUM(HO3:HX3)</f>
        <v>5105.3688000000002</v>
      </c>
      <c r="IK3" s="176">
        <f t="shared" ref="IK3:IK34" si="138">SUM(HY3:IH3)</f>
        <v>20528.271180000003</v>
      </c>
      <c r="IL3" s="19">
        <f t="shared" ref="IL3:IL34" si="139">SUM(HE3:IH3)</f>
        <v>26235.344160000001</v>
      </c>
      <c r="IM3" s="168"/>
      <c r="IN3" s="168"/>
      <c r="IO3" s="168"/>
      <c r="IP3" s="168"/>
      <c r="IQ3" s="168"/>
      <c r="IR3" s="168"/>
      <c r="IS3" s="168"/>
      <c r="IT3" s="168"/>
      <c r="IU3" s="168"/>
      <c r="IV3" s="168"/>
      <c r="IW3" s="168"/>
      <c r="IX3" s="168"/>
      <c r="IY3" s="168"/>
      <c r="IZ3" s="168"/>
      <c r="JA3" s="168"/>
      <c r="JB3" s="168"/>
      <c r="JC3" s="168"/>
      <c r="JD3" s="168"/>
      <c r="JE3" s="168"/>
      <c r="JF3" s="168"/>
      <c r="JG3" s="168"/>
      <c r="JH3" s="168"/>
      <c r="JI3" s="168"/>
      <c r="JJ3" s="168"/>
      <c r="JK3" s="168"/>
      <c r="JL3" s="168"/>
      <c r="JM3" s="168"/>
      <c r="JN3" s="168"/>
      <c r="JO3" s="168"/>
      <c r="JP3" s="168"/>
      <c r="JQ3" s="22">
        <f t="shared" ref="JQ3:JT7" si="140">II3/FP3</f>
        <v>0.86826000000000014</v>
      </c>
      <c r="JR3" s="22">
        <f t="shared" si="140"/>
        <v>0.86826000000000003</v>
      </c>
      <c r="JS3" s="22">
        <f t="shared" si="140"/>
        <v>0.86826000000000014</v>
      </c>
      <c r="JT3" s="22">
        <f t="shared" si="140"/>
        <v>0.86826000000000003</v>
      </c>
    </row>
    <row r="4" spans="1:280" x14ac:dyDescent="0.25">
      <c r="A4" s="96">
        <v>2</v>
      </c>
      <c r="B4" s="45"/>
      <c r="C4" s="39" t="s">
        <v>238</v>
      </c>
      <c r="D4" s="45" t="s">
        <v>180</v>
      </c>
      <c r="E4" s="68">
        <v>101</v>
      </c>
      <c r="F4" s="48" t="s">
        <v>0</v>
      </c>
      <c r="G4" s="64"/>
      <c r="H4" s="125"/>
      <c r="I4" s="23"/>
      <c r="J4" s="23"/>
      <c r="K4" s="125"/>
      <c r="L4" s="23"/>
      <c r="M4" s="23"/>
      <c r="N4" s="17"/>
      <c r="O4" s="12"/>
      <c r="P4" s="12"/>
      <c r="Q4" s="12"/>
      <c r="R4" s="12"/>
      <c r="S4" s="12"/>
      <c r="T4" s="12"/>
      <c r="U4" s="12"/>
      <c r="V4" s="12"/>
      <c r="W4" s="11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60"/>
      <c r="AM4" s="64">
        <v>318</v>
      </c>
      <c r="AN4" s="125">
        <v>365.5</v>
      </c>
      <c r="AO4" s="23">
        <v>413</v>
      </c>
      <c r="AP4" s="23">
        <v>460.5</v>
      </c>
      <c r="AQ4" s="125">
        <v>508</v>
      </c>
      <c r="AR4" s="23">
        <v>555.5</v>
      </c>
      <c r="AS4" s="23">
        <v>603</v>
      </c>
      <c r="AT4" s="17">
        <v>649</v>
      </c>
      <c r="AU4" s="12">
        <v>701</v>
      </c>
      <c r="AV4" s="12">
        <v>744</v>
      </c>
      <c r="AW4" s="12">
        <v>1042</v>
      </c>
      <c r="AX4" s="12">
        <v>1421</v>
      </c>
      <c r="AY4" s="12">
        <v>1786</v>
      </c>
      <c r="AZ4" s="12">
        <v>2010</v>
      </c>
      <c r="BA4" s="12">
        <v>2446</v>
      </c>
      <c r="BB4" s="12">
        <v>2700</v>
      </c>
      <c r="BC4" s="11">
        <v>2941</v>
      </c>
      <c r="BD4" s="12">
        <v>3207</v>
      </c>
      <c r="BE4" s="12">
        <v>3893</v>
      </c>
      <c r="BF4" s="12">
        <v>4567</v>
      </c>
      <c r="BG4" s="12">
        <v>4903</v>
      </c>
      <c r="BH4" s="12">
        <v>4941</v>
      </c>
      <c r="BI4" s="12">
        <v>4932</v>
      </c>
      <c r="BJ4" s="12">
        <v>5100</v>
      </c>
      <c r="BK4" s="12">
        <v>5153</v>
      </c>
      <c r="BL4" s="12">
        <v>5167</v>
      </c>
      <c r="BM4" s="12">
        <v>5260</v>
      </c>
      <c r="BN4" s="12">
        <v>5582</v>
      </c>
      <c r="BO4" s="12">
        <v>5943</v>
      </c>
      <c r="BP4" s="12">
        <v>6288</v>
      </c>
      <c r="BQ4" s="12">
        <v>6610</v>
      </c>
      <c r="BR4" s="60"/>
      <c r="BS4" s="60"/>
      <c r="BT4" s="11">
        <f t="shared" si="0"/>
        <v>47.5</v>
      </c>
      <c r="BU4" s="11">
        <f t="shared" si="1"/>
        <v>47.5</v>
      </c>
      <c r="BV4" s="11">
        <f t="shared" si="2"/>
        <v>47.5</v>
      </c>
      <c r="BW4" s="11">
        <f t="shared" si="3"/>
        <v>47.5</v>
      </c>
      <c r="BX4" s="11">
        <f t="shared" si="4"/>
        <v>47.5</v>
      </c>
      <c r="BY4" s="11">
        <f t="shared" si="5"/>
        <v>47.5</v>
      </c>
      <c r="BZ4" s="11">
        <f t="shared" si="6"/>
        <v>46</v>
      </c>
      <c r="CA4" s="11">
        <f t="shared" si="7"/>
        <v>52</v>
      </c>
      <c r="CB4" s="11">
        <f t="shared" si="8"/>
        <v>43</v>
      </c>
      <c r="CC4" s="11">
        <f t="shared" si="9"/>
        <v>298</v>
      </c>
      <c r="CD4" s="11">
        <f t="shared" si="10"/>
        <v>379</v>
      </c>
      <c r="CE4" s="11">
        <f t="shared" si="11"/>
        <v>365</v>
      </c>
      <c r="CF4" s="11">
        <f t="shared" si="12"/>
        <v>224</v>
      </c>
      <c r="CG4" s="11">
        <f t="shared" si="13"/>
        <v>436</v>
      </c>
      <c r="CH4" s="11">
        <f t="shared" si="14"/>
        <v>254</v>
      </c>
      <c r="CI4" s="11">
        <f t="shared" si="15"/>
        <v>241</v>
      </c>
      <c r="CJ4" s="11">
        <f t="shared" si="16"/>
        <v>266</v>
      </c>
      <c r="CK4" s="11">
        <f t="shared" si="17"/>
        <v>686</v>
      </c>
      <c r="CL4" s="11">
        <f t="shared" si="18"/>
        <v>674</v>
      </c>
      <c r="CM4" s="11">
        <f t="shared" si="19"/>
        <v>336</v>
      </c>
      <c r="CN4" s="11">
        <f t="shared" si="20"/>
        <v>38</v>
      </c>
      <c r="CO4" s="11">
        <f t="shared" si="21"/>
        <v>-9</v>
      </c>
      <c r="CP4" s="11">
        <f t="shared" si="22"/>
        <v>168</v>
      </c>
      <c r="CQ4" s="11">
        <f t="shared" si="23"/>
        <v>53</v>
      </c>
      <c r="CR4" s="11">
        <f t="shared" si="24"/>
        <v>14</v>
      </c>
      <c r="CS4" s="11">
        <f t="shared" si="25"/>
        <v>93</v>
      </c>
      <c r="CT4" s="11">
        <f t="shared" si="26"/>
        <v>322</v>
      </c>
      <c r="CU4" s="11">
        <f t="shared" si="27"/>
        <v>361</v>
      </c>
      <c r="CV4" s="11">
        <f t="shared" si="28"/>
        <v>345</v>
      </c>
      <c r="CW4" s="11">
        <f t="shared" si="29"/>
        <v>322</v>
      </c>
      <c r="CX4" s="66">
        <f t="shared" si="30"/>
        <v>724</v>
      </c>
      <c r="CY4" s="66">
        <f t="shared" si="31"/>
        <v>3861</v>
      </c>
      <c r="CZ4" s="66">
        <f t="shared" si="32"/>
        <v>1707</v>
      </c>
      <c r="DA4" s="66">
        <f t="shared" si="33"/>
        <v>6292</v>
      </c>
      <c r="DB4" s="60"/>
      <c r="DC4" s="128">
        <v>28</v>
      </c>
      <c r="DD4" s="128">
        <v>21</v>
      </c>
      <c r="DE4" s="128">
        <v>21</v>
      </c>
      <c r="DF4" s="129">
        <v>31</v>
      </c>
      <c r="DG4" s="129">
        <v>33</v>
      </c>
      <c r="DH4" s="129">
        <v>102</v>
      </c>
      <c r="DI4" s="129">
        <v>91</v>
      </c>
      <c r="DJ4" s="129">
        <v>70</v>
      </c>
      <c r="DK4" s="128">
        <v>126</v>
      </c>
      <c r="DL4" s="128">
        <v>156</v>
      </c>
      <c r="DM4" s="128">
        <v>160</v>
      </c>
      <c r="DN4" s="129">
        <v>173</v>
      </c>
      <c r="DO4" s="129">
        <v>293</v>
      </c>
      <c r="DP4" s="129">
        <v>297</v>
      </c>
      <c r="DQ4" s="129">
        <v>341</v>
      </c>
      <c r="DR4" s="129">
        <v>392</v>
      </c>
      <c r="DS4" s="130">
        <v>423</v>
      </c>
      <c r="DT4" s="130">
        <v>310</v>
      </c>
      <c r="DU4" s="130">
        <v>272</v>
      </c>
      <c r="DV4" s="130">
        <v>216</v>
      </c>
      <c r="DW4" s="130">
        <v>369</v>
      </c>
      <c r="DX4" s="130">
        <v>427</v>
      </c>
      <c r="DY4" s="130">
        <v>256</v>
      </c>
      <c r="DZ4" s="130">
        <v>460</v>
      </c>
      <c r="EA4" s="130">
        <v>560</v>
      </c>
      <c r="EB4" s="130">
        <v>571</v>
      </c>
      <c r="EC4" s="130">
        <v>390</v>
      </c>
      <c r="ED4" s="130">
        <v>353</v>
      </c>
      <c r="EE4" s="130">
        <v>317</v>
      </c>
      <c r="EF4" s="130">
        <v>365</v>
      </c>
      <c r="EG4" s="66">
        <f t="shared" si="34"/>
        <v>679</v>
      </c>
      <c r="EH4" s="66">
        <f t="shared" si="35"/>
        <v>2877</v>
      </c>
      <c r="EI4" s="66">
        <f t="shared" si="36"/>
        <v>4068</v>
      </c>
      <c r="EJ4" s="66">
        <f t="shared" si="37"/>
        <v>7624</v>
      </c>
      <c r="EK4" s="25"/>
      <c r="EL4" s="5">
        <f t="shared" si="38"/>
        <v>75.5</v>
      </c>
      <c r="EM4" s="5">
        <f t="shared" si="39"/>
        <v>68.5</v>
      </c>
      <c r="EN4" s="5">
        <f t="shared" si="40"/>
        <v>68.5</v>
      </c>
      <c r="EO4" s="5">
        <f t="shared" si="41"/>
        <v>78.5</v>
      </c>
      <c r="EP4" s="5">
        <f t="shared" si="42"/>
        <v>80.5</v>
      </c>
      <c r="EQ4" s="5">
        <f t="shared" si="43"/>
        <v>149.5</v>
      </c>
      <c r="ER4" s="5">
        <f t="shared" si="44"/>
        <v>137</v>
      </c>
      <c r="ES4" s="5">
        <f t="shared" si="45"/>
        <v>122</v>
      </c>
      <c r="ET4" s="5">
        <f t="shared" si="46"/>
        <v>169</v>
      </c>
      <c r="EU4" s="5">
        <f t="shared" si="47"/>
        <v>454</v>
      </c>
      <c r="EV4" s="5">
        <f t="shared" si="48"/>
        <v>539</v>
      </c>
      <c r="EW4" s="5">
        <f t="shared" si="49"/>
        <v>538</v>
      </c>
      <c r="EX4" s="5">
        <f t="shared" si="50"/>
        <v>517</v>
      </c>
      <c r="EY4" s="5">
        <f t="shared" si="51"/>
        <v>733</v>
      </c>
      <c r="EZ4" s="5">
        <f t="shared" si="52"/>
        <v>595</v>
      </c>
      <c r="FA4" s="5">
        <f t="shared" si="53"/>
        <v>633</v>
      </c>
      <c r="FB4" s="5">
        <f t="shared" si="54"/>
        <v>689</v>
      </c>
      <c r="FC4" s="5">
        <f t="shared" si="55"/>
        <v>996</v>
      </c>
      <c r="FD4" s="5">
        <f t="shared" si="56"/>
        <v>946</v>
      </c>
      <c r="FE4" s="5">
        <f t="shared" si="57"/>
        <v>552</v>
      </c>
      <c r="FF4" s="5">
        <f t="shared" si="58"/>
        <v>407</v>
      </c>
      <c r="FG4" s="5">
        <f t="shared" si="59"/>
        <v>418</v>
      </c>
      <c r="FH4" s="5">
        <f t="shared" si="60"/>
        <v>424</v>
      </c>
      <c r="FI4" s="5">
        <f t="shared" si="61"/>
        <v>513</v>
      </c>
      <c r="FJ4" s="5">
        <f t="shared" si="62"/>
        <v>574</v>
      </c>
      <c r="FK4" s="5">
        <f t="shared" si="63"/>
        <v>664</v>
      </c>
      <c r="FL4" s="5">
        <f t="shared" si="64"/>
        <v>712</v>
      </c>
      <c r="FM4" s="5">
        <f t="shared" si="65"/>
        <v>714</v>
      </c>
      <c r="FN4" s="5">
        <f t="shared" si="66"/>
        <v>662</v>
      </c>
      <c r="FO4" s="5">
        <f t="shared" si="67"/>
        <v>687</v>
      </c>
      <c r="FP4" s="176">
        <f t="shared" si="68"/>
        <v>1403</v>
      </c>
      <c r="FQ4" s="176">
        <f t="shared" si="69"/>
        <v>6738</v>
      </c>
      <c r="FR4" s="176">
        <f t="shared" si="70"/>
        <v>5775</v>
      </c>
      <c r="FS4" s="66">
        <f t="shared" si="71"/>
        <v>13916</v>
      </c>
      <c r="FT4" s="242">
        <f t="shared" si="72"/>
        <v>2.4049641007345491E-3</v>
      </c>
      <c r="FU4" s="242">
        <f t="shared" si="73"/>
        <v>2.7867732014125075E-3</v>
      </c>
      <c r="FV4" s="242">
        <f t="shared" si="74"/>
        <v>2.3726641381340815E-3</v>
      </c>
      <c r="FW4" s="242">
        <f t="shared" si="75"/>
        <v>5.7654878630972054E-3</v>
      </c>
      <c r="FX4" s="242">
        <f t="shared" si="76"/>
        <v>3.350002427537991E-3</v>
      </c>
      <c r="FY4" s="242">
        <f t="shared" si="77"/>
        <v>6.3474316607343775E-3</v>
      </c>
      <c r="FZ4" s="242">
        <f t="shared" si="78"/>
        <v>4.2957032515651616E-3</v>
      </c>
      <c r="GA4" s="242">
        <f t="shared" si="79"/>
        <v>4.3730733385905799E-3</v>
      </c>
      <c r="GB4" s="242">
        <f t="shared" si="80"/>
        <v>6.7261004537132853E-3</v>
      </c>
      <c r="GC4" s="242">
        <f t="shared" si="81"/>
        <v>9.3772591139109785E-3</v>
      </c>
      <c r="GD4" s="242">
        <f t="shared" si="82"/>
        <v>1.1135213304410701E-2</v>
      </c>
      <c r="GE4" s="242">
        <f t="shared" si="83"/>
        <v>1.2459471977767485E-2</v>
      </c>
      <c r="GF4" s="242">
        <f t="shared" si="84"/>
        <v>1.1629737937239905E-2</v>
      </c>
      <c r="GG4" s="242">
        <f t="shared" si="85"/>
        <v>1.2118707117467141E-2</v>
      </c>
      <c r="GH4" s="242">
        <f t="shared" si="86"/>
        <v>9.484943648275972E-3</v>
      </c>
      <c r="GI4" s="242">
        <f t="shared" si="87"/>
        <v>8.4769595436101405E-3</v>
      </c>
      <c r="GJ4" s="242">
        <f t="shared" si="88"/>
        <v>8.7304704823933394E-3</v>
      </c>
      <c r="GK4" s="242">
        <f t="shared" si="89"/>
        <v>1.2956097560975609E-2</v>
      </c>
      <c r="GL4" s="242">
        <f t="shared" si="90"/>
        <v>1.0529713605146871E-2</v>
      </c>
      <c r="GM4" s="242">
        <f t="shared" si="91"/>
        <v>6.9343249082960655E-3</v>
      </c>
      <c r="GN4" s="242">
        <f t="shared" si="92"/>
        <v>6.2873650224769435E-3</v>
      </c>
      <c r="GO4" s="242">
        <f t="shared" si="93"/>
        <v>7.6643807987091571E-3</v>
      </c>
      <c r="GP4" s="242">
        <f t="shared" si="94"/>
        <v>7.1133778478676647E-3</v>
      </c>
      <c r="GQ4" s="242">
        <f t="shared" si="95"/>
        <v>7.5671529508946353E-3</v>
      </c>
      <c r="GR4" s="242">
        <f t="shared" si="96"/>
        <v>8.8921937692677117E-3</v>
      </c>
      <c r="GS4" s="242">
        <f t="shared" si="97"/>
        <v>9.8471029645118714E-3</v>
      </c>
      <c r="GT4" s="242">
        <f t="shared" si="98"/>
        <v>1.0108610775892667E-2</v>
      </c>
      <c r="GU4" s="242">
        <f t="shared" si="99"/>
        <v>9.3508432456855476E-3</v>
      </c>
      <c r="GV4" s="242">
        <f t="shared" si="100"/>
        <v>1.179100357114232E-2</v>
      </c>
      <c r="GW4" s="242">
        <f t="shared" si="101"/>
        <v>9.2552156013925475E-3</v>
      </c>
      <c r="GX4" s="177">
        <f t="shared" si="102"/>
        <v>5.0219455081328317E-3</v>
      </c>
      <c r="GY4" s="177">
        <f t="shared" si="103"/>
        <v>1.0221976794990048E-2</v>
      </c>
      <c r="GZ4" s="177">
        <f t="shared" si="104"/>
        <v>8.8058146331545916E-3</v>
      </c>
      <c r="HA4" s="243">
        <f t="shared" si="105"/>
        <v>8.7282755358612987E-3</v>
      </c>
      <c r="HB4" s="19"/>
      <c r="HC4" s="19"/>
      <c r="HD4" s="225">
        <v>0.71426999999999996</v>
      </c>
      <c r="HE4" s="10">
        <f t="shared" si="106"/>
        <v>53.927384999999994</v>
      </c>
      <c r="HF4" s="10">
        <f t="shared" si="107"/>
        <v>48.927495</v>
      </c>
      <c r="HG4" s="10">
        <f t="shared" si="108"/>
        <v>48.927495</v>
      </c>
      <c r="HH4" s="10">
        <f t="shared" si="109"/>
        <v>56.070194999999998</v>
      </c>
      <c r="HI4" s="10">
        <f t="shared" si="110"/>
        <v>57.498734999999996</v>
      </c>
      <c r="HJ4" s="10">
        <f t="shared" si="111"/>
        <v>106.78336499999999</v>
      </c>
      <c r="HK4" s="10">
        <f t="shared" si="112"/>
        <v>97.854990000000001</v>
      </c>
      <c r="HL4" s="10">
        <f t="shared" si="113"/>
        <v>87.140940000000001</v>
      </c>
      <c r="HM4" s="10">
        <f t="shared" si="114"/>
        <v>120.71163</v>
      </c>
      <c r="HN4" s="10">
        <f t="shared" si="115"/>
        <v>324.27857999999998</v>
      </c>
      <c r="HO4" s="10">
        <f t="shared" si="116"/>
        <v>384.99152999999995</v>
      </c>
      <c r="HP4" s="10">
        <f t="shared" si="117"/>
        <v>384.27725999999996</v>
      </c>
      <c r="HQ4" s="10">
        <f t="shared" si="118"/>
        <v>369.27758999999998</v>
      </c>
      <c r="HR4" s="10">
        <f t="shared" si="119"/>
        <v>523.55990999999995</v>
      </c>
      <c r="HS4" s="10">
        <f t="shared" si="120"/>
        <v>424.99064999999996</v>
      </c>
      <c r="HT4" s="10">
        <f t="shared" si="121"/>
        <v>452.13290999999998</v>
      </c>
      <c r="HU4" s="10">
        <f t="shared" si="122"/>
        <v>492.13202999999999</v>
      </c>
      <c r="HV4" s="10">
        <f t="shared" si="123"/>
        <v>711.41291999999999</v>
      </c>
      <c r="HW4" s="10">
        <f t="shared" si="124"/>
        <v>675.69941999999992</v>
      </c>
      <c r="HX4" s="10">
        <f t="shared" si="125"/>
        <v>394.27704</v>
      </c>
      <c r="HY4" s="10">
        <f t="shared" si="126"/>
        <v>290.70788999999996</v>
      </c>
      <c r="HZ4" s="10">
        <f t="shared" si="127"/>
        <v>298.56486000000001</v>
      </c>
      <c r="IA4" s="10">
        <f t="shared" si="128"/>
        <v>302.85048</v>
      </c>
      <c r="IB4" s="10">
        <f t="shared" si="129"/>
        <v>366.42050999999998</v>
      </c>
      <c r="IC4" s="10">
        <f t="shared" si="130"/>
        <v>409.99097999999998</v>
      </c>
      <c r="ID4" s="10">
        <f t="shared" si="131"/>
        <v>474.27527999999995</v>
      </c>
      <c r="IE4" s="10">
        <f t="shared" si="132"/>
        <v>508.56023999999996</v>
      </c>
      <c r="IF4" s="10">
        <f t="shared" si="133"/>
        <v>509.98877999999996</v>
      </c>
      <c r="IG4" s="10">
        <f t="shared" si="134"/>
        <v>472.84673999999995</v>
      </c>
      <c r="IH4" s="10">
        <f t="shared" si="135"/>
        <v>490.70348999999999</v>
      </c>
      <c r="II4" s="176">
        <f t="shared" si="136"/>
        <v>1002.1208099999999</v>
      </c>
      <c r="IJ4" s="176">
        <f t="shared" si="137"/>
        <v>4812.7512599999991</v>
      </c>
      <c r="IK4" s="176">
        <f t="shared" si="138"/>
        <v>4124.9092499999997</v>
      </c>
      <c r="IL4" s="19">
        <f t="shared" si="139"/>
        <v>9939.7813199999982</v>
      </c>
      <c r="IM4" s="168"/>
      <c r="IN4" s="168"/>
      <c r="IO4" s="168"/>
      <c r="IP4" s="168"/>
      <c r="IQ4" s="168"/>
      <c r="IR4" s="168"/>
      <c r="IS4" s="168"/>
      <c r="IT4" s="168"/>
      <c r="IU4" s="168"/>
      <c r="IV4" s="168"/>
      <c r="IW4" s="168"/>
      <c r="IX4" s="168"/>
      <c r="IY4" s="168"/>
      <c r="IZ4" s="168"/>
      <c r="JA4" s="168"/>
      <c r="JB4" s="168"/>
      <c r="JC4" s="168"/>
      <c r="JD4" s="168"/>
      <c r="JE4" s="168"/>
      <c r="JF4" s="168"/>
      <c r="JG4" s="168"/>
      <c r="JH4" s="168"/>
      <c r="JI4" s="168"/>
      <c r="JJ4" s="168"/>
      <c r="JK4" s="168"/>
      <c r="JL4" s="168"/>
      <c r="JM4" s="168"/>
      <c r="JN4" s="168"/>
      <c r="JO4" s="168"/>
      <c r="JP4" s="168"/>
      <c r="JQ4" s="177">
        <f t="shared" si="140"/>
        <v>0.71426999999999996</v>
      </c>
      <c r="JR4" s="177">
        <f t="shared" si="140"/>
        <v>0.71426999999999985</v>
      </c>
      <c r="JS4" s="177">
        <f t="shared" si="140"/>
        <v>0.71426999999999996</v>
      </c>
      <c r="JT4" s="22">
        <f t="shared" si="140"/>
        <v>0.71426999999999985</v>
      </c>
    </row>
    <row r="5" spans="1:280" x14ac:dyDescent="0.25">
      <c r="A5" s="96">
        <v>3</v>
      </c>
      <c r="B5" s="45"/>
      <c r="C5" s="45" t="s">
        <v>237</v>
      </c>
      <c r="D5" s="45" t="s">
        <v>197</v>
      </c>
      <c r="E5" s="68">
        <v>351</v>
      </c>
      <c r="F5" s="49" t="s">
        <v>72</v>
      </c>
      <c r="G5" s="17"/>
      <c r="H5" s="5"/>
      <c r="I5" s="5"/>
      <c r="J5" s="5"/>
      <c r="K5" s="5"/>
      <c r="L5" s="5"/>
      <c r="M5" s="5"/>
      <c r="N5" s="17"/>
      <c r="O5" s="12"/>
      <c r="P5" s="12"/>
      <c r="Q5" s="12"/>
      <c r="R5" s="12"/>
      <c r="S5" s="12"/>
      <c r="T5" s="12"/>
      <c r="U5" s="12"/>
      <c r="V5" s="12"/>
      <c r="W5" s="11"/>
      <c r="X5" s="11"/>
      <c r="Y5" s="12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60"/>
      <c r="AM5" s="17">
        <v>10971</v>
      </c>
      <c r="AN5" s="5">
        <v>10443</v>
      </c>
      <c r="AO5" s="5">
        <v>10177</v>
      </c>
      <c r="AP5" s="5">
        <v>10001</v>
      </c>
      <c r="AQ5" s="5">
        <v>9504</v>
      </c>
      <c r="AR5" s="5">
        <v>9220</v>
      </c>
      <c r="AS5" s="5">
        <v>8878</v>
      </c>
      <c r="AT5" s="17">
        <v>8613</v>
      </c>
      <c r="AU5" s="12">
        <v>8509</v>
      </c>
      <c r="AV5" s="12">
        <v>7884</v>
      </c>
      <c r="AW5" s="12">
        <v>7382</v>
      </c>
      <c r="AX5" s="12">
        <v>7338</v>
      </c>
      <c r="AY5" s="12">
        <v>7480</v>
      </c>
      <c r="AZ5" s="12">
        <v>7495</v>
      </c>
      <c r="BA5" s="12">
        <v>7560</v>
      </c>
      <c r="BB5" s="12">
        <v>7830</v>
      </c>
      <c r="BC5" s="11">
        <v>8185</v>
      </c>
      <c r="BD5" s="11">
        <v>8431</v>
      </c>
      <c r="BE5" s="12">
        <v>8984</v>
      </c>
      <c r="BF5" s="11">
        <v>9694</v>
      </c>
      <c r="BG5" s="11">
        <v>10299</v>
      </c>
      <c r="BH5" s="11">
        <v>10075</v>
      </c>
      <c r="BI5" s="11">
        <v>9820</v>
      </c>
      <c r="BJ5" s="11">
        <v>9944</v>
      </c>
      <c r="BK5" s="11">
        <v>10083</v>
      </c>
      <c r="BL5" s="11">
        <v>9961</v>
      </c>
      <c r="BM5" s="11">
        <v>9839</v>
      </c>
      <c r="BN5" s="11">
        <v>9784</v>
      </c>
      <c r="BO5" s="11">
        <v>9938</v>
      </c>
      <c r="BP5" s="11">
        <v>10073</v>
      </c>
      <c r="BQ5" s="11">
        <v>10313</v>
      </c>
      <c r="BR5" s="60"/>
      <c r="BS5" s="60"/>
      <c r="BT5" s="11">
        <f t="shared" si="0"/>
        <v>-528</v>
      </c>
      <c r="BU5" s="11">
        <f t="shared" si="1"/>
        <v>-266</v>
      </c>
      <c r="BV5" s="11">
        <f t="shared" si="2"/>
        <v>-176</v>
      </c>
      <c r="BW5" s="11">
        <f t="shared" si="3"/>
        <v>-497</v>
      </c>
      <c r="BX5" s="11">
        <f t="shared" si="4"/>
        <v>-284</v>
      </c>
      <c r="BY5" s="11">
        <f t="shared" si="5"/>
        <v>-342</v>
      </c>
      <c r="BZ5" s="11">
        <f t="shared" si="6"/>
        <v>-265</v>
      </c>
      <c r="CA5" s="11">
        <f t="shared" si="7"/>
        <v>-104</v>
      </c>
      <c r="CB5" s="11">
        <f t="shared" si="8"/>
        <v>-625</v>
      </c>
      <c r="CC5" s="11">
        <f t="shared" si="9"/>
        <v>-502</v>
      </c>
      <c r="CD5" s="11">
        <f t="shared" si="10"/>
        <v>-44</v>
      </c>
      <c r="CE5" s="11">
        <f t="shared" si="11"/>
        <v>142</v>
      </c>
      <c r="CF5" s="11">
        <f t="shared" si="12"/>
        <v>15</v>
      </c>
      <c r="CG5" s="11">
        <f t="shared" si="13"/>
        <v>65</v>
      </c>
      <c r="CH5" s="11">
        <f t="shared" si="14"/>
        <v>270</v>
      </c>
      <c r="CI5" s="11">
        <f t="shared" si="15"/>
        <v>355</v>
      </c>
      <c r="CJ5" s="11">
        <f t="shared" si="16"/>
        <v>246</v>
      </c>
      <c r="CK5" s="11">
        <f t="shared" si="17"/>
        <v>553</v>
      </c>
      <c r="CL5" s="11">
        <f t="shared" si="18"/>
        <v>710</v>
      </c>
      <c r="CM5" s="11">
        <f t="shared" si="19"/>
        <v>605</v>
      </c>
      <c r="CN5" s="11">
        <f t="shared" si="20"/>
        <v>-224</v>
      </c>
      <c r="CO5" s="11">
        <f t="shared" si="21"/>
        <v>-255</v>
      </c>
      <c r="CP5" s="11">
        <f t="shared" si="22"/>
        <v>124</v>
      </c>
      <c r="CQ5" s="11">
        <f t="shared" si="23"/>
        <v>139</v>
      </c>
      <c r="CR5" s="11">
        <f t="shared" si="24"/>
        <v>-122</v>
      </c>
      <c r="CS5" s="11">
        <f t="shared" si="25"/>
        <v>-122</v>
      </c>
      <c r="CT5" s="11">
        <f t="shared" si="26"/>
        <v>-55</v>
      </c>
      <c r="CU5" s="11">
        <f t="shared" si="27"/>
        <v>154</v>
      </c>
      <c r="CV5" s="11">
        <f t="shared" si="28"/>
        <v>135</v>
      </c>
      <c r="CW5" s="11">
        <f t="shared" si="29"/>
        <v>240</v>
      </c>
      <c r="CX5" s="66">
        <f t="shared" si="30"/>
        <v>-3589</v>
      </c>
      <c r="CY5" s="66">
        <f t="shared" si="31"/>
        <v>2917</v>
      </c>
      <c r="CZ5" s="66">
        <f t="shared" si="32"/>
        <v>14</v>
      </c>
      <c r="DA5" s="66">
        <f t="shared" si="33"/>
        <v>-658</v>
      </c>
      <c r="DB5" s="60"/>
      <c r="DC5" s="128">
        <v>932</v>
      </c>
      <c r="DD5" s="128">
        <v>544</v>
      </c>
      <c r="DE5" s="128">
        <v>711</v>
      </c>
      <c r="DF5" s="129">
        <v>784</v>
      </c>
      <c r="DG5" s="129">
        <v>562</v>
      </c>
      <c r="DH5" s="129">
        <v>620</v>
      </c>
      <c r="DI5" s="129">
        <v>712</v>
      </c>
      <c r="DJ5" s="129">
        <v>520</v>
      </c>
      <c r="DK5" s="128">
        <v>1071</v>
      </c>
      <c r="DL5" s="128">
        <v>1281</v>
      </c>
      <c r="DM5" s="128">
        <v>926</v>
      </c>
      <c r="DN5" s="129">
        <v>826</v>
      </c>
      <c r="DO5" s="129">
        <v>826</v>
      </c>
      <c r="DP5" s="129">
        <v>739</v>
      </c>
      <c r="DQ5" s="129">
        <v>658</v>
      </c>
      <c r="DR5" s="129">
        <v>687</v>
      </c>
      <c r="DS5" s="130">
        <v>744</v>
      </c>
      <c r="DT5" s="130">
        <v>739</v>
      </c>
      <c r="DU5" s="130">
        <v>600</v>
      </c>
      <c r="DV5" s="130">
        <v>584</v>
      </c>
      <c r="DW5" s="130">
        <v>863</v>
      </c>
      <c r="DX5" s="130">
        <v>638</v>
      </c>
      <c r="DY5" s="130">
        <v>325</v>
      </c>
      <c r="DZ5" s="130">
        <v>466</v>
      </c>
      <c r="EA5" s="130">
        <v>554</v>
      </c>
      <c r="EB5" s="130">
        <v>619</v>
      </c>
      <c r="EC5" s="130">
        <v>573</v>
      </c>
      <c r="ED5" s="130">
        <v>580</v>
      </c>
      <c r="EE5" s="130">
        <v>452</v>
      </c>
      <c r="EF5" s="130">
        <v>482</v>
      </c>
      <c r="EG5" s="66">
        <f t="shared" si="34"/>
        <v>7737</v>
      </c>
      <c r="EH5" s="66">
        <f t="shared" si="35"/>
        <v>7329</v>
      </c>
      <c r="EI5" s="66">
        <f t="shared" si="36"/>
        <v>5552</v>
      </c>
      <c r="EJ5" s="66">
        <f t="shared" si="37"/>
        <v>20618</v>
      </c>
      <c r="EK5" s="25"/>
      <c r="EL5" s="5">
        <f t="shared" si="38"/>
        <v>404</v>
      </c>
      <c r="EM5" s="5">
        <f t="shared" si="39"/>
        <v>278</v>
      </c>
      <c r="EN5" s="5">
        <f t="shared" si="40"/>
        <v>535</v>
      </c>
      <c r="EO5" s="5">
        <f t="shared" si="41"/>
        <v>287</v>
      </c>
      <c r="EP5" s="5">
        <f t="shared" si="42"/>
        <v>278</v>
      </c>
      <c r="EQ5" s="5">
        <f t="shared" si="43"/>
        <v>278</v>
      </c>
      <c r="ER5" s="5">
        <f t="shared" si="44"/>
        <v>447</v>
      </c>
      <c r="ES5" s="5">
        <f t="shared" si="45"/>
        <v>416</v>
      </c>
      <c r="ET5" s="5">
        <f t="shared" si="46"/>
        <v>446</v>
      </c>
      <c r="EU5" s="5">
        <f t="shared" si="47"/>
        <v>779</v>
      </c>
      <c r="EV5" s="5">
        <f t="shared" si="48"/>
        <v>882</v>
      </c>
      <c r="EW5" s="5">
        <f t="shared" si="49"/>
        <v>968</v>
      </c>
      <c r="EX5" s="5">
        <f t="shared" si="50"/>
        <v>841</v>
      </c>
      <c r="EY5" s="5">
        <f t="shared" si="51"/>
        <v>804</v>
      </c>
      <c r="EZ5" s="5">
        <f t="shared" si="52"/>
        <v>928</v>
      </c>
      <c r="FA5" s="5">
        <f t="shared" si="53"/>
        <v>1042</v>
      </c>
      <c r="FB5" s="5">
        <f t="shared" si="54"/>
        <v>990</v>
      </c>
      <c r="FC5" s="5">
        <f t="shared" si="55"/>
        <v>1292</v>
      </c>
      <c r="FD5" s="5">
        <f t="shared" si="56"/>
        <v>1310</v>
      </c>
      <c r="FE5" s="5">
        <f t="shared" si="57"/>
        <v>1189</v>
      </c>
      <c r="FF5" s="5">
        <f t="shared" si="58"/>
        <v>639</v>
      </c>
      <c r="FG5" s="5">
        <f t="shared" si="59"/>
        <v>383</v>
      </c>
      <c r="FH5" s="5">
        <f t="shared" si="60"/>
        <v>449</v>
      </c>
      <c r="FI5" s="5">
        <f t="shared" si="61"/>
        <v>605</v>
      </c>
      <c r="FJ5" s="5">
        <f t="shared" si="62"/>
        <v>432</v>
      </c>
      <c r="FK5" s="5">
        <f t="shared" si="63"/>
        <v>497</v>
      </c>
      <c r="FL5" s="5">
        <f t="shared" si="64"/>
        <v>518</v>
      </c>
      <c r="FM5" s="5">
        <f t="shared" si="65"/>
        <v>734</v>
      </c>
      <c r="FN5" s="5">
        <f t="shared" si="66"/>
        <v>587</v>
      </c>
      <c r="FO5" s="5">
        <f t="shared" si="67"/>
        <v>722</v>
      </c>
      <c r="FP5" s="176">
        <f t="shared" si="68"/>
        <v>4148</v>
      </c>
      <c r="FQ5" s="176">
        <f t="shared" si="69"/>
        <v>10246</v>
      </c>
      <c r="FR5" s="176">
        <f t="shared" si="70"/>
        <v>5566</v>
      </c>
      <c r="FS5" s="66">
        <f t="shared" si="71"/>
        <v>19960</v>
      </c>
      <c r="FT5" s="242">
        <f t="shared" si="72"/>
        <v>1.2868946976115998E-2</v>
      </c>
      <c r="FU5" s="242">
        <f t="shared" si="73"/>
        <v>1.1309824087484337E-2</v>
      </c>
      <c r="FV5" s="242">
        <f t="shared" si="74"/>
        <v>1.8531026480317278E-2</v>
      </c>
      <c r="FW5" s="242">
        <f t="shared" si="75"/>
        <v>2.1078917410304432E-2</v>
      </c>
      <c r="FX5" s="242">
        <f t="shared" si="76"/>
        <v>1.1568952482677784E-2</v>
      </c>
      <c r="FY5" s="242">
        <f t="shared" si="77"/>
        <v>1.1803250847385665E-2</v>
      </c>
      <c r="FZ5" s="242">
        <f t="shared" si="78"/>
        <v>1.4015907689413338E-2</v>
      </c>
      <c r="GA5" s="242">
        <f t="shared" si="79"/>
        <v>1.4911463187325256E-2</v>
      </c>
      <c r="GB5" s="242">
        <f t="shared" si="80"/>
        <v>1.7750537292048077E-2</v>
      </c>
      <c r="GC5" s="242">
        <f t="shared" si="81"/>
        <v>1.6090054735102756E-2</v>
      </c>
      <c r="GD5" s="242">
        <f t="shared" si="82"/>
        <v>1.8221258134490239E-2</v>
      </c>
      <c r="GE5" s="242">
        <f t="shared" si="83"/>
        <v>2.2417786012042612E-2</v>
      </c>
      <c r="GF5" s="242">
        <f t="shared" si="84"/>
        <v>1.891800697334383E-2</v>
      </c>
      <c r="GG5" s="242">
        <f t="shared" si="85"/>
        <v>1.329255187236505E-2</v>
      </c>
      <c r="GH5" s="242">
        <f t="shared" si="86"/>
        <v>1.4793323874958155E-2</v>
      </c>
      <c r="GI5" s="242">
        <f t="shared" si="87"/>
        <v>1.3954173529923801E-2</v>
      </c>
      <c r="GJ5" s="242">
        <f t="shared" si="88"/>
        <v>1.2544507659752404E-2</v>
      </c>
      <c r="GK5" s="242">
        <f t="shared" si="89"/>
        <v>1.680650406504065E-2</v>
      </c>
      <c r="GL5" s="242">
        <f t="shared" si="90"/>
        <v>1.458131588027738E-2</v>
      </c>
      <c r="GM5" s="242">
        <f t="shared" si="91"/>
        <v>1.4936435355007285E-2</v>
      </c>
      <c r="GN5" s="242">
        <f t="shared" si="92"/>
        <v>9.8713175660018852E-3</v>
      </c>
      <c r="GO5" s="242">
        <f t="shared" si="93"/>
        <v>7.0226264256115006E-3</v>
      </c>
      <c r="GP5" s="242">
        <f t="shared" si="94"/>
        <v>7.5327987115391066E-3</v>
      </c>
      <c r="GQ5" s="242">
        <f t="shared" si="95"/>
        <v>8.9242252149926982E-3</v>
      </c>
      <c r="GR5" s="242">
        <f t="shared" si="96"/>
        <v>6.6923827671143748E-3</v>
      </c>
      <c r="GS5" s="242">
        <f t="shared" si="97"/>
        <v>7.3704972490397595E-3</v>
      </c>
      <c r="GT5" s="242">
        <f t="shared" si="98"/>
        <v>7.3542982892028114E-3</v>
      </c>
      <c r="GU5" s="242">
        <f t="shared" si="99"/>
        <v>9.6127716279176371E-3</v>
      </c>
      <c r="GV5" s="242">
        <f t="shared" si="100"/>
        <v>1.0455164797976649E-2</v>
      </c>
      <c r="GW5" s="242">
        <f t="shared" si="101"/>
        <v>9.7267331356701882E-3</v>
      </c>
      <c r="GX5" s="177">
        <f t="shared" si="102"/>
        <v>1.4847491067523155E-2</v>
      </c>
      <c r="GY5" s="177">
        <f t="shared" si="103"/>
        <v>1.5543837079469876E-2</v>
      </c>
      <c r="GZ5" s="177">
        <f t="shared" si="104"/>
        <v>8.4871280083356638E-3</v>
      </c>
      <c r="HA5" s="243">
        <f t="shared" si="105"/>
        <v>1.2519141972965761E-2</v>
      </c>
      <c r="HB5" s="19"/>
      <c r="HC5" s="19"/>
      <c r="HD5" s="225">
        <v>0.85433999999999999</v>
      </c>
      <c r="HE5" s="10">
        <f t="shared" si="106"/>
        <v>345.15336000000002</v>
      </c>
      <c r="HF5" s="10">
        <f t="shared" si="107"/>
        <v>237.50651999999999</v>
      </c>
      <c r="HG5" s="10">
        <f t="shared" si="108"/>
        <v>457.07189999999997</v>
      </c>
      <c r="HH5" s="10">
        <f t="shared" si="109"/>
        <v>245.19558000000001</v>
      </c>
      <c r="HI5" s="10">
        <f t="shared" si="110"/>
        <v>237.50651999999999</v>
      </c>
      <c r="HJ5" s="10">
        <f t="shared" si="111"/>
        <v>237.50651999999999</v>
      </c>
      <c r="HK5" s="10">
        <f t="shared" si="112"/>
        <v>381.88997999999998</v>
      </c>
      <c r="HL5" s="10">
        <f t="shared" si="113"/>
        <v>355.40544</v>
      </c>
      <c r="HM5" s="10">
        <f t="shared" si="114"/>
        <v>381.03564</v>
      </c>
      <c r="HN5" s="10">
        <f t="shared" si="115"/>
        <v>665.53085999999996</v>
      </c>
      <c r="HO5" s="10">
        <f t="shared" si="116"/>
        <v>753.52787999999998</v>
      </c>
      <c r="HP5" s="10">
        <f t="shared" si="117"/>
        <v>827.00112000000001</v>
      </c>
      <c r="HQ5" s="10">
        <f t="shared" si="118"/>
        <v>718.49994000000004</v>
      </c>
      <c r="HR5" s="10">
        <f t="shared" si="119"/>
        <v>686.88936000000001</v>
      </c>
      <c r="HS5" s="10">
        <f t="shared" si="120"/>
        <v>792.82751999999994</v>
      </c>
      <c r="HT5" s="10">
        <f t="shared" si="121"/>
        <v>890.22227999999996</v>
      </c>
      <c r="HU5" s="10">
        <f t="shared" si="122"/>
        <v>845.79660000000001</v>
      </c>
      <c r="HV5" s="10">
        <f t="shared" si="123"/>
        <v>1103.80728</v>
      </c>
      <c r="HW5" s="10">
        <f t="shared" si="124"/>
        <v>1119.1854000000001</v>
      </c>
      <c r="HX5" s="10">
        <f t="shared" si="125"/>
        <v>1015.81026</v>
      </c>
      <c r="HY5" s="10">
        <f t="shared" si="126"/>
        <v>545.92326000000003</v>
      </c>
      <c r="HZ5" s="10">
        <f t="shared" si="127"/>
        <v>327.21222</v>
      </c>
      <c r="IA5" s="10">
        <f t="shared" si="128"/>
        <v>383.59866</v>
      </c>
      <c r="IB5" s="10">
        <f t="shared" si="129"/>
        <v>516.87569999999994</v>
      </c>
      <c r="IC5" s="10">
        <f t="shared" si="130"/>
        <v>369.07488000000001</v>
      </c>
      <c r="ID5" s="10">
        <f t="shared" si="131"/>
        <v>424.60698000000002</v>
      </c>
      <c r="IE5" s="10">
        <f t="shared" si="132"/>
        <v>442.54811999999998</v>
      </c>
      <c r="IF5" s="10">
        <f t="shared" si="133"/>
        <v>627.08555999999999</v>
      </c>
      <c r="IG5" s="10">
        <f t="shared" si="134"/>
        <v>501.49757999999997</v>
      </c>
      <c r="IH5" s="10">
        <f t="shared" si="135"/>
        <v>616.83348000000001</v>
      </c>
      <c r="II5" s="176">
        <f t="shared" si="136"/>
        <v>3543.8023199999998</v>
      </c>
      <c r="IJ5" s="176">
        <f t="shared" si="137"/>
        <v>8753.5676399999993</v>
      </c>
      <c r="IK5" s="176">
        <f t="shared" si="138"/>
        <v>4755.2564400000001</v>
      </c>
      <c r="IL5" s="19">
        <f t="shared" si="139"/>
        <v>17052.626400000001</v>
      </c>
      <c r="IM5" s="168"/>
      <c r="IN5" s="168"/>
      <c r="IO5" s="168"/>
      <c r="IP5" s="168"/>
      <c r="IQ5" s="168"/>
      <c r="IR5" s="168"/>
      <c r="IS5" s="168"/>
      <c r="IT5" s="168"/>
      <c r="IU5" s="168"/>
      <c r="IV5" s="168"/>
      <c r="IW5" s="168"/>
      <c r="IX5" s="168"/>
      <c r="IY5" s="168"/>
      <c r="IZ5" s="168"/>
      <c r="JA5" s="168"/>
      <c r="JB5" s="168"/>
      <c r="JC5" s="168"/>
      <c r="JD5" s="168"/>
      <c r="JE5" s="168"/>
      <c r="JF5" s="168"/>
      <c r="JG5" s="168"/>
      <c r="JH5" s="168"/>
      <c r="JI5" s="168"/>
      <c r="JJ5" s="168"/>
      <c r="JK5" s="168"/>
      <c r="JL5" s="168"/>
      <c r="JM5" s="168"/>
      <c r="JN5" s="168"/>
      <c r="JO5" s="168"/>
      <c r="JP5" s="168"/>
      <c r="JQ5" s="177">
        <f t="shared" si="140"/>
        <v>0.85433999999999999</v>
      </c>
      <c r="JR5" s="177">
        <f t="shared" si="140"/>
        <v>0.85433999999999988</v>
      </c>
      <c r="JS5" s="177">
        <f t="shared" si="140"/>
        <v>0.85433999999999999</v>
      </c>
      <c r="JT5" s="22">
        <f t="shared" si="140"/>
        <v>0.8543400000000001</v>
      </c>
    </row>
    <row r="6" spans="1:280" x14ac:dyDescent="0.25">
      <c r="A6" s="96">
        <v>4</v>
      </c>
      <c r="B6" s="39"/>
      <c r="C6" s="39" t="s">
        <v>238</v>
      </c>
      <c r="D6" s="39" t="s">
        <v>181</v>
      </c>
      <c r="E6" s="68">
        <v>102</v>
      </c>
      <c r="F6" s="48" t="s">
        <v>1</v>
      </c>
      <c r="G6" s="124"/>
      <c r="H6" s="125"/>
      <c r="I6" s="125"/>
      <c r="J6" s="125"/>
      <c r="K6" s="125"/>
      <c r="L6" s="125"/>
      <c r="M6" s="125"/>
      <c r="N6" s="17"/>
      <c r="O6" s="12"/>
      <c r="P6" s="12"/>
      <c r="Q6" s="12"/>
      <c r="R6" s="12"/>
      <c r="S6" s="12"/>
      <c r="T6" s="12"/>
      <c r="U6" s="12"/>
      <c r="V6" s="12"/>
      <c r="W6" s="11"/>
      <c r="X6" s="11"/>
      <c r="Y6" s="12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60"/>
      <c r="AM6" s="124">
        <v>2</v>
      </c>
      <c r="AN6" s="125">
        <v>2</v>
      </c>
      <c r="AO6" s="125">
        <v>2</v>
      </c>
      <c r="AP6" s="125">
        <v>2</v>
      </c>
      <c r="AQ6" s="125">
        <v>2</v>
      </c>
      <c r="AR6" s="125">
        <v>2</v>
      </c>
      <c r="AS6" s="125">
        <v>2</v>
      </c>
      <c r="AT6" s="17">
        <v>2</v>
      </c>
      <c r="AU6" s="12">
        <v>7</v>
      </c>
      <c r="AV6" s="12">
        <v>0</v>
      </c>
      <c r="AW6" s="12">
        <v>4</v>
      </c>
      <c r="AX6" s="12">
        <v>4</v>
      </c>
      <c r="AY6" s="12">
        <v>8</v>
      </c>
      <c r="AZ6" s="12">
        <v>7</v>
      </c>
      <c r="BA6" s="12">
        <v>7</v>
      </c>
      <c r="BB6" s="12">
        <v>7</v>
      </c>
      <c r="BC6" s="11">
        <v>9</v>
      </c>
      <c r="BD6" s="11">
        <v>8</v>
      </c>
      <c r="BE6" s="12">
        <v>9</v>
      </c>
      <c r="BF6" s="11">
        <v>8</v>
      </c>
      <c r="BG6" s="11">
        <v>6</v>
      </c>
      <c r="BH6" s="11">
        <v>9</v>
      </c>
      <c r="BI6" s="11">
        <v>10</v>
      </c>
      <c r="BJ6" s="11">
        <v>7</v>
      </c>
      <c r="BK6" s="11">
        <v>6</v>
      </c>
      <c r="BL6" s="11">
        <v>8</v>
      </c>
      <c r="BM6" s="11">
        <v>9</v>
      </c>
      <c r="BN6" s="11">
        <v>8</v>
      </c>
      <c r="BO6" s="11">
        <v>8</v>
      </c>
      <c r="BP6" s="11">
        <v>7</v>
      </c>
      <c r="BQ6" s="11">
        <v>6.6666666666666696</v>
      </c>
      <c r="BR6" s="60"/>
      <c r="BS6" s="60"/>
      <c r="BT6" s="11">
        <f t="shared" si="0"/>
        <v>0</v>
      </c>
      <c r="BU6" s="11">
        <f t="shared" si="1"/>
        <v>0</v>
      </c>
      <c r="BV6" s="11">
        <f t="shared" si="2"/>
        <v>0</v>
      </c>
      <c r="BW6" s="11">
        <f t="shared" si="3"/>
        <v>0</v>
      </c>
      <c r="BX6" s="11">
        <f t="shared" si="4"/>
        <v>0</v>
      </c>
      <c r="BY6" s="11">
        <f t="shared" si="5"/>
        <v>0</v>
      </c>
      <c r="BZ6" s="11">
        <f t="shared" si="6"/>
        <v>0</v>
      </c>
      <c r="CA6" s="11">
        <f t="shared" si="7"/>
        <v>5</v>
      </c>
      <c r="CB6" s="11">
        <f t="shared" si="8"/>
        <v>-7</v>
      </c>
      <c r="CC6" s="11">
        <f t="shared" si="9"/>
        <v>4</v>
      </c>
      <c r="CD6" s="11">
        <f t="shared" si="10"/>
        <v>0</v>
      </c>
      <c r="CE6" s="11">
        <f t="shared" si="11"/>
        <v>4</v>
      </c>
      <c r="CF6" s="11">
        <f t="shared" si="12"/>
        <v>-1</v>
      </c>
      <c r="CG6" s="11">
        <f t="shared" si="13"/>
        <v>0</v>
      </c>
      <c r="CH6" s="11">
        <f t="shared" si="14"/>
        <v>0</v>
      </c>
      <c r="CI6" s="11">
        <f t="shared" si="15"/>
        <v>2</v>
      </c>
      <c r="CJ6" s="11">
        <f t="shared" si="16"/>
        <v>-1</v>
      </c>
      <c r="CK6" s="11">
        <f t="shared" si="17"/>
        <v>1</v>
      </c>
      <c r="CL6" s="11">
        <f t="shared" si="18"/>
        <v>-1</v>
      </c>
      <c r="CM6" s="11">
        <f t="shared" si="19"/>
        <v>-2</v>
      </c>
      <c r="CN6" s="11">
        <f t="shared" si="20"/>
        <v>3</v>
      </c>
      <c r="CO6" s="11">
        <f t="shared" si="21"/>
        <v>1</v>
      </c>
      <c r="CP6" s="11">
        <f t="shared" si="22"/>
        <v>-3</v>
      </c>
      <c r="CQ6" s="11">
        <f t="shared" si="23"/>
        <v>-1</v>
      </c>
      <c r="CR6" s="11">
        <f t="shared" si="24"/>
        <v>2</v>
      </c>
      <c r="CS6" s="11">
        <f t="shared" si="25"/>
        <v>1</v>
      </c>
      <c r="CT6" s="11">
        <f t="shared" si="26"/>
        <v>-1</v>
      </c>
      <c r="CU6" s="11">
        <f t="shared" si="27"/>
        <v>0</v>
      </c>
      <c r="CV6" s="11">
        <f t="shared" si="28"/>
        <v>-1</v>
      </c>
      <c r="CW6" s="11">
        <f t="shared" si="29"/>
        <v>-0.33333333333333037</v>
      </c>
      <c r="CX6" s="66">
        <f t="shared" si="30"/>
        <v>2</v>
      </c>
      <c r="CY6" s="66">
        <f t="shared" si="31"/>
        <v>2</v>
      </c>
      <c r="CZ6" s="66">
        <f t="shared" si="32"/>
        <v>0.66666666666666963</v>
      </c>
      <c r="DA6" s="66">
        <f t="shared" si="33"/>
        <v>4.6666666666666696</v>
      </c>
      <c r="DB6" s="60"/>
      <c r="DC6" s="129"/>
      <c r="DD6" s="129"/>
      <c r="DE6" s="129"/>
      <c r="DF6" s="129"/>
      <c r="DG6" s="129"/>
      <c r="DH6" s="129"/>
      <c r="DI6" s="129"/>
      <c r="DJ6" s="129">
        <v>0</v>
      </c>
      <c r="DK6" s="128">
        <v>0</v>
      </c>
      <c r="DL6" s="128">
        <v>0</v>
      </c>
      <c r="DM6" s="128">
        <v>0</v>
      </c>
      <c r="DN6" s="128">
        <v>0</v>
      </c>
      <c r="DO6" s="128">
        <v>0</v>
      </c>
      <c r="DP6" s="128">
        <v>0</v>
      </c>
      <c r="DQ6" s="128">
        <v>0</v>
      </c>
      <c r="DR6" s="128">
        <v>0</v>
      </c>
      <c r="DS6" s="131">
        <v>1</v>
      </c>
      <c r="DT6" s="131">
        <v>0</v>
      </c>
      <c r="DU6" s="131">
        <v>0</v>
      </c>
      <c r="DV6" s="131">
        <v>0</v>
      </c>
      <c r="DW6" s="131">
        <v>0</v>
      </c>
      <c r="DX6" s="131">
        <v>0</v>
      </c>
      <c r="DY6" s="131">
        <v>0</v>
      </c>
      <c r="DZ6" s="131"/>
      <c r="EA6" s="131"/>
      <c r="EB6" s="131"/>
      <c r="EC6" s="132"/>
      <c r="ED6" s="132"/>
      <c r="EE6" s="132"/>
      <c r="EF6" s="132"/>
      <c r="EG6" s="66">
        <f t="shared" si="34"/>
        <v>0</v>
      </c>
      <c r="EH6" s="66">
        <f t="shared" si="35"/>
        <v>1</v>
      </c>
      <c r="EI6" s="66">
        <f t="shared" si="36"/>
        <v>0</v>
      </c>
      <c r="EJ6" s="66">
        <f t="shared" si="37"/>
        <v>1</v>
      </c>
      <c r="EK6" s="19"/>
      <c r="EL6" s="5">
        <f t="shared" si="38"/>
        <v>0</v>
      </c>
      <c r="EM6" s="5">
        <f t="shared" si="39"/>
        <v>0</v>
      </c>
      <c r="EN6" s="5">
        <f t="shared" si="40"/>
        <v>0</v>
      </c>
      <c r="EO6" s="5">
        <f t="shared" si="41"/>
        <v>0</v>
      </c>
      <c r="EP6" s="5">
        <f t="shared" si="42"/>
        <v>0</v>
      </c>
      <c r="EQ6" s="5">
        <f t="shared" si="43"/>
        <v>0</v>
      </c>
      <c r="ER6" s="5">
        <f t="shared" si="44"/>
        <v>0</v>
      </c>
      <c r="ES6" s="5">
        <f t="shared" si="45"/>
        <v>5</v>
      </c>
      <c r="ET6" s="5">
        <f t="shared" si="46"/>
        <v>-7</v>
      </c>
      <c r="EU6" s="5">
        <f t="shared" si="47"/>
        <v>4</v>
      </c>
      <c r="EV6" s="5">
        <f t="shared" si="48"/>
        <v>0</v>
      </c>
      <c r="EW6" s="5">
        <f t="shared" si="49"/>
        <v>4</v>
      </c>
      <c r="EX6" s="5">
        <f t="shared" si="50"/>
        <v>-1</v>
      </c>
      <c r="EY6" s="5">
        <f t="shared" si="51"/>
        <v>0</v>
      </c>
      <c r="EZ6" s="5">
        <f t="shared" si="52"/>
        <v>0</v>
      </c>
      <c r="FA6" s="5">
        <f t="shared" si="53"/>
        <v>2</v>
      </c>
      <c r="FB6" s="5">
        <f t="shared" si="54"/>
        <v>0</v>
      </c>
      <c r="FC6" s="5">
        <f t="shared" si="55"/>
        <v>1</v>
      </c>
      <c r="FD6" s="5">
        <f t="shared" si="56"/>
        <v>-1</v>
      </c>
      <c r="FE6" s="5">
        <f t="shared" si="57"/>
        <v>-2</v>
      </c>
      <c r="FF6" s="5">
        <f t="shared" si="58"/>
        <v>3</v>
      </c>
      <c r="FG6" s="5">
        <f t="shared" si="59"/>
        <v>1</v>
      </c>
      <c r="FH6" s="5">
        <f t="shared" si="60"/>
        <v>-3</v>
      </c>
      <c r="FI6" s="5">
        <f t="shared" si="61"/>
        <v>-1</v>
      </c>
      <c r="FJ6" s="5">
        <f t="shared" si="62"/>
        <v>2</v>
      </c>
      <c r="FK6" s="5">
        <f t="shared" si="63"/>
        <v>1</v>
      </c>
      <c r="FL6" s="5">
        <f t="shared" si="64"/>
        <v>-1</v>
      </c>
      <c r="FM6" s="5">
        <f t="shared" si="65"/>
        <v>0</v>
      </c>
      <c r="FN6" s="5">
        <f t="shared" si="66"/>
        <v>-1</v>
      </c>
      <c r="FO6" s="5">
        <f t="shared" si="67"/>
        <v>-0.33333333333333037</v>
      </c>
      <c r="FP6" s="176">
        <f t="shared" si="68"/>
        <v>2</v>
      </c>
      <c r="FQ6" s="176">
        <f t="shared" si="69"/>
        <v>3</v>
      </c>
      <c r="FR6" s="176">
        <f t="shared" si="70"/>
        <v>0.66666666666666963</v>
      </c>
      <c r="FS6" s="66">
        <f t="shared" si="71"/>
        <v>5.6666666666666696</v>
      </c>
      <c r="FT6" s="242">
        <f t="shared" si="72"/>
        <v>0</v>
      </c>
      <c r="FU6" s="242">
        <f t="shared" si="73"/>
        <v>0</v>
      </c>
      <c r="FV6" s="242">
        <f t="shared" si="74"/>
        <v>0</v>
      </c>
      <c r="FW6" s="242">
        <f t="shared" si="75"/>
        <v>0</v>
      </c>
      <c r="FX6" s="242">
        <f t="shared" si="76"/>
        <v>0</v>
      </c>
      <c r="FY6" s="242">
        <f t="shared" si="77"/>
        <v>0</v>
      </c>
      <c r="FZ6" s="242">
        <f t="shared" si="78"/>
        <v>0</v>
      </c>
      <c r="GA6" s="242">
        <f t="shared" si="79"/>
        <v>1.7922431715535164E-4</v>
      </c>
      <c r="GB6" s="242">
        <f t="shared" si="80"/>
        <v>-2.7859587678102362E-4</v>
      </c>
      <c r="GC6" s="242">
        <f t="shared" si="81"/>
        <v>8.2619023030052667E-5</v>
      </c>
      <c r="GD6" s="242">
        <f t="shared" si="82"/>
        <v>0</v>
      </c>
      <c r="GE6" s="242">
        <f t="shared" si="83"/>
        <v>9.2635479388605835E-5</v>
      </c>
      <c r="GF6" s="242">
        <f t="shared" si="84"/>
        <v>-2.2494657518839277E-5</v>
      </c>
      <c r="GG6" s="242">
        <f t="shared" si="85"/>
        <v>0</v>
      </c>
      <c r="GH6" s="242">
        <f t="shared" si="86"/>
        <v>0</v>
      </c>
      <c r="GI6" s="242">
        <f t="shared" si="87"/>
        <v>2.6783442475861422E-5</v>
      </c>
      <c r="GJ6" s="242">
        <f t="shared" si="88"/>
        <v>0</v>
      </c>
      <c r="GK6" s="242">
        <f t="shared" si="89"/>
        <v>1.3008130081300813E-5</v>
      </c>
      <c r="GL6" s="242">
        <f t="shared" si="90"/>
        <v>-1.113077548112777E-5</v>
      </c>
      <c r="GM6" s="242">
        <f t="shared" si="91"/>
        <v>-2.5124365609768353E-5</v>
      </c>
      <c r="GN6" s="242">
        <f t="shared" si="92"/>
        <v>4.6344213924891475E-5</v>
      </c>
      <c r="GO6" s="242">
        <f t="shared" si="93"/>
        <v>1.833583923136162E-5</v>
      </c>
      <c r="GP6" s="242">
        <f t="shared" si="94"/>
        <v>-5.0330503640573095E-5</v>
      </c>
      <c r="GQ6" s="242">
        <f t="shared" si="95"/>
        <v>-1.4750785479326775E-5</v>
      </c>
      <c r="GR6" s="242">
        <f t="shared" si="96"/>
        <v>3.0983253551455437E-5</v>
      </c>
      <c r="GS6" s="242">
        <f t="shared" si="97"/>
        <v>1.4829974344144385E-5</v>
      </c>
      <c r="GT6" s="242">
        <f t="shared" si="98"/>
        <v>-1.4197487044793071E-5</v>
      </c>
      <c r="GU6" s="242">
        <f t="shared" si="99"/>
        <v>0</v>
      </c>
      <c r="GV6" s="242">
        <f t="shared" si="100"/>
        <v>-1.7811183642208942E-5</v>
      </c>
      <c r="GW6" s="242">
        <f t="shared" si="101"/>
        <v>-4.4906431835965385E-6</v>
      </c>
      <c r="GX6" s="177">
        <f t="shared" si="102"/>
        <v>7.1588674385357543E-6</v>
      </c>
      <c r="GY6" s="177">
        <f t="shared" si="103"/>
        <v>4.5511918054274479E-6</v>
      </c>
      <c r="GZ6" s="177">
        <f t="shared" si="104"/>
        <v>1.0165442577956283E-6</v>
      </c>
      <c r="HA6" s="243">
        <f t="shared" si="105"/>
        <v>3.554198622919473E-6</v>
      </c>
      <c r="HB6" s="19"/>
      <c r="HC6" s="19"/>
      <c r="HD6" s="225">
        <v>9.5700000000000006E-4</v>
      </c>
      <c r="HE6" s="10">
        <f t="shared" si="106"/>
        <v>0</v>
      </c>
      <c r="HF6" s="10">
        <f t="shared" si="107"/>
        <v>0</v>
      </c>
      <c r="HG6" s="10">
        <f t="shared" si="108"/>
        <v>0</v>
      </c>
      <c r="HH6" s="10">
        <f t="shared" si="109"/>
        <v>0</v>
      </c>
      <c r="HI6" s="10">
        <f t="shared" si="110"/>
        <v>0</v>
      </c>
      <c r="HJ6" s="10">
        <f t="shared" si="111"/>
        <v>0</v>
      </c>
      <c r="HK6" s="10">
        <f t="shared" si="112"/>
        <v>0</v>
      </c>
      <c r="HL6" s="10">
        <f t="shared" si="113"/>
        <v>4.7850000000000002E-3</v>
      </c>
      <c r="HM6" s="10">
        <f t="shared" si="114"/>
        <v>-6.6990000000000001E-3</v>
      </c>
      <c r="HN6" s="10">
        <f t="shared" si="115"/>
        <v>3.8280000000000002E-3</v>
      </c>
      <c r="HO6" s="10">
        <f t="shared" si="116"/>
        <v>0</v>
      </c>
      <c r="HP6" s="10">
        <f t="shared" si="117"/>
        <v>3.8280000000000002E-3</v>
      </c>
      <c r="HQ6" s="10">
        <f t="shared" si="118"/>
        <v>-9.5700000000000006E-4</v>
      </c>
      <c r="HR6" s="10">
        <f t="shared" si="119"/>
        <v>0</v>
      </c>
      <c r="HS6" s="10">
        <f t="shared" si="120"/>
        <v>0</v>
      </c>
      <c r="HT6" s="10">
        <f t="shared" si="121"/>
        <v>1.9140000000000001E-3</v>
      </c>
      <c r="HU6" s="10">
        <f t="shared" si="122"/>
        <v>0</v>
      </c>
      <c r="HV6" s="10">
        <f t="shared" si="123"/>
        <v>9.5700000000000006E-4</v>
      </c>
      <c r="HW6" s="10">
        <f t="shared" si="124"/>
        <v>-9.5700000000000006E-4</v>
      </c>
      <c r="HX6" s="10">
        <f t="shared" si="125"/>
        <v>-1.9140000000000001E-3</v>
      </c>
      <c r="HY6" s="10">
        <f t="shared" si="126"/>
        <v>2.8710000000000003E-3</v>
      </c>
      <c r="HZ6" s="10">
        <f t="shared" si="127"/>
        <v>9.5700000000000006E-4</v>
      </c>
      <c r="IA6" s="10">
        <f t="shared" si="128"/>
        <v>-2.8710000000000003E-3</v>
      </c>
      <c r="IB6" s="10">
        <f t="shared" si="129"/>
        <v>-9.5700000000000006E-4</v>
      </c>
      <c r="IC6" s="10">
        <f t="shared" si="130"/>
        <v>1.9140000000000001E-3</v>
      </c>
      <c r="ID6" s="10">
        <f t="shared" si="131"/>
        <v>9.5700000000000006E-4</v>
      </c>
      <c r="IE6" s="10">
        <f t="shared" si="132"/>
        <v>-9.5700000000000006E-4</v>
      </c>
      <c r="IF6" s="10">
        <f t="shared" si="133"/>
        <v>0</v>
      </c>
      <c r="IG6" s="10">
        <f t="shared" si="134"/>
        <v>-9.5700000000000006E-4</v>
      </c>
      <c r="IH6" s="10">
        <f t="shared" si="135"/>
        <v>-3.1899999999999718E-4</v>
      </c>
      <c r="II6" s="176">
        <f t="shared" si="136"/>
        <v>1.9140000000000003E-3</v>
      </c>
      <c r="IJ6" s="176">
        <f t="shared" si="137"/>
        <v>2.8710000000000003E-3</v>
      </c>
      <c r="IK6" s="176">
        <f t="shared" si="138"/>
        <v>6.3800000000000271E-4</v>
      </c>
      <c r="IL6" s="19">
        <f t="shared" si="139"/>
        <v>5.4230000000000025E-3</v>
      </c>
      <c r="IM6" s="168"/>
      <c r="IN6" s="168"/>
      <c r="IO6" s="168"/>
      <c r="IP6" s="168"/>
      <c r="IQ6" s="168"/>
      <c r="IR6" s="168"/>
      <c r="IS6" s="168"/>
      <c r="IT6" s="168"/>
      <c r="IU6" s="168"/>
      <c r="IV6" s="168"/>
      <c r="IW6" s="168"/>
      <c r="IX6" s="168"/>
      <c r="IY6" s="168"/>
      <c r="IZ6" s="168"/>
      <c r="JA6" s="168"/>
      <c r="JB6" s="168"/>
      <c r="JC6" s="168"/>
      <c r="JD6" s="168"/>
      <c r="JE6" s="168"/>
      <c r="JF6" s="168"/>
      <c r="JG6" s="168"/>
      <c r="JH6" s="168"/>
      <c r="JI6" s="168"/>
      <c r="JJ6" s="168"/>
      <c r="JK6" s="168"/>
      <c r="JL6" s="168"/>
      <c r="JM6" s="168"/>
      <c r="JN6" s="168"/>
      <c r="JO6" s="168"/>
      <c r="JP6" s="168"/>
      <c r="JQ6" s="177">
        <f t="shared" si="140"/>
        <v>9.5700000000000017E-4</v>
      </c>
      <c r="JR6" s="177">
        <f t="shared" si="140"/>
        <v>9.5700000000000006E-4</v>
      </c>
      <c r="JS6" s="177">
        <f t="shared" si="140"/>
        <v>9.5699999999999984E-4</v>
      </c>
      <c r="JT6" s="22">
        <f t="shared" si="140"/>
        <v>9.5699999999999995E-4</v>
      </c>
    </row>
    <row r="7" spans="1:280" x14ac:dyDescent="0.25">
      <c r="A7" s="96">
        <v>5</v>
      </c>
      <c r="B7" s="45"/>
      <c r="C7" s="45" t="s">
        <v>237</v>
      </c>
      <c r="D7" s="45" t="s">
        <v>183</v>
      </c>
      <c r="E7" s="68">
        <v>341</v>
      </c>
      <c r="F7" s="48" t="s">
        <v>114</v>
      </c>
      <c r="G7" s="125"/>
      <c r="H7" s="125"/>
      <c r="I7" s="125"/>
      <c r="J7" s="5"/>
      <c r="K7" s="5"/>
      <c r="L7" s="5"/>
      <c r="M7" s="5"/>
      <c r="N7" s="17"/>
      <c r="O7" s="12"/>
      <c r="P7" s="12"/>
      <c r="Q7" s="12"/>
      <c r="R7" s="12"/>
      <c r="S7" s="12"/>
      <c r="T7" s="12"/>
      <c r="U7" s="12"/>
      <c r="V7" s="12"/>
      <c r="W7" s="11"/>
      <c r="X7" s="12"/>
      <c r="Y7" s="12"/>
      <c r="Z7" s="12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60"/>
      <c r="AM7" s="125">
        <v>1035</v>
      </c>
      <c r="AN7" s="125">
        <v>1035</v>
      </c>
      <c r="AO7" s="125">
        <v>1035</v>
      </c>
      <c r="AP7" s="5">
        <v>1035</v>
      </c>
      <c r="AQ7" s="5">
        <v>284</v>
      </c>
      <c r="AR7" s="5">
        <v>321</v>
      </c>
      <c r="AS7" s="5">
        <v>343</v>
      </c>
      <c r="AT7" s="17">
        <v>1015</v>
      </c>
      <c r="AU7" s="12">
        <v>1122</v>
      </c>
      <c r="AV7" s="12">
        <v>1078</v>
      </c>
      <c r="AW7" s="12">
        <v>1402</v>
      </c>
      <c r="AX7" s="12">
        <v>1406</v>
      </c>
      <c r="AY7" s="12">
        <v>1402</v>
      </c>
      <c r="AZ7" s="12">
        <v>1351</v>
      </c>
      <c r="BA7" s="12">
        <v>1424</v>
      </c>
      <c r="BB7" s="12">
        <v>1687</v>
      </c>
      <c r="BC7" s="11">
        <v>1995</v>
      </c>
      <c r="BD7" s="12">
        <v>2211</v>
      </c>
      <c r="BE7" s="12">
        <v>2322</v>
      </c>
      <c r="BF7" s="12">
        <v>2939</v>
      </c>
      <c r="BG7" s="11">
        <v>3090</v>
      </c>
      <c r="BH7" s="11">
        <v>3026</v>
      </c>
      <c r="BI7" s="11">
        <v>2981</v>
      </c>
      <c r="BJ7" s="11">
        <v>2973</v>
      </c>
      <c r="BK7" s="11">
        <v>2940</v>
      </c>
      <c r="BL7" s="11">
        <v>2864</v>
      </c>
      <c r="BM7" s="11">
        <v>2800</v>
      </c>
      <c r="BN7" s="11">
        <v>2749</v>
      </c>
      <c r="BO7" s="11">
        <v>2662</v>
      </c>
      <c r="BP7" s="11">
        <v>2644</v>
      </c>
      <c r="BQ7" s="11">
        <v>2628</v>
      </c>
      <c r="BR7" s="60"/>
      <c r="BS7" s="60"/>
      <c r="BT7" s="11">
        <f t="shared" si="0"/>
        <v>0</v>
      </c>
      <c r="BU7" s="11">
        <f t="shared" si="1"/>
        <v>0</v>
      </c>
      <c r="BV7" s="11">
        <f t="shared" si="2"/>
        <v>0</v>
      </c>
      <c r="BW7" s="11">
        <f t="shared" si="3"/>
        <v>-751</v>
      </c>
      <c r="BX7" s="11">
        <f t="shared" si="4"/>
        <v>37</v>
      </c>
      <c r="BY7" s="11">
        <f t="shared" si="5"/>
        <v>22</v>
      </c>
      <c r="BZ7" s="11">
        <f t="shared" si="6"/>
        <v>672</v>
      </c>
      <c r="CA7" s="11">
        <f t="shared" si="7"/>
        <v>107</v>
      </c>
      <c r="CB7" s="11">
        <f t="shared" si="8"/>
        <v>-44</v>
      </c>
      <c r="CC7" s="11">
        <f t="shared" si="9"/>
        <v>324</v>
      </c>
      <c r="CD7" s="11">
        <f t="shared" si="10"/>
        <v>4</v>
      </c>
      <c r="CE7" s="11">
        <f t="shared" si="11"/>
        <v>-4</v>
      </c>
      <c r="CF7" s="11">
        <f t="shared" si="12"/>
        <v>-51</v>
      </c>
      <c r="CG7" s="11">
        <f t="shared" si="13"/>
        <v>73</v>
      </c>
      <c r="CH7" s="11">
        <f t="shared" si="14"/>
        <v>263</v>
      </c>
      <c r="CI7" s="11">
        <f t="shared" si="15"/>
        <v>308</v>
      </c>
      <c r="CJ7" s="11">
        <f t="shared" si="16"/>
        <v>216</v>
      </c>
      <c r="CK7" s="11">
        <f t="shared" si="17"/>
        <v>111</v>
      </c>
      <c r="CL7" s="11">
        <f t="shared" si="18"/>
        <v>617</v>
      </c>
      <c r="CM7" s="11">
        <f t="shared" si="19"/>
        <v>151</v>
      </c>
      <c r="CN7" s="11">
        <f t="shared" si="20"/>
        <v>-64</v>
      </c>
      <c r="CO7" s="11">
        <f t="shared" si="21"/>
        <v>-45</v>
      </c>
      <c r="CP7" s="11">
        <f t="shared" si="22"/>
        <v>-8</v>
      </c>
      <c r="CQ7" s="11">
        <f t="shared" si="23"/>
        <v>-33</v>
      </c>
      <c r="CR7" s="11">
        <f t="shared" si="24"/>
        <v>-76</v>
      </c>
      <c r="CS7" s="11">
        <f t="shared" si="25"/>
        <v>-64</v>
      </c>
      <c r="CT7" s="11">
        <f t="shared" si="26"/>
        <v>-51</v>
      </c>
      <c r="CU7" s="11">
        <f t="shared" si="27"/>
        <v>-87</v>
      </c>
      <c r="CV7" s="11">
        <f t="shared" si="28"/>
        <v>-18</v>
      </c>
      <c r="CW7" s="11">
        <f t="shared" si="29"/>
        <v>-16</v>
      </c>
      <c r="CX7" s="66">
        <f t="shared" si="30"/>
        <v>367</v>
      </c>
      <c r="CY7" s="66">
        <f t="shared" si="31"/>
        <v>1688</v>
      </c>
      <c r="CZ7" s="66">
        <f t="shared" si="32"/>
        <v>-462</v>
      </c>
      <c r="DA7" s="66">
        <f t="shared" si="33"/>
        <v>1593</v>
      </c>
      <c r="DB7" s="60"/>
      <c r="DC7" s="128">
        <v>14</v>
      </c>
      <c r="DD7" s="128">
        <v>10</v>
      </c>
      <c r="DE7" s="128">
        <v>10</v>
      </c>
      <c r="DF7" s="129">
        <v>18</v>
      </c>
      <c r="DG7" s="129">
        <v>33</v>
      </c>
      <c r="DH7" s="129">
        <v>82</v>
      </c>
      <c r="DI7" s="129">
        <v>145</v>
      </c>
      <c r="DJ7" s="129">
        <v>158</v>
      </c>
      <c r="DK7" s="128">
        <v>234</v>
      </c>
      <c r="DL7" s="128">
        <v>291</v>
      </c>
      <c r="DM7" s="128">
        <v>287</v>
      </c>
      <c r="DN7" s="129">
        <v>172</v>
      </c>
      <c r="DO7" s="129">
        <v>197</v>
      </c>
      <c r="DP7" s="129">
        <v>182</v>
      </c>
      <c r="DQ7" s="129">
        <v>129</v>
      </c>
      <c r="DR7" s="129">
        <v>117</v>
      </c>
      <c r="DS7" s="130">
        <v>174</v>
      </c>
      <c r="DT7" s="130">
        <v>166</v>
      </c>
      <c r="DU7" s="130">
        <v>101</v>
      </c>
      <c r="DV7" s="130">
        <v>134</v>
      </c>
      <c r="DW7" s="130">
        <v>196</v>
      </c>
      <c r="DX7" s="130">
        <v>157</v>
      </c>
      <c r="DY7" s="130">
        <v>109</v>
      </c>
      <c r="DZ7" s="130">
        <v>181</v>
      </c>
      <c r="EA7" s="130">
        <v>198</v>
      </c>
      <c r="EB7" s="130">
        <v>195</v>
      </c>
      <c r="EC7" s="130">
        <v>178</v>
      </c>
      <c r="ED7" s="130">
        <v>244</v>
      </c>
      <c r="EE7" s="130">
        <v>172</v>
      </c>
      <c r="EF7" s="130">
        <v>163</v>
      </c>
      <c r="EG7" s="66">
        <f t="shared" si="34"/>
        <v>995</v>
      </c>
      <c r="EH7" s="66">
        <f t="shared" si="35"/>
        <v>1659</v>
      </c>
      <c r="EI7" s="66">
        <f t="shared" si="36"/>
        <v>1793</v>
      </c>
      <c r="EJ7" s="66">
        <f t="shared" si="37"/>
        <v>4447</v>
      </c>
      <c r="EK7" s="25"/>
      <c r="EL7" s="5">
        <f t="shared" si="38"/>
        <v>14</v>
      </c>
      <c r="EM7" s="5">
        <f t="shared" si="39"/>
        <v>10</v>
      </c>
      <c r="EN7" s="5">
        <f t="shared" si="40"/>
        <v>10</v>
      </c>
      <c r="EO7" s="5">
        <f t="shared" si="41"/>
        <v>-733</v>
      </c>
      <c r="EP7" s="5">
        <f t="shared" si="42"/>
        <v>70</v>
      </c>
      <c r="EQ7" s="5">
        <f t="shared" si="43"/>
        <v>104</v>
      </c>
      <c r="ER7" s="5">
        <f t="shared" si="44"/>
        <v>817</v>
      </c>
      <c r="ES7" s="5">
        <f t="shared" si="45"/>
        <v>265</v>
      </c>
      <c r="ET7" s="5">
        <f t="shared" si="46"/>
        <v>190</v>
      </c>
      <c r="EU7" s="5">
        <f t="shared" si="47"/>
        <v>615</v>
      </c>
      <c r="EV7" s="5">
        <f t="shared" si="48"/>
        <v>291</v>
      </c>
      <c r="EW7" s="5">
        <f t="shared" si="49"/>
        <v>168</v>
      </c>
      <c r="EX7" s="5">
        <f t="shared" si="50"/>
        <v>146</v>
      </c>
      <c r="EY7" s="5">
        <f t="shared" si="51"/>
        <v>255</v>
      </c>
      <c r="EZ7" s="5">
        <f t="shared" si="52"/>
        <v>392</v>
      </c>
      <c r="FA7" s="5">
        <f t="shared" si="53"/>
        <v>425</v>
      </c>
      <c r="FB7" s="5">
        <f t="shared" si="54"/>
        <v>390</v>
      </c>
      <c r="FC7" s="5">
        <f t="shared" si="55"/>
        <v>277</v>
      </c>
      <c r="FD7" s="5">
        <f t="shared" si="56"/>
        <v>718</v>
      </c>
      <c r="FE7" s="5">
        <f t="shared" si="57"/>
        <v>285</v>
      </c>
      <c r="FF7" s="5">
        <f t="shared" si="58"/>
        <v>132</v>
      </c>
      <c r="FG7" s="5">
        <f t="shared" si="59"/>
        <v>112</v>
      </c>
      <c r="FH7" s="5">
        <f t="shared" si="60"/>
        <v>101</v>
      </c>
      <c r="FI7" s="5">
        <f t="shared" si="61"/>
        <v>148</v>
      </c>
      <c r="FJ7" s="5">
        <f t="shared" si="62"/>
        <v>122</v>
      </c>
      <c r="FK7" s="5">
        <f t="shared" si="63"/>
        <v>131</v>
      </c>
      <c r="FL7" s="5">
        <f t="shared" si="64"/>
        <v>127</v>
      </c>
      <c r="FM7" s="5">
        <f t="shared" si="65"/>
        <v>157</v>
      </c>
      <c r="FN7" s="5">
        <f t="shared" si="66"/>
        <v>154</v>
      </c>
      <c r="FO7" s="5">
        <f t="shared" si="67"/>
        <v>147</v>
      </c>
      <c r="FP7" s="176">
        <f t="shared" si="68"/>
        <v>1362</v>
      </c>
      <c r="FQ7" s="176">
        <f t="shared" si="69"/>
        <v>3347</v>
      </c>
      <c r="FR7" s="176">
        <f t="shared" si="70"/>
        <v>1331</v>
      </c>
      <c r="FS7" s="66">
        <f t="shared" si="71"/>
        <v>6040</v>
      </c>
      <c r="FT7" s="242">
        <f t="shared" si="72"/>
        <v>4.4595360808322767E-4</v>
      </c>
      <c r="FU7" s="242">
        <f t="shared" si="73"/>
        <v>4.0682820458576752E-4</v>
      </c>
      <c r="FV7" s="242">
        <f t="shared" si="74"/>
        <v>3.4637432673490241E-4</v>
      </c>
      <c r="FW7" s="242">
        <f t="shared" si="75"/>
        <v>-5.3835701957328043E-2</v>
      </c>
      <c r="FX7" s="242">
        <f t="shared" si="76"/>
        <v>2.9130455891634706E-3</v>
      </c>
      <c r="FY7" s="242">
        <f t="shared" si="77"/>
        <v>4.4156046335543497E-3</v>
      </c>
      <c r="FZ7" s="242">
        <f t="shared" si="78"/>
        <v>2.5617442018457934E-2</v>
      </c>
      <c r="GA7" s="242">
        <f t="shared" si="79"/>
        <v>9.4988888092336372E-3</v>
      </c>
      <c r="GB7" s="242">
        <f t="shared" si="80"/>
        <v>7.5618880840563557E-3</v>
      </c>
      <c r="GC7" s="242">
        <f t="shared" si="81"/>
        <v>1.2702674790870599E-2</v>
      </c>
      <c r="GD7" s="242">
        <f t="shared" si="82"/>
        <v>6.0117756430120859E-3</v>
      </c>
      <c r="GE7" s="242">
        <f t="shared" si="83"/>
        <v>3.8906901343214451E-3</v>
      </c>
      <c r="GF7" s="242">
        <f t="shared" si="84"/>
        <v>3.2842199977505342E-3</v>
      </c>
      <c r="GG7" s="242">
        <f t="shared" si="85"/>
        <v>4.2159213028023475E-3</v>
      </c>
      <c r="GH7" s="242">
        <f t="shared" si="86"/>
        <v>6.2489040506288757E-3</v>
      </c>
      <c r="GI7" s="242">
        <f t="shared" si="87"/>
        <v>5.6914815261205525E-3</v>
      </c>
      <c r="GJ7" s="242">
        <f t="shared" si="88"/>
        <v>4.9417757447509474E-3</v>
      </c>
      <c r="GK7" s="242">
        <f t="shared" si="89"/>
        <v>3.6032520325203253E-3</v>
      </c>
      <c r="GL7" s="242">
        <f t="shared" si="90"/>
        <v>7.9918967954497391E-3</v>
      </c>
      <c r="GM7" s="242">
        <f t="shared" si="91"/>
        <v>3.5802220993919904E-3</v>
      </c>
      <c r="GN7" s="242">
        <f t="shared" si="92"/>
        <v>2.0391454126952248E-3</v>
      </c>
      <c r="GO7" s="242">
        <f t="shared" si="93"/>
        <v>2.0536139939125015E-3</v>
      </c>
      <c r="GP7" s="242">
        <f t="shared" si="94"/>
        <v>1.6944602892326275E-3</v>
      </c>
      <c r="GQ7" s="242">
        <f t="shared" si="95"/>
        <v>2.1831162509403624E-3</v>
      </c>
      <c r="GR7" s="242">
        <f t="shared" si="96"/>
        <v>1.8899784666387817E-3</v>
      </c>
      <c r="GS7" s="242">
        <f t="shared" si="97"/>
        <v>1.9427266390829143E-3</v>
      </c>
      <c r="GT7" s="242">
        <f t="shared" si="98"/>
        <v>1.8030808546887201E-3</v>
      </c>
      <c r="GU7" s="242">
        <f t="shared" si="99"/>
        <v>2.0561378005218922E-3</v>
      </c>
      <c r="GV7" s="242">
        <f t="shared" si="100"/>
        <v>2.7429222809001773E-3</v>
      </c>
      <c r="GW7" s="242">
        <f t="shared" si="101"/>
        <v>1.9803736439660911E-3</v>
      </c>
      <c r="GX7" s="177">
        <f t="shared" si="102"/>
        <v>4.8751887256428487E-3</v>
      </c>
      <c r="GY7" s="177">
        <f t="shared" si="103"/>
        <v>5.0776129909218893E-3</v>
      </c>
      <c r="GZ7" s="177">
        <f t="shared" si="104"/>
        <v>2.0295306106889628E-3</v>
      </c>
      <c r="HA7" s="243">
        <f t="shared" si="105"/>
        <v>3.7883575910176953E-3</v>
      </c>
      <c r="HB7" s="19"/>
      <c r="HC7" s="19"/>
      <c r="HD7" s="225">
        <v>9.5700000000000004E-3</v>
      </c>
      <c r="HE7" s="10">
        <f t="shared" si="106"/>
        <v>0.13398000000000002</v>
      </c>
      <c r="HF7" s="10">
        <f t="shared" si="107"/>
        <v>9.5700000000000007E-2</v>
      </c>
      <c r="HG7" s="10">
        <f t="shared" si="108"/>
        <v>9.5700000000000007E-2</v>
      </c>
      <c r="HH7" s="10">
        <f t="shared" si="109"/>
        <v>-7.0148100000000007</v>
      </c>
      <c r="HI7" s="10">
        <f t="shared" si="110"/>
        <v>0.66990000000000005</v>
      </c>
      <c r="HJ7" s="10">
        <f t="shared" si="111"/>
        <v>0.99528000000000005</v>
      </c>
      <c r="HK7" s="10">
        <f t="shared" si="112"/>
        <v>7.8186900000000001</v>
      </c>
      <c r="HL7" s="10">
        <f t="shared" si="113"/>
        <v>2.5360499999999999</v>
      </c>
      <c r="HM7" s="10">
        <f t="shared" si="114"/>
        <v>1.8183</v>
      </c>
      <c r="HN7" s="10">
        <f t="shared" si="115"/>
        <v>5.8855500000000003</v>
      </c>
      <c r="HO7" s="10">
        <f t="shared" si="116"/>
        <v>2.7848700000000002</v>
      </c>
      <c r="HP7" s="10">
        <f t="shared" si="117"/>
        <v>1.6077600000000001</v>
      </c>
      <c r="HQ7" s="10">
        <f t="shared" si="118"/>
        <v>1.3972200000000001</v>
      </c>
      <c r="HR7" s="10">
        <f t="shared" si="119"/>
        <v>2.44035</v>
      </c>
      <c r="HS7" s="10">
        <f t="shared" si="120"/>
        <v>3.7514400000000001</v>
      </c>
      <c r="HT7" s="10">
        <f t="shared" si="121"/>
        <v>4.0672500000000005</v>
      </c>
      <c r="HU7" s="10">
        <f t="shared" si="122"/>
        <v>3.7323</v>
      </c>
      <c r="HV7" s="10">
        <f t="shared" si="123"/>
        <v>2.65089</v>
      </c>
      <c r="HW7" s="10">
        <f t="shared" si="124"/>
        <v>6.8712600000000004</v>
      </c>
      <c r="HX7" s="10">
        <f t="shared" si="125"/>
        <v>2.7274500000000002</v>
      </c>
      <c r="HY7" s="10">
        <f t="shared" si="126"/>
        <v>1.2632400000000001</v>
      </c>
      <c r="HZ7" s="10">
        <f t="shared" si="127"/>
        <v>1.0718400000000001</v>
      </c>
      <c r="IA7" s="10">
        <f t="shared" si="128"/>
        <v>0.96657000000000004</v>
      </c>
      <c r="IB7" s="10">
        <f t="shared" si="129"/>
        <v>1.4163600000000001</v>
      </c>
      <c r="IC7" s="10">
        <f t="shared" si="130"/>
        <v>1.16754</v>
      </c>
      <c r="ID7" s="10">
        <f t="shared" si="131"/>
        <v>1.2536700000000001</v>
      </c>
      <c r="IE7" s="10">
        <f t="shared" si="132"/>
        <v>1.21539</v>
      </c>
      <c r="IF7" s="10">
        <f t="shared" si="133"/>
        <v>1.5024900000000001</v>
      </c>
      <c r="IG7" s="10">
        <f t="shared" si="134"/>
        <v>1.4737800000000001</v>
      </c>
      <c r="IH7" s="10">
        <f t="shared" si="135"/>
        <v>1.40679</v>
      </c>
      <c r="II7" s="176">
        <f t="shared" si="136"/>
        <v>13.03434</v>
      </c>
      <c r="IJ7" s="176">
        <f t="shared" si="137"/>
        <v>32.030789999999996</v>
      </c>
      <c r="IK7" s="176">
        <f t="shared" si="138"/>
        <v>12.737669999999998</v>
      </c>
      <c r="IL7" s="19">
        <f t="shared" si="139"/>
        <v>57.802799999999998</v>
      </c>
      <c r="IM7" s="168"/>
      <c r="IN7" s="168"/>
      <c r="IO7" s="168"/>
      <c r="IP7" s="168"/>
      <c r="IQ7" s="168"/>
      <c r="IR7" s="168"/>
      <c r="IS7" s="168"/>
      <c r="IT7" s="168"/>
      <c r="IU7" s="168"/>
      <c r="IV7" s="168"/>
      <c r="IW7" s="168"/>
      <c r="IX7" s="168"/>
      <c r="IY7" s="168"/>
      <c r="IZ7" s="168"/>
      <c r="JA7" s="168"/>
      <c r="JB7" s="168"/>
      <c r="JC7" s="168"/>
      <c r="JD7" s="168"/>
      <c r="JE7" s="168"/>
      <c r="JF7" s="168"/>
      <c r="JG7" s="168"/>
      <c r="JH7" s="168"/>
      <c r="JI7" s="168"/>
      <c r="JJ7" s="168"/>
      <c r="JK7" s="168"/>
      <c r="JL7" s="168"/>
      <c r="JM7" s="168"/>
      <c r="JN7" s="168"/>
      <c r="JO7" s="168"/>
      <c r="JP7" s="168"/>
      <c r="JQ7" s="177">
        <f t="shared" si="140"/>
        <v>9.5700000000000004E-3</v>
      </c>
      <c r="JR7" s="177">
        <f t="shared" si="140"/>
        <v>9.5699999999999986E-3</v>
      </c>
      <c r="JS7" s="177">
        <f t="shared" si="140"/>
        <v>9.5699999999999986E-3</v>
      </c>
      <c r="JT7" s="22">
        <f t="shared" si="140"/>
        <v>9.5700000000000004E-3</v>
      </c>
    </row>
    <row r="8" spans="1:280" x14ac:dyDescent="0.25">
      <c r="A8" s="96">
        <v>6</v>
      </c>
      <c r="B8" s="39"/>
      <c r="C8" s="39" t="s">
        <v>236</v>
      </c>
      <c r="D8" s="39" t="s">
        <v>185</v>
      </c>
      <c r="E8" s="68">
        <v>424</v>
      </c>
      <c r="F8" s="48" t="s">
        <v>161</v>
      </c>
      <c r="G8" s="124"/>
      <c r="H8" s="125"/>
      <c r="I8" s="125"/>
      <c r="J8" s="125"/>
      <c r="K8" s="125"/>
      <c r="L8" s="125"/>
      <c r="M8" s="125"/>
      <c r="N8" s="17"/>
      <c r="O8" s="12"/>
      <c r="P8" s="12"/>
      <c r="Q8" s="12"/>
      <c r="R8" s="12"/>
      <c r="S8" s="12"/>
      <c r="T8" s="12"/>
      <c r="U8" s="12"/>
      <c r="V8" s="12"/>
      <c r="W8" s="12"/>
      <c r="X8" s="11"/>
      <c r="Y8" s="12"/>
      <c r="Z8" s="11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58"/>
      <c r="AM8" s="124">
        <v>1</v>
      </c>
      <c r="AN8" s="125">
        <v>1</v>
      </c>
      <c r="AO8" s="125">
        <v>1</v>
      </c>
      <c r="AP8" s="125">
        <v>1</v>
      </c>
      <c r="AQ8" s="125">
        <v>1</v>
      </c>
      <c r="AR8" s="125">
        <v>1</v>
      </c>
      <c r="AS8" s="125">
        <v>1</v>
      </c>
      <c r="AT8" s="17">
        <v>1</v>
      </c>
      <c r="AU8" s="12">
        <v>2</v>
      </c>
      <c r="AV8" s="12">
        <v>2</v>
      </c>
      <c r="AW8" s="12">
        <v>2</v>
      </c>
      <c r="AX8" s="12">
        <v>5</v>
      </c>
      <c r="AY8" s="12">
        <v>1</v>
      </c>
      <c r="AZ8" s="12">
        <v>1</v>
      </c>
      <c r="BA8" s="12">
        <v>0</v>
      </c>
      <c r="BB8" s="12">
        <v>0</v>
      </c>
      <c r="BC8" s="12"/>
      <c r="BD8" s="11">
        <v>2</v>
      </c>
      <c r="BE8" s="12">
        <v>2</v>
      </c>
      <c r="BF8" s="11">
        <v>2</v>
      </c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58"/>
      <c r="BS8" s="58"/>
      <c r="BT8" s="12">
        <f t="shared" si="0"/>
        <v>0</v>
      </c>
      <c r="BU8" s="12">
        <f t="shared" si="1"/>
        <v>0</v>
      </c>
      <c r="BV8" s="12">
        <f t="shared" si="2"/>
        <v>0</v>
      </c>
      <c r="BW8" s="12">
        <f t="shared" si="3"/>
        <v>0</v>
      </c>
      <c r="BX8" s="12">
        <f t="shared" si="4"/>
        <v>0</v>
      </c>
      <c r="BY8" s="12">
        <f t="shared" si="5"/>
        <v>0</v>
      </c>
      <c r="BZ8" s="12">
        <f t="shared" si="6"/>
        <v>0</v>
      </c>
      <c r="CA8" s="12">
        <f t="shared" si="7"/>
        <v>1</v>
      </c>
      <c r="CB8" s="12">
        <f t="shared" si="8"/>
        <v>0</v>
      </c>
      <c r="CC8" s="12">
        <f t="shared" si="9"/>
        <v>0</v>
      </c>
      <c r="CD8" s="12">
        <f t="shared" si="10"/>
        <v>3</v>
      </c>
      <c r="CE8" s="12">
        <f t="shared" si="11"/>
        <v>-4</v>
      </c>
      <c r="CF8" s="12">
        <f t="shared" si="12"/>
        <v>0</v>
      </c>
      <c r="CG8" s="12">
        <f t="shared" si="13"/>
        <v>-1</v>
      </c>
      <c r="CH8" s="12">
        <f t="shared" si="14"/>
        <v>0</v>
      </c>
      <c r="CI8" s="12">
        <f t="shared" si="15"/>
        <v>0</v>
      </c>
      <c r="CJ8" s="12">
        <f t="shared" si="16"/>
        <v>2</v>
      </c>
      <c r="CK8" s="12">
        <f t="shared" si="17"/>
        <v>0</v>
      </c>
      <c r="CL8" s="12">
        <f t="shared" si="18"/>
        <v>0</v>
      </c>
      <c r="CM8" s="12">
        <f t="shared" si="19"/>
        <v>-2</v>
      </c>
      <c r="CN8" s="12">
        <f t="shared" si="20"/>
        <v>0</v>
      </c>
      <c r="CO8" s="12">
        <f t="shared" si="21"/>
        <v>0</v>
      </c>
      <c r="CP8" s="12">
        <f t="shared" si="22"/>
        <v>0</v>
      </c>
      <c r="CQ8" s="12">
        <f t="shared" si="23"/>
        <v>0</v>
      </c>
      <c r="CR8" s="12">
        <f t="shared" si="24"/>
        <v>0</v>
      </c>
      <c r="CS8" s="12">
        <f t="shared" si="25"/>
        <v>0</v>
      </c>
      <c r="CT8" s="12">
        <f t="shared" si="26"/>
        <v>0</v>
      </c>
      <c r="CU8" s="12">
        <f t="shared" si="27"/>
        <v>0</v>
      </c>
      <c r="CV8" s="12">
        <f t="shared" si="28"/>
        <v>0</v>
      </c>
      <c r="CW8" s="12">
        <f t="shared" si="29"/>
        <v>0</v>
      </c>
      <c r="CX8" s="66">
        <f t="shared" si="30"/>
        <v>1</v>
      </c>
      <c r="CY8" s="66">
        <f t="shared" si="31"/>
        <v>-2</v>
      </c>
      <c r="CZ8" s="66">
        <f t="shared" si="32"/>
        <v>0</v>
      </c>
      <c r="DA8" s="66">
        <f t="shared" si="33"/>
        <v>-1</v>
      </c>
      <c r="DB8" s="58"/>
      <c r="DC8" s="129"/>
      <c r="DD8" s="129"/>
      <c r="DE8" s="129"/>
      <c r="DF8" s="129"/>
      <c r="DG8" s="129"/>
      <c r="DH8" s="129"/>
      <c r="DI8" s="129"/>
      <c r="DJ8" s="129">
        <v>0</v>
      </c>
      <c r="DK8" s="128">
        <v>0</v>
      </c>
      <c r="DL8" s="128">
        <v>0</v>
      </c>
      <c r="DM8" s="128">
        <v>1</v>
      </c>
      <c r="DN8" s="128">
        <v>2</v>
      </c>
      <c r="DO8" s="128">
        <v>0</v>
      </c>
      <c r="DP8" s="128">
        <v>0</v>
      </c>
      <c r="DQ8" s="128">
        <v>0</v>
      </c>
      <c r="DR8" s="128">
        <v>0</v>
      </c>
      <c r="DS8" s="131">
        <v>0</v>
      </c>
      <c r="DT8" s="131">
        <v>0</v>
      </c>
      <c r="DU8" s="131">
        <v>0</v>
      </c>
      <c r="DV8" s="131">
        <v>0</v>
      </c>
      <c r="DW8" s="131">
        <v>0</v>
      </c>
      <c r="DX8" s="131">
        <v>0</v>
      </c>
      <c r="DY8" s="131">
        <v>0</v>
      </c>
      <c r="DZ8" s="131"/>
      <c r="EA8" s="131"/>
      <c r="EB8" s="131"/>
      <c r="EC8" s="132"/>
      <c r="ED8" s="132"/>
      <c r="EE8" s="132"/>
      <c r="EF8" s="132"/>
      <c r="EG8" s="66">
        <f t="shared" si="34"/>
        <v>0</v>
      </c>
      <c r="EH8" s="66">
        <f t="shared" si="35"/>
        <v>3</v>
      </c>
      <c r="EI8" s="66">
        <f t="shared" si="36"/>
        <v>0</v>
      </c>
      <c r="EJ8" s="66">
        <f t="shared" si="37"/>
        <v>3</v>
      </c>
      <c r="EK8" s="19"/>
      <c r="EL8" s="5">
        <f t="shared" si="38"/>
        <v>0</v>
      </c>
      <c r="EM8" s="5">
        <f t="shared" si="39"/>
        <v>0</v>
      </c>
      <c r="EN8" s="5">
        <f t="shared" si="40"/>
        <v>0</v>
      </c>
      <c r="EO8" s="5">
        <f t="shared" si="41"/>
        <v>0</v>
      </c>
      <c r="EP8" s="5">
        <f t="shared" si="42"/>
        <v>0</v>
      </c>
      <c r="EQ8" s="5">
        <f t="shared" si="43"/>
        <v>0</v>
      </c>
      <c r="ER8" s="5">
        <f t="shared" si="44"/>
        <v>0</v>
      </c>
      <c r="ES8" s="5">
        <f t="shared" si="45"/>
        <v>1</v>
      </c>
      <c r="ET8" s="5">
        <f t="shared" si="46"/>
        <v>0</v>
      </c>
      <c r="EU8" s="5">
        <f t="shared" si="47"/>
        <v>0</v>
      </c>
      <c r="EV8" s="5">
        <f t="shared" si="48"/>
        <v>4</v>
      </c>
      <c r="EW8" s="5">
        <f t="shared" si="49"/>
        <v>-2</v>
      </c>
      <c r="EX8" s="5">
        <f t="shared" si="50"/>
        <v>0</v>
      </c>
      <c r="EY8" s="5">
        <f t="shared" si="51"/>
        <v>-1</v>
      </c>
      <c r="EZ8" s="5">
        <f t="shared" si="52"/>
        <v>0</v>
      </c>
      <c r="FA8" s="5">
        <f t="shared" si="53"/>
        <v>0</v>
      </c>
      <c r="FB8" s="5">
        <f t="shared" si="54"/>
        <v>2</v>
      </c>
      <c r="FC8" s="5">
        <f t="shared" si="55"/>
        <v>0</v>
      </c>
      <c r="FD8" s="5">
        <f t="shared" si="56"/>
        <v>0</v>
      </c>
      <c r="FE8" s="5">
        <f t="shared" si="57"/>
        <v>-2</v>
      </c>
      <c r="FF8" s="5">
        <f t="shared" si="58"/>
        <v>0</v>
      </c>
      <c r="FG8" s="5">
        <f t="shared" si="59"/>
        <v>0</v>
      </c>
      <c r="FH8" s="5">
        <f t="shared" si="60"/>
        <v>0</v>
      </c>
      <c r="FI8" s="5">
        <f t="shared" si="61"/>
        <v>0</v>
      </c>
      <c r="FJ8" s="5">
        <f t="shared" si="62"/>
        <v>0</v>
      </c>
      <c r="FK8" s="5">
        <f t="shared" si="63"/>
        <v>0</v>
      </c>
      <c r="FL8" s="5">
        <f t="shared" si="64"/>
        <v>0</v>
      </c>
      <c r="FM8" s="5">
        <f t="shared" si="65"/>
        <v>0</v>
      </c>
      <c r="FN8" s="5">
        <f t="shared" si="66"/>
        <v>0</v>
      </c>
      <c r="FO8" s="5">
        <f t="shared" si="67"/>
        <v>0</v>
      </c>
      <c r="FP8" s="176">
        <f t="shared" si="68"/>
        <v>1</v>
      </c>
      <c r="FQ8" s="176">
        <f t="shared" si="69"/>
        <v>1</v>
      </c>
      <c r="FR8" s="176">
        <f t="shared" si="70"/>
        <v>0</v>
      </c>
      <c r="FS8" s="66">
        <f t="shared" si="71"/>
        <v>2</v>
      </c>
      <c r="FT8" s="242">
        <f t="shared" si="72"/>
        <v>0</v>
      </c>
      <c r="FU8" s="242">
        <f t="shared" si="73"/>
        <v>0</v>
      </c>
      <c r="FV8" s="242">
        <f t="shared" si="74"/>
        <v>0</v>
      </c>
      <c r="FW8" s="242">
        <f t="shared" si="75"/>
        <v>0</v>
      </c>
      <c r="FX8" s="242">
        <f t="shared" si="76"/>
        <v>0</v>
      </c>
      <c r="FY8" s="242">
        <f t="shared" si="77"/>
        <v>0</v>
      </c>
      <c r="FZ8" s="242">
        <f t="shared" si="78"/>
        <v>0</v>
      </c>
      <c r="GA8" s="242">
        <f t="shared" si="79"/>
        <v>3.5844863431070325E-5</v>
      </c>
      <c r="GB8" s="242">
        <f t="shared" si="80"/>
        <v>0</v>
      </c>
      <c r="GC8" s="242">
        <f t="shared" si="81"/>
        <v>0</v>
      </c>
      <c r="GD8" s="242">
        <f t="shared" si="82"/>
        <v>8.2636091312880894E-5</v>
      </c>
      <c r="GE8" s="242">
        <f t="shared" si="83"/>
        <v>-4.6317739694302917E-5</v>
      </c>
      <c r="GF8" s="242">
        <f t="shared" si="84"/>
        <v>0</v>
      </c>
      <c r="GG8" s="242">
        <f t="shared" si="85"/>
        <v>-1.653302471687195E-5</v>
      </c>
      <c r="GH8" s="242">
        <f t="shared" si="86"/>
        <v>0</v>
      </c>
      <c r="GI8" s="242">
        <f t="shared" si="87"/>
        <v>0</v>
      </c>
      <c r="GJ8" s="242">
        <f t="shared" si="88"/>
        <v>2.5342439716671524E-5</v>
      </c>
      <c r="GK8" s="242">
        <f t="shared" si="89"/>
        <v>0</v>
      </c>
      <c r="GL8" s="242">
        <f t="shared" si="90"/>
        <v>0</v>
      </c>
      <c r="GM8" s="242">
        <f t="shared" si="91"/>
        <v>-2.5124365609768353E-5</v>
      </c>
      <c r="GN8" s="242">
        <f t="shared" si="92"/>
        <v>0</v>
      </c>
      <c r="GO8" s="242">
        <f t="shared" si="93"/>
        <v>0</v>
      </c>
      <c r="GP8" s="242">
        <f t="shared" si="94"/>
        <v>0</v>
      </c>
      <c r="GQ8" s="242">
        <f t="shared" si="95"/>
        <v>0</v>
      </c>
      <c r="GR8" s="242">
        <f t="shared" si="96"/>
        <v>0</v>
      </c>
      <c r="GS8" s="242">
        <f t="shared" si="97"/>
        <v>0</v>
      </c>
      <c r="GT8" s="242">
        <f t="shared" si="98"/>
        <v>0</v>
      </c>
      <c r="GU8" s="242">
        <f t="shared" si="99"/>
        <v>0</v>
      </c>
      <c r="GV8" s="242">
        <f t="shared" si="100"/>
        <v>0</v>
      </c>
      <c r="GW8" s="242">
        <f t="shared" si="101"/>
        <v>0</v>
      </c>
      <c r="GX8" s="177">
        <f t="shared" si="102"/>
        <v>3.5794337192678771E-6</v>
      </c>
      <c r="GY8" s="177">
        <f t="shared" si="103"/>
        <v>1.5170639351424826E-6</v>
      </c>
      <c r="GZ8" s="177">
        <f t="shared" si="104"/>
        <v>0</v>
      </c>
      <c r="HA8" s="243">
        <f t="shared" si="105"/>
        <v>1.2544230433833428E-6</v>
      </c>
      <c r="HB8" s="19"/>
      <c r="HC8" s="19"/>
      <c r="HD8" s="226"/>
      <c r="HE8" s="10">
        <f t="shared" si="106"/>
        <v>0</v>
      </c>
      <c r="HF8" s="10">
        <f t="shared" si="107"/>
        <v>0</v>
      </c>
      <c r="HG8" s="10">
        <f t="shared" si="108"/>
        <v>0</v>
      </c>
      <c r="HH8" s="10">
        <f t="shared" si="109"/>
        <v>0</v>
      </c>
      <c r="HI8" s="10">
        <f t="shared" si="110"/>
        <v>0</v>
      </c>
      <c r="HJ8" s="10">
        <f t="shared" si="111"/>
        <v>0</v>
      </c>
      <c r="HK8" s="10">
        <f t="shared" si="112"/>
        <v>0</v>
      </c>
      <c r="HL8" s="10">
        <f t="shared" si="113"/>
        <v>0</v>
      </c>
      <c r="HM8" s="10">
        <f t="shared" si="114"/>
        <v>0</v>
      </c>
      <c r="HN8" s="10">
        <f t="shared" si="115"/>
        <v>0</v>
      </c>
      <c r="HO8" s="10">
        <f t="shared" si="116"/>
        <v>0</v>
      </c>
      <c r="HP8" s="10">
        <f t="shared" si="117"/>
        <v>0</v>
      </c>
      <c r="HQ8" s="10">
        <f t="shared" si="118"/>
        <v>0</v>
      </c>
      <c r="HR8" s="10">
        <f t="shared" si="119"/>
        <v>0</v>
      </c>
      <c r="HS8" s="10">
        <f t="shared" si="120"/>
        <v>0</v>
      </c>
      <c r="HT8" s="10">
        <f t="shared" si="121"/>
        <v>0</v>
      </c>
      <c r="HU8" s="10">
        <f t="shared" si="122"/>
        <v>0</v>
      </c>
      <c r="HV8" s="10">
        <f t="shared" si="123"/>
        <v>0</v>
      </c>
      <c r="HW8" s="10">
        <f t="shared" si="124"/>
        <v>0</v>
      </c>
      <c r="HX8" s="10">
        <f t="shared" si="125"/>
        <v>0</v>
      </c>
      <c r="HY8" s="10">
        <f t="shared" si="126"/>
        <v>0</v>
      </c>
      <c r="HZ8" s="10">
        <f t="shared" si="127"/>
        <v>0</v>
      </c>
      <c r="IA8" s="10">
        <f t="shared" si="128"/>
        <v>0</v>
      </c>
      <c r="IB8" s="10">
        <f t="shared" si="129"/>
        <v>0</v>
      </c>
      <c r="IC8" s="10">
        <f t="shared" si="130"/>
        <v>0</v>
      </c>
      <c r="ID8" s="10">
        <f t="shared" si="131"/>
        <v>0</v>
      </c>
      <c r="IE8" s="10">
        <f t="shared" si="132"/>
        <v>0</v>
      </c>
      <c r="IF8" s="10">
        <f t="shared" si="133"/>
        <v>0</v>
      </c>
      <c r="IG8" s="10">
        <f t="shared" si="134"/>
        <v>0</v>
      </c>
      <c r="IH8" s="10">
        <f t="shared" si="135"/>
        <v>0</v>
      </c>
      <c r="II8" s="176">
        <f t="shared" si="136"/>
        <v>0</v>
      </c>
      <c r="IJ8" s="176">
        <f t="shared" si="137"/>
        <v>0</v>
      </c>
      <c r="IK8" s="176">
        <f t="shared" si="138"/>
        <v>0</v>
      </c>
      <c r="IL8" s="19">
        <f t="shared" si="139"/>
        <v>0</v>
      </c>
      <c r="IM8" s="168"/>
      <c r="IN8" s="168"/>
      <c r="IO8" s="168"/>
      <c r="IP8" s="168"/>
      <c r="IQ8" s="168"/>
      <c r="IR8" s="168"/>
      <c r="IS8" s="168"/>
      <c r="IT8" s="168"/>
      <c r="IU8" s="168"/>
      <c r="IV8" s="168"/>
      <c r="IW8" s="168"/>
      <c r="IX8" s="168"/>
      <c r="IY8" s="168"/>
      <c r="IZ8" s="168"/>
      <c r="JA8" s="168"/>
      <c r="JB8" s="168"/>
      <c r="JC8" s="168"/>
      <c r="JD8" s="168"/>
      <c r="JE8" s="168"/>
      <c r="JF8" s="168"/>
      <c r="JG8" s="168"/>
      <c r="JH8" s="168"/>
      <c r="JI8" s="168"/>
      <c r="JJ8" s="168"/>
      <c r="JK8" s="168"/>
      <c r="JL8" s="168"/>
      <c r="JM8" s="168"/>
      <c r="JN8" s="168"/>
      <c r="JO8" s="168"/>
      <c r="JP8" s="168"/>
      <c r="JQ8" s="177"/>
      <c r="JR8" s="177"/>
      <c r="JS8" s="177"/>
      <c r="JT8" s="22"/>
    </row>
    <row r="9" spans="1:280" x14ac:dyDescent="0.25">
      <c r="A9" s="96">
        <v>7</v>
      </c>
      <c r="B9" s="39"/>
      <c r="C9" s="39" t="s">
        <v>236</v>
      </c>
      <c r="D9" s="39" t="s">
        <v>198</v>
      </c>
      <c r="E9" s="68">
        <v>511</v>
      </c>
      <c r="F9" s="49" t="s">
        <v>93</v>
      </c>
      <c r="G9" s="124"/>
      <c r="H9" s="125"/>
      <c r="I9" s="125"/>
      <c r="J9" s="125"/>
      <c r="K9" s="125"/>
      <c r="L9" s="125"/>
      <c r="M9" s="125"/>
      <c r="N9" s="17"/>
      <c r="O9" s="12"/>
      <c r="P9" s="12"/>
      <c r="Q9" s="12"/>
      <c r="R9" s="12"/>
      <c r="S9" s="12"/>
      <c r="T9" s="12"/>
      <c r="U9" s="12"/>
      <c r="V9" s="12"/>
      <c r="W9" s="11"/>
      <c r="X9" s="12"/>
      <c r="Y9" s="12"/>
      <c r="Z9" s="12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40"/>
      <c r="AL9" s="58"/>
      <c r="AM9" s="124">
        <v>308</v>
      </c>
      <c r="AN9" s="125">
        <v>308</v>
      </c>
      <c r="AO9" s="125">
        <v>308</v>
      </c>
      <c r="AP9" s="125">
        <v>308</v>
      </c>
      <c r="AQ9" s="125">
        <v>308</v>
      </c>
      <c r="AR9" s="125">
        <v>308</v>
      </c>
      <c r="AS9" s="125">
        <v>308</v>
      </c>
      <c r="AT9" s="17">
        <v>308</v>
      </c>
      <c r="AU9" s="12">
        <v>308</v>
      </c>
      <c r="AV9" s="12">
        <v>304</v>
      </c>
      <c r="AW9" s="12">
        <v>324</v>
      </c>
      <c r="AX9" s="12">
        <v>367</v>
      </c>
      <c r="AY9" s="12">
        <v>427</v>
      </c>
      <c r="AZ9" s="12">
        <v>420</v>
      </c>
      <c r="BA9" s="12">
        <v>422</v>
      </c>
      <c r="BB9" s="12">
        <v>457</v>
      </c>
      <c r="BC9" s="11">
        <v>474</v>
      </c>
      <c r="BD9" s="12">
        <v>471</v>
      </c>
      <c r="BE9" s="12">
        <v>472</v>
      </c>
      <c r="BF9" s="12">
        <v>485</v>
      </c>
      <c r="BG9" s="11">
        <v>502</v>
      </c>
      <c r="BH9" s="11">
        <v>485</v>
      </c>
      <c r="BI9" s="11">
        <v>491</v>
      </c>
      <c r="BJ9" s="11">
        <v>500</v>
      </c>
      <c r="BK9" s="11">
        <v>543</v>
      </c>
      <c r="BL9" s="11">
        <v>545</v>
      </c>
      <c r="BM9" s="11">
        <v>570</v>
      </c>
      <c r="BN9" s="11">
        <v>579</v>
      </c>
      <c r="BO9" s="11">
        <v>614</v>
      </c>
      <c r="BP9" s="11">
        <v>625</v>
      </c>
      <c r="BQ9" s="40">
        <v>700</v>
      </c>
      <c r="BR9" s="58"/>
      <c r="BS9" s="58"/>
      <c r="BT9" s="12">
        <f t="shared" si="0"/>
        <v>0</v>
      </c>
      <c r="BU9" s="12">
        <f t="shared" si="1"/>
        <v>0</v>
      </c>
      <c r="BV9" s="12">
        <f t="shared" si="2"/>
        <v>0</v>
      </c>
      <c r="BW9" s="12">
        <f t="shared" si="3"/>
        <v>0</v>
      </c>
      <c r="BX9" s="12">
        <f t="shared" si="4"/>
        <v>0</v>
      </c>
      <c r="BY9" s="12">
        <f t="shared" si="5"/>
        <v>0</v>
      </c>
      <c r="BZ9" s="12">
        <f t="shared" si="6"/>
        <v>0</v>
      </c>
      <c r="CA9" s="12">
        <f t="shared" si="7"/>
        <v>0</v>
      </c>
      <c r="CB9" s="12">
        <f t="shared" si="8"/>
        <v>-4</v>
      </c>
      <c r="CC9" s="12">
        <f t="shared" si="9"/>
        <v>20</v>
      </c>
      <c r="CD9" s="12">
        <f t="shared" si="10"/>
        <v>43</v>
      </c>
      <c r="CE9" s="12">
        <f t="shared" si="11"/>
        <v>60</v>
      </c>
      <c r="CF9" s="12">
        <f t="shared" si="12"/>
        <v>-7</v>
      </c>
      <c r="CG9" s="12">
        <f t="shared" si="13"/>
        <v>2</v>
      </c>
      <c r="CH9" s="12">
        <f t="shared" si="14"/>
        <v>35</v>
      </c>
      <c r="CI9" s="12">
        <f t="shared" si="15"/>
        <v>17</v>
      </c>
      <c r="CJ9" s="12">
        <f t="shared" si="16"/>
        <v>-3</v>
      </c>
      <c r="CK9" s="12">
        <f t="shared" si="17"/>
        <v>1</v>
      </c>
      <c r="CL9" s="12">
        <f t="shared" si="18"/>
        <v>13</v>
      </c>
      <c r="CM9" s="12">
        <f t="shared" si="19"/>
        <v>17</v>
      </c>
      <c r="CN9" s="12">
        <f t="shared" si="20"/>
        <v>-17</v>
      </c>
      <c r="CO9" s="12">
        <f t="shared" si="21"/>
        <v>6</v>
      </c>
      <c r="CP9" s="12">
        <f t="shared" si="22"/>
        <v>9</v>
      </c>
      <c r="CQ9" s="12">
        <f t="shared" si="23"/>
        <v>43</v>
      </c>
      <c r="CR9" s="12">
        <f t="shared" si="24"/>
        <v>2</v>
      </c>
      <c r="CS9" s="12">
        <f t="shared" si="25"/>
        <v>25</v>
      </c>
      <c r="CT9" s="12">
        <f t="shared" si="26"/>
        <v>9</v>
      </c>
      <c r="CU9" s="12">
        <f t="shared" si="27"/>
        <v>35</v>
      </c>
      <c r="CV9" s="12">
        <f t="shared" si="28"/>
        <v>11</v>
      </c>
      <c r="CW9" s="12">
        <f t="shared" si="29"/>
        <v>75</v>
      </c>
      <c r="CX9" s="66">
        <f t="shared" si="30"/>
        <v>16</v>
      </c>
      <c r="CY9" s="66">
        <f t="shared" si="31"/>
        <v>178</v>
      </c>
      <c r="CZ9" s="66">
        <f t="shared" si="32"/>
        <v>198</v>
      </c>
      <c r="DA9" s="66">
        <f t="shared" si="33"/>
        <v>392</v>
      </c>
      <c r="DB9" s="58"/>
      <c r="DC9" s="128">
        <v>22</v>
      </c>
      <c r="DD9" s="128">
        <v>12</v>
      </c>
      <c r="DE9" s="128">
        <v>8</v>
      </c>
      <c r="DF9" s="129">
        <v>8</v>
      </c>
      <c r="DG9" s="129">
        <v>8</v>
      </c>
      <c r="DH9" s="129">
        <v>20</v>
      </c>
      <c r="DI9" s="129">
        <v>11</v>
      </c>
      <c r="DJ9" s="129">
        <v>10</v>
      </c>
      <c r="DK9" s="128">
        <v>27</v>
      </c>
      <c r="DL9" s="128">
        <v>22</v>
      </c>
      <c r="DM9" s="128">
        <v>24</v>
      </c>
      <c r="DN9" s="129">
        <v>15</v>
      </c>
      <c r="DO9" s="129">
        <v>24</v>
      </c>
      <c r="DP9" s="129">
        <v>27</v>
      </c>
      <c r="DQ9" s="129">
        <v>16</v>
      </c>
      <c r="DR9" s="129">
        <v>33</v>
      </c>
      <c r="DS9" s="130">
        <v>42</v>
      </c>
      <c r="DT9" s="130">
        <v>15</v>
      </c>
      <c r="DU9" s="130">
        <v>12</v>
      </c>
      <c r="DV9" s="130">
        <v>22</v>
      </c>
      <c r="DW9" s="130">
        <v>37</v>
      </c>
      <c r="DX9" s="130">
        <v>23</v>
      </c>
      <c r="DY9" s="130">
        <v>14</v>
      </c>
      <c r="DZ9" s="130">
        <v>16</v>
      </c>
      <c r="EA9" s="130">
        <v>21</v>
      </c>
      <c r="EB9" s="130">
        <v>15</v>
      </c>
      <c r="EC9" s="130">
        <v>22</v>
      </c>
      <c r="ED9" s="130">
        <v>16</v>
      </c>
      <c r="EE9" s="130">
        <v>18</v>
      </c>
      <c r="EF9" s="130">
        <v>19</v>
      </c>
      <c r="EG9" s="66">
        <f t="shared" si="34"/>
        <v>148</v>
      </c>
      <c r="EH9" s="66">
        <f t="shared" si="35"/>
        <v>230</v>
      </c>
      <c r="EI9" s="66">
        <f t="shared" si="36"/>
        <v>201</v>
      </c>
      <c r="EJ9" s="66">
        <f t="shared" si="37"/>
        <v>579</v>
      </c>
      <c r="EK9" s="25"/>
      <c r="EL9" s="5">
        <f t="shared" si="38"/>
        <v>22</v>
      </c>
      <c r="EM9" s="5">
        <f t="shared" si="39"/>
        <v>12</v>
      </c>
      <c r="EN9" s="5">
        <f t="shared" si="40"/>
        <v>8</v>
      </c>
      <c r="EO9" s="5">
        <f t="shared" si="41"/>
        <v>8</v>
      </c>
      <c r="EP9" s="5">
        <f t="shared" si="42"/>
        <v>8</v>
      </c>
      <c r="EQ9" s="5">
        <f t="shared" si="43"/>
        <v>20</v>
      </c>
      <c r="ER9" s="5">
        <f t="shared" si="44"/>
        <v>11</v>
      </c>
      <c r="ES9" s="5">
        <f t="shared" si="45"/>
        <v>10</v>
      </c>
      <c r="ET9" s="5">
        <f t="shared" si="46"/>
        <v>23</v>
      </c>
      <c r="EU9" s="5">
        <f t="shared" si="47"/>
        <v>42</v>
      </c>
      <c r="EV9" s="5">
        <f t="shared" si="48"/>
        <v>67</v>
      </c>
      <c r="EW9" s="5">
        <f t="shared" si="49"/>
        <v>75</v>
      </c>
      <c r="EX9" s="5">
        <f t="shared" si="50"/>
        <v>17</v>
      </c>
      <c r="EY9" s="5">
        <f t="shared" si="51"/>
        <v>29</v>
      </c>
      <c r="EZ9" s="5">
        <f t="shared" si="52"/>
        <v>51</v>
      </c>
      <c r="FA9" s="5">
        <f t="shared" si="53"/>
        <v>50</v>
      </c>
      <c r="FB9" s="5">
        <f t="shared" si="54"/>
        <v>39</v>
      </c>
      <c r="FC9" s="5">
        <f t="shared" si="55"/>
        <v>16</v>
      </c>
      <c r="FD9" s="5">
        <f t="shared" si="56"/>
        <v>25</v>
      </c>
      <c r="FE9" s="5">
        <f t="shared" si="57"/>
        <v>39</v>
      </c>
      <c r="FF9" s="5">
        <f t="shared" si="58"/>
        <v>20</v>
      </c>
      <c r="FG9" s="5">
        <f t="shared" si="59"/>
        <v>29</v>
      </c>
      <c r="FH9" s="5">
        <f t="shared" si="60"/>
        <v>23</v>
      </c>
      <c r="FI9" s="5">
        <f t="shared" si="61"/>
        <v>59</v>
      </c>
      <c r="FJ9" s="5">
        <f t="shared" si="62"/>
        <v>23</v>
      </c>
      <c r="FK9" s="5">
        <f t="shared" si="63"/>
        <v>40</v>
      </c>
      <c r="FL9" s="5">
        <f t="shared" si="64"/>
        <v>31</v>
      </c>
      <c r="FM9" s="5">
        <f t="shared" si="65"/>
        <v>51</v>
      </c>
      <c r="FN9" s="5">
        <f t="shared" si="66"/>
        <v>29</v>
      </c>
      <c r="FO9" s="5">
        <f t="shared" si="67"/>
        <v>94</v>
      </c>
      <c r="FP9" s="176">
        <f t="shared" si="68"/>
        <v>164</v>
      </c>
      <c r="FQ9" s="176">
        <f t="shared" si="69"/>
        <v>408</v>
      </c>
      <c r="FR9" s="176">
        <f t="shared" si="70"/>
        <v>399</v>
      </c>
      <c r="FS9" s="66">
        <f t="shared" si="71"/>
        <v>971</v>
      </c>
      <c r="FT9" s="242">
        <f t="shared" si="72"/>
        <v>7.0078424127364351E-4</v>
      </c>
      <c r="FU9" s="242">
        <f t="shared" si="73"/>
        <v>4.8819384550292098E-4</v>
      </c>
      <c r="FV9" s="242">
        <f t="shared" si="74"/>
        <v>2.7709946138792195E-4</v>
      </c>
      <c r="FW9" s="242">
        <f t="shared" si="75"/>
        <v>5.875656420990783E-4</v>
      </c>
      <c r="FX9" s="242">
        <f t="shared" si="76"/>
        <v>3.3291949590439664E-4</v>
      </c>
      <c r="FY9" s="242">
        <f t="shared" si="77"/>
        <v>8.4915473722199035E-4</v>
      </c>
      <c r="FZ9" s="242">
        <f t="shared" si="78"/>
        <v>3.4491048005267722E-4</v>
      </c>
      <c r="GA9" s="242">
        <f t="shared" si="79"/>
        <v>3.5844863431070328E-4</v>
      </c>
      <c r="GB9" s="242">
        <f t="shared" si="80"/>
        <v>9.1538645228050625E-4</v>
      </c>
      <c r="GC9" s="242">
        <f t="shared" si="81"/>
        <v>8.6749974181555298E-4</v>
      </c>
      <c r="GD9" s="242">
        <f t="shared" si="82"/>
        <v>1.3841545294907551E-3</v>
      </c>
      <c r="GE9" s="242">
        <f t="shared" si="83"/>
        <v>1.7369152385363594E-3</v>
      </c>
      <c r="GF9" s="242">
        <f t="shared" si="84"/>
        <v>3.8240917782026768E-4</v>
      </c>
      <c r="GG9" s="242">
        <f t="shared" si="85"/>
        <v>4.7945771678928659E-4</v>
      </c>
      <c r="GH9" s="242">
        <f t="shared" si="86"/>
        <v>8.129951698522262E-4</v>
      </c>
      <c r="GI9" s="242">
        <f t="shared" si="87"/>
        <v>6.6958606189653554E-4</v>
      </c>
      <c r="GJ9" s="242">
        <f t="shared" si="88"/>
        <v>4.9417757447509471E-4</v>
      </c>
      <c r="GK9" s="242">
        <f t="shared" si="89"/>
        <v>2.0813008130081301E-4</v>
      </c>
      <c r="GL9" s="242">
        <f t="shared" si="90"/>
        <v>2.7826938702819426E-4</v>
      </c>
      <c r="GM9" s="242">
        <f t="shared" si="91"/>
        <v>4.8992512939048292E-4</v>
      </c>
      <c r="GN9" s="242">
        <f t="shared" si="92"/>
        <v>3.089614261659432E-4</v>
      </c>
      <c r="GO9" s="242">
        <f t="shared" si="93"/>
        <v>5.3173933770948693E-4</v>
      </c>
      <c r="GP9" s="242">
        <f t="shared" si="94"/>
        <v>3.8586719457772706E-4</v>
      </c>
      <c r="GQ9" s="242">
        <f t="shared" si="95"/>
        <v>8.7029634328027964E-4</v>
      </c>
      <c r="GR9" s="242">
        <f t="shared" si="96"/>
        <v>3.5630741584173755E-4</v>
      </c>
      <c r="GS9" s="242">
        <f t="shared" si="97"/>
        <v>5.9319897376577534E-4</v>
      </c>
      <c r="GT9" s="242">
        <f t="shared" si="98"/>
        <v>4.4012209838858524E-4</v>
      </c>
      <c r="GU9" s="242">
        <f t="shared" si="99"/>
        <v>6.6791737469182484E-4</v>
      </c>
      <c r="GV9" s="242">
        <f t="shared" si="100"/>
        <v>5.1652432562405938E-4</v>
      </c>
      <c r="GW9" s="242">
        <f t="shared" si="101"/>
        <v>1.266361377774235E-3</v>
      </c>
      <c r="GX9" s="177">
        <f t="shared" si="102"/>
        <v>5.8702712995993187E-4</v>
      </c>
      <c r="GY9" s="177">
        <f t="shared" si="103"/>
        <v>6.1896208553813292E-4</v>
      </c>
      <c r="GZ9" s="177">
        <f t="shared" si="104"/>
        <v>6.0840173829068082E-4</v>
      </c>
      <c r="HA9" s="243">
        <f t="shared" si="105"/>
        <v>6.0902238756261294E-4</v>
      </c>
      <c r="HB9" s="19"/>
      <c r="HC9" s="19"/>
      <c r="HD9" s="225">
        <v>2.1750000000000002E-2</v>
      </c>
      <c r="HE9" s="10">
        <f t="shared" si="106"/>
        <v>0.47850000000000004</v>
      </c>
      <c r="HF9" s="10">
        <f t="shared" si="107"/>
        <v>0.26100000000000001</v>
      </c>
      <c r="HG9" s="10">
        <f t="shared" si="108"/>
        <v>0.17400000000000002</v>
      </c>
      <c r="HH9" s="10">
        <f t="shared" si="109"/>
        <v>0.17400000000000002</v>
      </c>
      <c r="HI9" s="10">
        <f t="shared" si="110"/>
        <v>0.17400000000000002</v>
      </c>
      <c r="HJ9" s="10">
        <f t="shared" si="111"/>
        <v>0.43500000000000005</v>
      </c>
      <c r="HK9" s="10">
        <f t="shared" si="112"/>
        <v>0.23925000000000002</v>
      </c>
      <c r="HL9" s="10">
        <f t="shared" si="113"/>
        <v>0.21750000000000003</v>
      </c>
      <c r="HM9" s="10">
        <f t="shared" si="114"/>
        <v>0.50025000000000008</v>
      </c>
      <c r="HN9" s="10">
        <f t="shared" si="115"/>
        <v>0.91350000000000009</v>
      </c>
      <c r="HO9" s="10">
        <f t="shared" si="116"/>
        <v>1.4572500000000002</v>
      </c>
      <c r="HP9" s="10">
        <f t="shared" si="117"/>
        <v>1.6312500000000001</v>
      </c>
      <c r="HQ9" s="10">
        <f t="shared" si="118"/>
        <v>0.36975000000000002</v>
      </c>
      <c r="HR9" s="10">
        <f t="shared" si="119"/>
        <v>0.63075000000000003</v>
      </c>
      <c r="HS9" s="10">
        <f t="shared" si="120"/>
        <v>1.1092500000000001</v>
      </c>
      <c r="HT9" s="10">
        <f t="shared" si="121"/>
        <v>1.0875000000000001</v>
      </c>
      <c r="HU9" s="10">
        <f t="shared" si="122"/>
        <v>0.84825000000000006</v>
      </c>
      <c r="HV9" s="10">
        <f t="shared" si="123"/>
        <v>0.34800000000000003</v>
      </c>
      <c r="HW9" s="10">
        <f t="shared" si="124"/>
        <v>0.54375000000000007</v>
      </c>
      <c r="HX9" s="10">
        <f t="shared" si="125"/>
        <v>0.84825000000000006</v>
      </c>
      <c r="HY9" s="10">
        <f t="shared" si="126"/>
        <v>0.43500000000000005</v>
      </c>
      <c r="HZ9" s="10">
        <f t="shared" si="127"/>
        <v>0.63075000000000003</v>
      </c>
      <c r="IA9" s="10">
        <f t="shared" si="128"/>
        <v>0.50025000000000008</v>
      </c>
      <c r="IB9" s="10">
        <f t="shared" si="129"/>
        <v>1.2832500000000002</v>
      </c>
      <c r="IC9" s="10">
        <f t="shared" si="130"/>
        <v>0.50025000000000008</v>
      </c>
      <c r="ID9" s="10">
        <f t="shared" si="131"/>
        <v>0.87000000000000011</v>
      </c>
      <c r="IE9" s="10">
        <f t="shared" si="132"/>
        <v>0.67425000000000002</v>
      </c>
      <c r="IF9" s="10">
        <f t="shared" si="133"/>
        <v>1.1092500000000001</v>
      </c>
      <c r="IG9" s="10">
        <f t="shared" si="134"/>
        <v>0.63075000000000003</v>
      </c>
      <c r="IH9" s="10">
        <f t="shared" si="135"/>
        <v>2.0445000000000002</v>
      </c>
      <c r="II9" s="176">
        <f t="shared" si="136"/>
        <v>3.5670000000000002</v>
      </c>
      <c r="IJ9" s="176">
        <f t="shared" si="137"/>
        <v>8.8740000000000006</v>
      </c>
      <c r="IK9" s="176">
        <f t="shared" si="138"/>
        <v>8.678250000000002</v>
      </c>
      <c r="IL9" s="19">
        <f t="shared" si="139"/>
        <v>21.119250000000001</v>
      </c>
      <c r="IM9" s="168"/>
      <c r="IN9" s="168"/>
      <c r="IO9" s="168"/>
      <c r="IP9" s="168"/>
      <c r="IQ9" s="168"/>
      <c r="IR9" s="168"/>
      <c r="IS9" s="168"/>
      <c r="IT9" s="168"/>
      <c r="IU9" s="168"/>
      <c r="IV9" s="168"/>
      <c r="IW9" s="168"/>
      <c r="IX9" s="168"/>
      <c r="IY9" s="168"/>
      <c r="IZ9" s="168"/>
      <c r="JA9" s="168"/>
      <c r="JB9" s="168"/>
      <c r="JC9" s="168"/>
      <c r="JD9" s="168"/>
      <c r="JE9" s="168"/>
      <c r="JF9" s="168"/>
      <c r="JG9" s="168"/>
      <c r="JH9" s="168"/>
      <c r="JI9" s="168"/>
      <c r="JJ9" s="168"/>
      <c r="JK9" s="168"/>
      <c r="JL9" s="168"/>
      <c r="JM9" s="168"/>
      <c r="JN9" s="168"/>
      <c r="JO9" s="168"/>
      <c r="JP9" s="168"/>
      <c r="JQ9" s="177">
        <f t="shared" ref="JQ9:JT15" si="141">II9/FP9</f>
        <v>2.1750000000000002E-2</v>
      </c>
      <c r="JR9" s="177">
        <f t="shared" si="141"/>
        <v>2.1750000000000002E-2</v>
      </c>
      <c r="JS9" s="177">
        <f t="shared" si="141"/>
        <v>2.1750000000000005E-2</v>
      </c>
      <c r="JT9" s="22">
        <f t="shared" si="141"/>
        <v>2.1750000000000002E-2</v>
      </c>
    </row>
    <row r="10" spans="1:280" x14ac:dyDescent="0.25">
      <c r="A10" s="96">
        <v>8</v>
      </c>
      <c r="B10" s="45"/>
      <c r="C10" s="45" t="s">
        <v>182</v>
      </c>
      <c r="D10" s="45" t="s">
        <v>182</v>
      </c>
      <c r="E10" s="68">
        <v>249</v>
      </c>
      <c r="F10" s="49" t="s">
        <v>38</v>
      </c>
      <c r="G10" s="124"/>
      <c r="H10" s="125"/>
      <c r="I10" s="125"/>
      <c r="J10" s="125"/>
      <c r="K10" s="125"/>
      <c r="L10" s="125"/>
      <c r="M10" s="125"/>
      <c r="N10" s="17"/>
      <c r="O10" s="12"/>
      <c r="P10" s="12"/>
      <c r="Q10" s="12"/>
      <c r="R10" s="12"/>
      <c r="S10" s="12"/>
      <c r="T10" s="12"/>
      <c r="U10" s="12"/>
      <c r="V10" s="12"/>
      <c r="W10" s="11"/>
      <c r="X10" s="11"/>
      <c r="Y10" s="12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60"/>
      <c r="AM10" s="124">
        <v>191</v>
      </c>
      <c r="AN10" s="125">
        <v>191</v>
      </c>
      <c r="AO10" s="125">
        <v>191</v>
      </c>
      <c r="AP10" s="125">
        <v>191</v>
      </c>
      <c r="AQ10" s="125">
        <v>191</v>
      </c>
      <c r="AR10" s="125">
        <v>191</v>
      </c>
      <c r="AS10" s="125">
        <v>191</v>
      </c>
      <c r="AT10" s="17">
        <v>191</v>
      </c>
      <c r="AU10" s="12">
        <v>376</v>
      </c>
      <c r="AV10" s="12">
        <v>480</v>
      </c>
      <c r="AW10" s="12">
        <v>1035</v>
      </c>
      <c r="AX10" s="12">
        <v>1316</v>
      </c>
      <c r="AY10" s="12">
        <v>1384</v>
      </c>
      <c r="AZ10" s="12">
        <v>1390</v>
      </c>
      <c r="BA10" s="12">
        <v>1855</v>
      </c>
      <c r="BB10" s="12">
        <v>2215</v>
      </c>
      <c r="BC10" s="11">
        <v>2939</v>
      </c>
      <c r="BD10" s="11">
        <v>3866</v>
      </c>
      <c r="BE10" s="12">
        <v>5164</v>
      </c>
      <c r="BF10" s="11">
        <v>6924</v>
      </c>
      <c r="BG10" s="11">
        <v>7096</v>
      </c>
      <c r="BH10" s="11">
        <v>6764</v>
      </c>
      <c r="BI10" s="11">
        <v>6223</v>
      </c>
      <c r="BJ10" s="11">
        <v>5921</v>
      </c>
      <c r="BK10" s="11">
        <v>5362</v>
      </c>
      <c r="BL10" s="11">
        <v>4747</v>
      </c>
      <c r="BM10" s="11">
        <v>4419</v>
      </c>
      <c r="BN10" s="11">
        <v>4434</v>
      </c>
      <c r="BO10" s="11">
        <v>4830</v>
      </c>
      <c r="BP10" s="11">
        <v>5106</v>
      </c>
      <c r="BQ10" s="11">
        <v>5085</v>
      </c>
      <c r="BR10" s="60"/>
      <c r="BS10" s="60"/>
      <c r="BT10" s="11">
        <f t="shared" si="0"/>
        <v>0</v>
      </c>
      <c r="BU10" s="11">
        <f t="shared" si="1"/>
        <v>0</v>
      </c>
      <c r="BV10" s="11">
        <f t="shared" si="2"/>
        <v>0</v>
      </c>
      <c r="BW10" s="11">
        <f t="shared" si="3"/>
        <v>0</v>
      </c>
      <c r="BX10" s="11">
        <f t="shared" si="4"/>
        <v>0</v>
      </c>
      <c r="BY10" s="11">
        <f t="shared" si="5"/>
        <v>0</v>
      </c>
      <c r="BZ10" s="11">
        <f t="shared" si="6"/>
        <v>0</v>
      </c>
      <c r="CA10" s="11">
        <f t="shared" si="7"/>
        <v>185</v>
      </c>
      <c r="CB10" s="11">
        <f t="shared" si="8"/>
        <v>104</v>
      </c>
      <c r="CC10" s="11">
        <f t="shared" si="9"/>
        <v>555</v>
      </c>
      <c r="CD10" s="11">
        <f t="shared" si="10"/>
        <v>281</v>
      </c>
      <c r="CE10" s="11">
        <f t="shared" si="11"/>
        <v>68</v>
      </c>
      <c r="CF10" s="11">
        <f t="shared" si="12"/>
        <v>6</v>
      </c>
      <c r="CG10" s="11">
        <f t="shared" si="13"/>
        <v>465</v>
      </c>
      <c r="CH10" s="11">
        <f t="shared" si="14"/>
        <v>360</v>
      </c>
      <c r="CI10" s="11">
        <f t="shared" si="15"/>
        <v>724</v>
      </c>
      <c r="CJ10" s="11">
        <f t="shared" si="16"/>
        <v>927</v>
      </c>
      <c r="CK10" s="11">
        <f t="shared" si="17"/>
        <v>1298</v>
      </c>
      <c r="CL10" s="11">
        <f t="shared" si="18"/>
        <v>1760</v>
      </c>
      <c r="CM10" s="11">
        <f t="shared" si="19"/>
        <v>172</v>
      </c>
      <c r="CN10" s="11">
        <f t="shared" si="20"/>
        <v>-332</v>
      </c>
      <c r="CO10" s="11">
        <f t="shared" si="21"/>
        <v>-541</v>
      </c>
      <c r="CP10" s="11">
        <f t="shared" si="22"/>
        <v>-302</v>
      </c>
      <c r="CQ10" s="11">
        <f t="shared" si="23"/>
        <v>-559</v>
      </c>
      <c r="CR10" s="11">
        <f t="shared" si="24"/>
        <v>-615</v>
      </c>
      <c r="CS10" s="11">
        <f t="shared" si="25"/>
        <v>-328</v>
      </c>
      <c r="CT10" s="11">
        <f t="shared" si="26"/>
        <v>15</v>
      </c>
      <c r="CU10" s="11">
        <f t="shared" si="27"/>
        <v>396</v>
      </c>
      <c r="CV10" s="11">
        <f t="shared" si="28"/>
        <v>276</v>
      </c>
      <c r="CW10" s="11">
        <f t="shared" si="29"/>
        <v>-21</v>
      </c>
      <c r="CX10" s="66">
        <f t="shared" si="30"/>
        <v>844</v>
      </c>
      <c r="CY10" s="66">
        <f t="shared" si="31"/>
        <v>6061</v>
      </c>
      <c r="CZ10" s="66">
        <f t="shared" si="32"/>
        <v>-2011</v>
      </c>
      <c r="DA10" s="66">
        <f t="shared" si="33"/>
        <v>4894</v>
      </c>
      <c r="DB10" s="60"/>
      <c r="DC10" s="128">
        <v>4</v>
      </c>
      <c r="DD10" s="128">
        <v>2</v>
      </c>
      <c r="DE10" s="128">
        <v>2</v>
      </c>
      <c r="DF10" s="129">
        <v>7</v>
      </c>
      <c r="DG10" s="129">
        <v>5</v>
      </c>
      <c r="DH10" s="129">
        <v>11</v>
      </c>
      <c r="DI10" s="129">
        <v>9</v>
      </c>
      <c r="DJ10" s="129">
        <v>19</v>
      </c>
      <c r="DK10" s="128">
        <v>62</v>
      </c>
      <c r="DL10" s="128">
        <v>77</v>
      </c>
      <c r="DM10" s="128">
        <v>151</v>
      </c>
      <c r="DN10" s="129">
        <v>176</v>
      </c>
      <c r="DO10" s="129">
        <v>366</v>
      </c>
      <c r="DP10" s="129">
        <v>253</v>
      </c>
      <c r="DQ10" s="129">
        <v>206</v>
      </c>
      <c r="DR10" s="129">
        <v>197</v>
      </c>
      <c r="DS10" s="130">
        <v>291</v>
      </c>
      <c r="DT10" s="130">
        <v>274</v>
      </c>
      <c r="DU10" s="130">
        <v>306</v>
      </c>
      <c r="DV10" s="130">
        <v>277</v>
      </c>
      <c r="DW10" s="130">
        <v>360</v>
      </c>
      <c r="DX10" s="130">
        <v>583</v>
      </c>
      <c r="DY10" s="130">
        <v>361</v>
      </c>
      <c r="DZ10" s="130">
        <v>796</v>
      </c>
      <c r="EA10" s="130">
        <v>868</v>
      </c>
      <c r="EB10" s="130">
        <v>677</v>
      </c>
      <c r="EC10" s="130">
        <v>480</v>
      </c>
      <c r="ED10" s="130">
        <v>396</v>
      </c>
      <c r="EE10" s="130">
        <v>312</v>
      </c>
      <c r="EF10" s="130">
        <v>304</v>
      </c>
      <c r="EG10" s="66">
        <f t="shared" si="34"/>
        <v>198</v>
      </c>
      <c r="EH10" s="66">
        <f t="shared" si="35"/>
        <v>2497</v>
      </c>
      <c r="EI10" s="66">
        <f t="shared" si="36"/>
        <v>5137</v>
      </c>
      <c r="EJ10" s="66">
        <f t="shared" si="37"/>
        <v>7832</v>
      </c>
      <c r="EK10" s="19"/>
      <c r="EL10" s="5">
        <f t="shared" si="38"/>
        <v>4</v>
      </c>
      <c r="EM10" s="5">
        <f t="shared" si="39"/>
        <v>2</v>
      </c>
      <c r="EN10" s="5">
        <f t="shared" si="40"/>
        <v>2</v>
      </c>
      <c r="EO10" s="5">
        <f t="shared" si="41"/>
        <v>7</v>
      </c>
      <c r="EP10" s="5">
        <f t="shared" si="42"/>
        <v>5</v>
      </c>
      <c r="EQ10" s="5">
        <f t="shared" si="43"/>
        <v>11</v>
      </c>
      <c r="ER10" s="5">
        <f t="shared" si="44"/>
        <v>9</v>
      </c>
      <c r="ES10" s="5">
        <f t="shared" si="45"/>
        <v>204</v>
      </c>
      <c r="ET10" s="5">
        <f t="shared" si="46"/>
        <v>166</v>
      </c>
      <c r="EU10" s="5">
        <f t="shared" si="47"/>
        <v>632</v>
      </c>
      <c r="EV10" s="5">
        <f t="shared" si="48"/>
        <v>432</v>
      </c>
      <c r="EW10" s="5">
        <f t="shared" si="49"/>
        <v>244</v>
      </c>
      <c r="EX10" s="5">
        <f t="shared" si="50"/>
        <v>372</v>
      </c>
      <c r="EY10" s="5">
        <f t="shared" si="51"/>
        <v>718</v>
      </c>
      <c r="EZ10" s="5">
        <f t="shared" si="52"/>
        <v>566</v>
      </c>
      <c r="FA10" s="5">
        <f t="shared" si="53"/>
        <v>921</v>
      </c>
      <c r="FB10" s="5">
        <f t="shared" si="54"/>
        <v>1218</v>
      </c>
      <c r="FC10" s="5">
        <f t="shared" si="55"/>
        <v>1572</v>
      </c>
      <c r="FD10" s="5">
        <f t="shared" si="56"/>
        <v>2066</v>
      </c>
      <c r="FE10" s="5">
        <f t="shared" si="57"/>
        <v>449</v>
      </c>
      <c r="FF10" s="5">
        <f t="shared" si="58"/>
        <v>28</v>
      </c>
      <c r="FG10" s="5">
        <f t="shared" si="59"/>
        <v>42</v>
      </c>
      <c r="FH10" s="5">
        <f t="shared" si="60"/>
        <v>59</v>
      </c>
      <c r="FI10" s="5">
        <f t="shared" si="61"/>
        <v>237</v>
      </c>
      <c r="FJ10" s="5">
        <f t="shared" si="62"/>
        <v>253</v>
      </c>
      <c r="FK10" s="5">
        <f t="shared" si="63"/>
        <v>349</v>
      </c>
      <c r="FL10" s="5">
        <f t="shared" si="64"/>
        <v>495</v>
      </c>
      <c r="FM10" s="5">
        <f t="shared" si="65"/>
        <v>792</v>
      </c>
      <c r="FN10" s="5">
        <f t="shared" si="66"/>
        <v>588</v>
      </c>
      <c r="FO10" s="5">
        <f t="shared" si="67"/>
        <v>283</v>
      </c>
      <c r="FP10" s="176">
        <f t="shared" si="68"/>
        <v>1042</v>
      </c>
      <c r="FQ10" s="176">
        <f t="shared" si="69"/>
        <v>8558</v>
      </c>
      <c r="FR10" s="176">
        <f t="shared" si="70"/>
        <v>3126</v>
      </c>
      <c r="FS10" s="66">
        <f t="shared" si="71"/>
        <v>12726</v>
      </c>
      <c r="FT10" s="242">
        <f t="shared" si="72"/>
        <v>1.2741531659520789E-4</v>
      </c>
      <c r="FU10" s="242">
        <f t="shared" si="73"/>
        <v>8.1365640917153501E-5</v>
      </c>
      <c r="FV10" s="242">
        <f t="shared" si="74"/>
        <v>6.9274865346980488E-5</v>
      </c>
      <c r="FW10" s="242">
        <f t="shared" si="75"/>
        <v>5.1411993683669346E-4</v>
      </c>
      <c r="FX10" s="242">
        <f t="shared" si="76"/>
        <v>2.080746849402479E-4</v>
      </c>
      <c r="FY10" s="242">
        <f t="shared" si="77"/>
        <v>4.6703510547209468E-4</v>
      </c>
      <c r="FZ10" s="242">
        <f t="shared" si="78"/>
        <v>2.8219948367946319E-4</v>
      </c>
      <c r="GA10" s="242">
        <f t="shared" si="79"/>
        <v>7.3123521399383468E-3</v>
      </c>
      <c r="GB10" s="242">
        <f t="shared" si="80"/>
        <v>6.606702220807132E-3</v>
      </c>
      <c r="GC10" s="242">
        <f t="shared" si="81"/>
        <v>1.3053805638748322E-2</v>
      </c>
      <c r="GD10" s="242">
        <f t="shared" si="82"/>
        <v>8.9246978617911372E-3</v>
      </c>
      <c r="GE10" s="242">
        <f t="shared" si="83"/>
        <v>5.6507642427049559E-3</v>
      </c>
      <c r="GF10" s="242">
        <f t="shared" si="84"/>
        <v>8.3680125970082113E-3</v>
      </c>
      <c r="GG10" s="242">
        <f t="shared" si="85"/>
        <v>1.1870711746714061E-2</v>
      </c>
      <c r="GH10" s="242">
        <f t="shared" si="86"/>
        <v>9.0226522771835304E-3</v>
      </c>
      <c r="GI10" s="242">
        <f t="shared" si="87"/>
        <v>1.2333775260134185E-2</v>
      </c>
      <c r="GJ10" s="242">
        <f t="shared" si="88"/>
        <v>1.5433545787452959E-2</v>
      </c>
      <c r="GK10" s="242">
        <f t="shared" si="89"/>
        <v>2.044878048780488E-2</v>
      </c>
      <c r="GL10" s="242">
        <f t="shared" si="90"/>
        <v>2.2996182144009975E-2</v>
      </c>
      <c r="GM10" s="242">
        <f t="shared" si="91"/>
        <v>5.6404200793929949E-3</v>
      </c>
      <c r="GN10" s="242">
        <f t="shared" si="92"/>
        <v>4.3254599663232045E-4</v>
      </c>
      <c r="GO10" s="242">
        <f t="shared" si="93"/>
        <v>7.70105247717188E-4</v>
      </c>
      <c r="GP10" s="242">
        <f t="shared" si="94"/>
        <v>9.898332382646043E-4</v>
      </c>
      <c r="GQ10" s="242">
        <f t="shared" si="95"/>
        <v>3.4959361586004455E-3</v>
      </c>
      <c r="GR10" s="242">
        <f t="shared" si="96"/>
        <v>3.9193815742591129E-3</v>
      </c>
      <c r="GS10" s="242">
        <f t="shared" si="97"/>
        <v>5.1756610461063902E-3</v>
      </c>
      <c r="GT10" s="242">
        <f t="shared" si="98"/>
        <v>7.0277560871725708E-3</v>
      </c>
      <c r="GU10" s="242">
        <f t="shared" si="99"/>
        <v>1.0372363936390693E-2</v>
      </c>
      <c r="GV10" s="242">
        <f t="shared" si="100"/>
        <v>1.0472975981618858E-2</v>
      </c>
      <c r="GW10" s="242">
        <f t="shared" si="101"/>
        <v>3.812556062873495E-3</v>
      </c>
      <c r="GX10" s="177">
        <f t="shared" si="102"/>
        <v>3.729769935477128E-3</v>
      </c>
      <c r="GY10" s="177">
        <f t="shared" si="103"/>
        <v>1.2983033156949366E-2</v>
      </c>
      <c r="GZ10" s="177">
        <f t="shared" si="104"/>
        <v>4.7665760248036797E-3</v>
      </c>
      <c r="HA10" s="243">
        <f t="shared" si="105"/>
        <v>7.9818938250482106E-3</v>
      </c>
      <c r="HB10" s="19"/>
      <c r="HC10" s="19"/>
      <c r="HD10" s="225">
        <v>0</v>
      </c>
      <c r="HE10" s="10">
        <f t="shared" si="106"/>
        <v>0</v>
      </c>
      <c r="HF10" s="10">
        <f t="shared" si="107"/>
        <v>0</v>
      </c>
      <c r="HG10" s="10">
        <f t="shared" si="108"/>
        <v>0</v>
      </c>
      <c r="HH10" s="10">
        <f t="shared" si="109"/>
        <v>0</v>
      </c>
      <c r="HI10" s="10">
        <f t="shared" si="110"/>
        <v>0</v>
      </c>
      <c r="HJ10" s="10">
        <f t="shared" si="111"/>
        <v>0</v>
      </c>
      <c r="HK10" s="10">
        <f t="shared" si="112"/>
        <v>0</v>
      </c>
      <c r="HL10" s="10">
        <f t="shared" si="113"/>
        <v>0</v>
      </c>
      <c r="HM10" s="10">
        <f t="shared" si="114"/>
        <v>0</v>
      </c>
      <c r="HN10" s="10">
        <f t="shared" si="115"/>
        <v>0</v>
      </c>
      <c r="HO10" s="10">
        <f t="shared" si="116"/>
        <v>0</v>
      </c>
      <c r="HP10" s="10">
        <f t="shared" si="117"/>
        <v>0</v>
      </c>
      <c r="HQ10" s="10">
        <f t="shared" si="118"/>
        <v>0</v>
      </c>
      <c r="HR10" s="10">
        <f t="shared" si="119"/>
        <v>0</v>
      </c>
      <c r="HS10" s="10">
        <f t="shared" si="120"/>
        <v>0</v>
      </c>
      <c r="HT10" s="10">
        <f t="shared" si="121"/>
        <v>0</v>
      </c>
      <c r="HU10" s="10">
        <f t="shared" si="122"/>
        <v>0</v>
      </c>
      <c r="HV10" s="10">
        <f t="shared" si="123"/>
        <v>0</v>
      </c>
      <c r="HW10" s="10">
        <f t="shared" si="124"/>
        <v>0</v>
      </c>
      <c r="HX10" s="10">
        <f t="shared" si="125"/>
        <v>0</v>
      </c>
      <c r="HY10" s="10">
        <f t="shared" si="126"/>
        <v>0</v>
      </c>
      <c r="HZ10" s="10">
        <f t="shared" si="127"/>
        <v>0</v>
      </c>
      <c r="IA10" s="10">
        <f t="shared" si="128"/>
        <v>0</v>
      </c>
      <c r="IB10" s="10">
        <f t="shared" si="129"/>
        <v>0</v>
      </c>
      <c r="IC10" s="10">
        <f t="shared" si="130"/>
        <v>0</v>
      </c>
      <c r="ID10" s="10">
        <f t="shared" si="131"/>
        <v>0</v>
      </c>
      <c r="IE10" s="10">
        <f t="shared" si="132"/>
        <v>0</v>
      </c>
      <c r="IF10" s="10">
        <f t="shared" si="133"/>
        <v>0</v>
      </c>
      <c r="IG10" s="10">
        <f t="shared" si="134"/>
        <v>0</v>
      </c>
      <c r="IH10" s="10">
        <f t="shared" si="135"/>
        <v>0</v>
      </c>
      <c r="II10" s="176">
        <f t="shared" si="136"/>
        <v>0</v>
      </c>
      <c r="IJ10" s="176">
        <f t="shared" si="137"/>
        <v>0</v>
      </c>
      <c r="IK10" s="176">
        <f t="shared" si="138"/>
        <v>0</v>
      </c>
      <c r="IL10" s="19">
        <f t="shared" si="139"/>
        <v>0</v>
      </c>
      <c r="IM10" s="168"/>
      <c r="IN10" s="168"/>
      <c r="IO10" s="168"/>
      <c r="IP10" s="168"/>
      <c r="IQ10" s="168"/>
      <c r="IR10" s="168"/>
      <c r="IS10" s="168"/>
      <c r="IT10" s="168"/>
      <c r="IU10" s="168"/>
      <c r="IV10" s="168"/>
      <c r="IW10" s="168"/>
      <c r="IX10" s="168"/>
      <c r="IY10" s="168"/>
      <c r="IZ10" s="168"/>
      <c r="JA10" s="168"/>
      <c r="JB10" s="168"/>
      <c r="JC10" s="168"/>
      <c r="JD10" s="168"/>
      <c r="JE10" s="168"/>
      <c r="JF10" s="168"/>
      <c r="JG10" s="168"/>
      <c r="JH10" s="168"/>
      <c r="JI10" s="168"/>
      <c r="JJ10" s="168"/>
      <c r="JK10" s="168"/>
      <c r="JL10" s="168"/>
      <c r="JM10" s="168"/>
      <c r="JN10" s="168"/>
      <c r="JO10" s="168"/>
      <c r="JP10" s="168"/>
      <c r="JQ10" s="177">
        <f t="shared" si="141"/>
        <v>0</v>
      </c>
      <c r="JR10" s="177">
        <f t="shared" si="141"/>
        <v>0</v>
      </c>
      <c r="JS10" s="177">
        <f t="shared" si="141"/>
        <v>0</v>
      </c>
      <c r="JT10" s="22">
        <f t="shared" si="141"/>
        <v>0</v>
      </c>
    </row>
    <row r="11" spans="1:280" x14ac:dyDescent="0.25">
      <c r="A11" s="96">
        <v>9</v>
      </c>
      <c r="B11" s="39"/>
      <c r="C11" s="39" t="s">
        <v>186</v>
      </c>
      <c r="D11" s="39" t="s">
        <v>186</v>
      </c>
      <c r="E11" s="68">
        <v>611</v>
      </c>
      <c r="F11" s="49" t="s">
        <v>102</v>
      </c>
      <c r="G11" s="17"/>
      <c r="H11" s="5"/>
      <c r="I11" s="5"/>
      <c r="J11" s="5"/>
      <c r="K11" s="5"/>
      <c r="L11" s="5"/>
      <c r="M11" s="5"/>
      <c r="N11" s="17"/>
      <c r="O11" s="12"/>
      <c r="P11" s="12"/>
      <c r="Q11" s="12"/>
      <c r="R11" s="12"/>
      <c r="S11" s="12"/>
      <c r="T11" s="12"/>
      <c r="U11" s="12"/>
      <c r="V11" s="12"/>
      <c r="W11" s="11"/>
      <c r="X11" s="12"/>
      <c r="Y11" s="12"/>
      <c r="Z11" s="12"/>
      <c r="AA11" s="11"/>
      <c r="AB11" s="11"/>
      <c r="AC11" s="11"/>
      <c r="AD11" s="11"/>
      <c r="AE11" s="11"/>
      <c r="AF11" s="11"/>
      <c r="AG11" s="11"/>
      <c r="AH11" s="5"/>
      <c r="AI11" s="5"/>
      <c r="AJ11" s="5"/>
      <c r="AK11" s="5"/>
      <c r="AL11" s="60"/>
      <c r="AM11" s="17">
        <v>442</v>
      </c>
      <c r="AN11" s="5">
        <v>492</v>
      </c>
      <c r="AO11" s="5">
        <v>516</v>
      </c>
      <c r="AP11" s="5">
        <v>495</v>
      </c>
      <c r="AQ11" s="5">
        <v>513</v>
      </c>
      <c r="AR11" s="5">
        <v>527</v>
      </c>
      <c r="AS11" s="5">
        <v>543</v>
      </c>
      <c r="AT11" s="17">
        <v>575</v>
      </c>
      <c r="AU11" s="12">
        <v>648</v>
      </c>
      <c r="AV11" s="12">
        <v>669</v>
      </c>
      <c r="AW11" s="12">
        <v>682</v>
      </c>
      <c r="AX11" s="12">
        <v>711</v>
      </c>
      <c r="AY11" s="12">
        <v>733</v>
      </c>
      <c r="AZ11" s="12">
        <v>707</v>
      </c>
      <c r="BA11" s="12">
        <v>721</v>
      </c>
      <c r="BB11" s="12">
        <v>670</v>
      </c>
      <c r="BC11" s="11">
        <v>679</v>
      </c>
      <c r="BD11" s="12">
        <v>730</v>
      </c>
      <c r="BE11" s="12">
        <v>713</v>
      </c>
      <c r="BF11" s="12">
        <v>757</v>
      </c>
      <c r="BG11" s="11">
        <v>804</v>
      </c>
      <c r="BH11" s="11">
        <v>790</v>
      </c>
      <c r="BI11" s="11">
        <v>774</v>
      </c>
      <c r="BJ11" s="11">
        <v>774</v>
      </c>
      <c r="BK11" s="11">
        <v>749</v>
      </c>
      <c r="BL11" s="11">
        <v>737</v>
      </c>
      <c r="BM11" s="11">
        <v>719</v>
      </c>
      <c r="BN11" s="5">
        <v>748</v>
      </c>
      <c r="BO11" s="5">
        <v>759</v>
      </c>
      <c r="BP11" s="5">
        <v>698</v>
      </c>
      <c r="BQ11" s="5">
        <v>699</v>
      </c>
      <c r="BR11" s="60"/>
      <c r="BS11" s="60"/>
      <c r="BT11" s="11">
        <f t="shared" si="0"/>
        <v>50</v>
      </c>
      <c r="BU11" s="11">
        <f t="shared" si="1"/>
        <v>24</v>
      </c>
      <c r="BV11" s="11">
        <f t="shared" si="2"/>
        <v>-21</v>
      </c>
      <c r="BW11" s="11">
        <f t="shared" si="3"/>
        <v>18</v>
      </c>
      <c r="BX11" s="11">
        <f t="shared" si="4"/>
        <v>14</v>
      </c>
      <c r="BY11" s="11">
        <f t="shared" si="5"/>
        <v>16</v>
      </c>
      <c r="BZ11" s="11">
        <f t="shared" si="6"/>
        <v>32</v>
      </c>
      <c r="CA11" s="11">
        <f t="shared" si="7"/>
        <v>73</v>
      </c>
      <c r="CB11" s="11">
        <f t="shared" si="8"/>
        <v>21</v>
      </c>
      <c r="CC11" s="11">
        <f t="shared" si="9"/>
        <v>13</v>
      </c>
      <c r="CD11" s="11">
        <f t="shared" si="10"/>
        <v>29</v>
      </c>
      <c r="CE11" s="11">
        <f t="shared" si="11"/>
        <v>22</v>
      </c>
      <c r="CF11" s="11">
        <f t="shared" si="12"/>
        <v>-26</v>
      </c>
      <c r="CG11" s="11">
        <f t="shared" si="13"/>
        <v>14</v>
      </c>
      <c r="CH11" s="11">
        <f t="shared" si="14"/>
        <v>-51</v>
      </c>
      <c r="CI11" s="11">
        <f t="shared" si="15"/>
        <v>9</v>
      </c>
      <c r="CJ11" s="11">
        <f t="shared" si="16"/>
        <v>51</v>
      </c>
      <c r="CK11" s="11">
        <f t="shared" si="17"/>
        <v>-17</v>
      </c>
      <c r="CL11" s="11">
        <f t="shared" si="18"/>
        <v>44</v>
      </c>
      <c r="CM11" s="11">
        <f t="shared" si="19"/>
        <v>47</v>
      </c>
      <c r="CN11" s="11">
        <f t="shared" si="20"/>
        <v>-14</v>
      </c>
      <c r="CO11" s="11">
        <f t="shared" si="21"/>
        <v>-16</v>
      </c>
      <c r="CP11" s="11">
        <f t="shared" si="22"/>
        <v>0</v>
      </c>
      <c r="CQ11" s="11">
        <f t="shared" si="23"/>
        <v>-25</v>
      </c>
      <c r="CR11" s="11">
        <f t="shared" si="24"/>
        <v>-12</v>
      </c>
      <c r="CS11" s="11">
        <f t="shared" si="25"/>
        <v>-18</v>
      </c>
      <c r="CT11" s="11">
        <f t="shared" si="26"/>
        <v>29</v>
      </c>
      <c r="CU11" s="11">
        <f t="shared" si="27"/>
        <v>11</v>
      </c>
      <c r="CV11" s="11">
        <f t="shared" si="28"/>
        <v>-61</v>
      </c>
      <c r="CW11" s="11">
        <f t="shared" si="29"/>
        <v>1</v>
      </c>
      <c r="CX11" s="66">
        <f t="shared" si="30"/>
        <v>240</v>
      </c>
      <c r="CY11" s="66">
        <f t="shared" si="31"/>
        <v>122</v>
      </c>
      <c r="CZ11" s="66">
        <f t="shared" si="32"/>
        <v>-105</v>
      </c>
      <c r="DA11" s="66">
        <f t="shared" si="33"/>
        <v>257</v>
      </c>
      <c r="DB11" s="60"/>
      <c r="DC11" s="128">
        <v>6</v>
      </c>
      <c r="DD11" s="128">
        <v>1</v>
      </c>
      <c r="DE11" s="128">
        <v>2</v>
      </c>
      <c r="DF11" s="129">
        <v>3</v>
      </c>
      <c r="DG11" s="129">
        <v>5</v>
      </c>
      <c r="DH11" s="129">
        <v>5</v>
      </c>
      <c r="DI11" s="129">
        <v>2</v>
      </c>
      <c r="DJ11" s="129">
        <v>6</v>
      </c>
      <c r="DK11" s="128">
        <v>7</v>
      </c>
      <c r="DL11" s="128">
        <v>5</v>
      </c>
      <c r="DM11" s="128">
        <v>13</v>
      </c>
      <c r="DN11" s="129">
        <v>17</v>
      </c>
      <c r="DO11" s="129">
        <v>13</v>
      </c>
      <c r="DP11" s="129">
        <v>14</v>
      </c>
      <c r="DQ11" s="129">
        <v>21</v>
      </c>
      <c r="DR11" s="129">
        <v>13</v>
      </c>
      <c r="DS11" s="130">
        <v>18</v>
      </c>
      <c r="DT11" s="130">
        <v>15</v>
      </c>
      <c r="DU11" s="130">
        <v>9</v>
      </c>
      <c r="DV11" s="130">
        <v>17</v>
      </c>
      <c r="DW11" s="130">
        <v>17</v>
      </c>
      <c r="DX11" s="130">
        <v>15</v>
      </c>
      <c r="DY11" s="130">
        <v>10</v>
      </c>
      <c r="DZ11" s="130">
        <v>15</v>
      </c>
      <c r="EA11" s="130">
        <v>12</v>
      </c>
      <c r="EB11" s="130">
        <v>13</v>
      </c>
      <c r="EC11" s="130">
        <v>11</v>
      </c>
      <c r="ED11" s="130">
        <v>14</v>
      </c>
      <c r="EE11" s="130">
        <v>20</v>
      </c>
      <c r="EF11" s="130">
        <v>16</v>
      </c>
      <c r="EG11" s="66">
        <f t="shared" si="34"/>
        <v>42</v>
      </c>
      <c r="EH11" s="66">
        <f t="shared" si="35"/>
        <v>150</v>
      </c>
      <c r="EI11" s="66">
        <f t="shared" si="36"/>
        <v>143</v>
      </c>
      <c r="EJ11" s="66">
        <f t="shared" si="37"/>
        <v>335</v>
      </c>
      <c r="EK11" s="25"/>
      <c r="EL11" s="5">
        <f t="shared" si="38"/>
        <v>56</v>
      </c>
      <c r="EM11" s="5">
        <f t="shared" si="39"/>
        <v>25</v>
      </c>
      <c r="EN11" s="5">
        <f t="shared" si="40"/>
        <v>-19</v>
      </c>
      <c r="EO11" s="5">
        <f t="shared" si="41"/>
        <v>21</v>
      </c>
      <c r="EP11" s="5">
        <f t="shared" si="42"/>
        <v>19</v>
      </c>
      <c r="EQ11" s="5">
        <f t="shared" si="43"/>
        <v>21</v>
      </c>
      <c r="ER11" s="5">
        <f t="shared" si="44"/>
        <v>34</v>
      </c>
      <c r="ES11" s="5">
        <f t="shared" si="45"/>
        <v>79</v>
      </c>
      <c r="ET11" s="5">
        <f t="shared" si="46"/>
        <v>28</v>
      </c>
      <c r="EU11" s="5">
        <f t="shared" si="47"/>
        <v>18</v>
      </c>
      <c r="EV11" s="5">
        <f t="shared" si="48"/>
        <v>42</v>
      </c>
      <c r="EW11" s="5">
        <f t="shared" si="49"/>
        <v>39</v>
      </c>
      <c r="EX11" s="5">
        <f t="shared" si="50"/>
        <v>-13</v>
      </c>
      <c r="EY11" s="5">
        <f t="shared" si="51"/>
        <v>28</v>
      </c>
      <c r="EZ11" s="5">
        <f t="shared" si="52"/>
        <v>-30</v>
      </c>
      <c r="FA11" s="5">
        <f t="shared" si="53"/>
        <v>22</v>
      </c>
      <c r="FB11" s="5">
        <f t="shared" si="54"/>
        <v>69</v>
      </c>
      <c r="FC11" s="5">
        <f t="shared" si="55"/>
        <v>-2</v>
      </c>
      <c r="FD11" s="5">
        <f t="shared" si="56"/>
        <v>53</v>
      </c>
      <c r="FE11" s="5">
        <f t="shared" si="57"/>
        <v>64</v>
      </c>
      <c r="FF11" s="5">
        <f t="shared" si="58"/>
        <v>3</v>
      </c>
      <c r="FG11" s="5">
        <f t="shared" si="59"/>
        <v>-1</v>
      </c>
      <c r="FH11" s="5">
        <f t="shared" si="60"/>
        <v>10</v>
      </c>
      <c r="FI11" s="5">
        <f t="shared" si="61"/>
        <v>-10</v>
      </c>
      <c r="FJ11" s="5">
        <f t="shared" si="62"/>
        <v>0</v>
      </c>
      <c r="FK11" s="5">
        <f t="shared" si="63"/>
        <v>-5</v>
      </c>
      <c r="FL11" s="5">
        <f t="shared" si="64"/>
        <v>40</v>
      </c>
      <c r="FM11" s="5">
        <f t="shared" si="65"/>
        <v>25</v>
      </c>
      <c r="FN11" s="5">
        <f t="shared" si="66"/>
        <v>-41</v>
      </c>
      <c r="FO11" s="5">
        <f t="shared" si="67"/>
        <v>17</v>
      </c>
      <c r="FP11" s="176">
        <f t="shared" si="68"/>
        <v>282</v>
      </c>
      <c r="FQ11" s="176">
        <f t="shared" si="69"/>
        <v>272</v>
      </c>
      <c r="FR11" s="176">
        <f t="shared" si="70"/>
        <v>38</v>
      </c>
      <c r="FS11" s="66">
        <f t="shared" si="71"/>
        <v>592</v>
      </c>
      <c r="FT11" s="242">
        <f t="shared" si="72"/>
        <v>1.7838144323329107E-3</v>
      </c>
      <c r="FU11" s="242">
        <f t="shared" si="73"/>
        <v>1.0170705114644187E-3</v>
      </c>
      <c r="FV11" s="242">
        <f t="shared" si="74"/>
        <v>-6.5811122079631457E-4</v>
      </c>
      <c r="FW11" s="242">
        <f t="shared" si="75"/>
        <v>1.5423598105100804E-3</v>
      </c>
      <c r="FX11" s="242">
        <f t="shared" si="76"/>
        <v>7.9068380277294201E-4</v>
      </c>
      <c r="FY11" s="242">
        <f t="shared" si="77"/>
        <v>8.916124740830898E-4</v>
      </c>
      <c r="FZ11" s="242">
        <f t="shared" si="78"/>
        <v>1.0660869383446387E-3</v>
      </c>
      <c r="GA11" s="242">
        <f t="shared" si="79"/>
        <v>2.831744211054556E-3</v>
      </c>
      <c r="GB11" s="242">
        <f t="shared" si="80"/>
        <v>1.1143835071240945E-3</v>
      </c>
      <c r="GC11" s="242">
        <f t="shared" si="81"/>
        <v>3.7178560363523703E-4</v>
      </c>
      <c r="GD11" s="242">
        <f t="shared" si="82"/>
        <v>8.6767895878524942E-4</v>
      </c>
      <c r="GE11" s="242">
        <f t="shared" si="83"/>
        <v>9.0319592403890689E-4</v>
      </c>
      <c r="GF11" s="242">
        <f t="shared" si="84"/>
        <v>-2.9243054774491056E-4</v>
      </c>
      <c r="GG11" s="242">
        <f t="shared" si="85"/>
        <v>4.6292469207241465E-4</v>
      </c>
      <c r="GH11" s="242">
        <f t="shared" si="86"/>
        <v>-4.7823245285425067E-4</v>
      </c>
      <c r="GI11" s="242">
        <f t="shared" si="87"/>
        <v>2.9461786723447564E-4</v>
      </c>
      <c r="GJ11" s="242">
        <f t="shared" si="88"/>
        <v>8.7431417022516757E-4</v>
      </c>
      <c r="GK11" s="242">
        <f t="shared" si="89"/>
        <v>-2.6016260162601626E-5</v>
      </c>
      <c r="GL11" s="242">
        <f t="shared" si="90"/>
        <v>5.8993110049977183E-4</v>
      </c>
      <c r="GM11" s="242">
        <f t="shared" si="91"/>
        <v>8.0397969951258731E-4</v>
      </c>
      <c r="GN11" s="242">
        <f t="shared" si="92"/>
        <v>4.6344213924891475E-5</v>
      </c>
      <c r="GO11" s="242">
        <f t="shared" si="93"/>
        <v>-1.833583923136162E-5</v>
      </c>
      <c r="GP11" s="242">
        <f t="shared" si="94"/>
        <v>1.67768345468577E-4</v>
      </c>
      <c r="GQ11" s="242">
        <f t="shared" si="95"/>
        <v>-1.4750785479326775E-4</v>
      </c>
      <c r="GR11" s="242">
        <f t="shared" si="96"/>
        <v>0</v>
      </c>
      <c r="GS11" s="242">
        <f t="shared" si="97"/>
        <v>-7.4149871720721917E-5</v>
      </c>
      <c r="GT11" s="242">
        <f t="shared" si="98"/>
        <v>5.6789948179172291E-4</v>
      </c>
      <c r="GU11" s="242">
        <f t="shared" si="99"/>
        <v>3.2741047779011025E-4</v>
      </c>
      <c r="GV11" s="242">
        <f t="shared" si="100"/>
        <v>-7.302585293305667E-4</v>
      </c>
      <c r="GW11" s="242">
        <f t="shared" si="101"/>
        <v>2.2902280236342549E-4</v>
      </c>
      <c r="GX11" s="177">
        <f t="shared" si="102"/>
        <v>1.0094003088335413E-3</v>
      </c>
      <c r="GY11" s="177">
        <f t="shared" si="103"/>
        <v>4.126413903587553E-4</v>
      </c>
      <c r="GZ11" s="177">
        <f t="shared" si="104"/>
        <v>5.794302269435056E-5</v>
      </c>
      <c r="HA11" s="243">
        <f t="shared" si="105"/>
        <v>3.7130922084146947E-4</v>
      </c>
      <c r="HB11" s="19"/>
      <c r="HC11" s="19"/>
      <c r="HD11" s="225">
        <v>1.653E-2</v>
      </c>
      <c r="HE11" s="10">
        <f t="shared" si="106"/>
        <v>0.92567999999999995</v>
      </c>
      <c r="HF11" s="10">
        <f t="shared" si="107"/>
        <v>0.41325000000000001</v>
      </c>
      <c r="HG11" s="10">
        <f t="shared" si="108"/>
        <v>-0.31407000000000002</v>
      </c>
      <c r="HH11" s="10">
        <f t="shared" si="109"/>
        <v>0.34712999999999999</v>
      </c>
      <c r="HI11" s="10">
        <f t="shared" si="110"/>
        <v>0.31407000000000002</v>
      </c>
      <c r="HJ11" s="10">
        <f t="shared" si="111"/>
        <v>0.34712999999999999</v>
      </c>
      <c r="HK11" s="10">
        <f t="shared" si="112"/>
        <v>0.56201999999999996</v>
      </c>
      <c r="HL11" s="10">
        <f t="shared" si="113"/>
        <v>1.3058699999999999</v>
      </c>
      <c r="HM11" s="10">
        <f t="shared" si="114"/>
        <v>0.46283999999999997</v>
      </c>
      <c r="HN11" s="10">
        <f t="shared" si="115"/>
        <v>0.29753999999999997</v>
      </c>
      <c r="HO11" s="10">
        <f t="shared" si="116"/>
        <v>0.69425999999999999</v>
      </c>
      <c r="HP11" s="10">
        <f t="shared" si="117"/>
        <v>0.64466999999999997</v>
      </c>
      <c r="HQ11" s="10">
        <f t="shared" si="118"/>
        <v>-0.21489</v>
      </c>
      <c r="HR11" s="10">
        <f t="shared" si="119"/>
        <v>0.46283999999999997</v>
      </c>
      <c r="HS11" s="10">
        <f t="shared" si="120"/>
        <v>-0.49590000000000001</v>
      </c>
      <c r="HT11" s="10">
        <f t="shared" si="121"/>
        <v>0.36365999999999998</v>
      </c>
      <c r="HU11" s="10">
        <f t="shared" si="122"/>
        <v>1.1405699999999999</v>
      </c>
      <c r="HV11" s="10">
        <f t="shared" si="123"/>
        <v>-3.3059999999999999E-2</v>
      </c>
      <c r="HW11" s="10">
        <f t="shared" si="124"/>
        <v>0.87608999999999992</v>
      </c>
      <c r="HX11" s="10">
        <f t="shared" si="125"/>
        <v>1.05792</v>
      </c>
      <c r="HY11" s="10">
        <f t="shared" si="126"/>
        <v>4.9589999999999995E-2</v>
      </c>
      <c r="HZ11" s="10">
        <f t="shared" si="127"/>
        <v>-1.653E-2</v>
      </c>
      <c r="IA11" s="10">
        <f t="shared" si="128"/>
        <v>0.1653</v>
      </c>
      <c r="IB11" s="10">
        <f t="shared" si="129"/>
        <v>-0.1653</v>
      </c>
      <c r="IC11" s="10">
        <f t="shared" si="130"/>
        <v>0</v>
      </c>
      <c r="ID11" s="10">
        <f t="shared" si="131"/>
        <v>-8.2650000000000001E-2</v>
      </c>
      <c r="IE11" s="10">
        <f t="shared" si="132"/>
        <v>0.66120000000000001</v>
      </c>
      <c r="IF11" s="10">
        <f t="shared" si="133"/>
        <v>0.41325000000000001</v>
      </c>
      <c r="IG11" s="10">
        <f t="shared" si="134"/>
        <v>-0.67772999999999994</v>
      </c>
      <c r="IH11" s="10">
        <f t="shared" si="135"/>
        <v>0.28100999999999998</v>
      </c>
      <c r="II11" s="176">
        <f t="shared" si="136"/>
        <v>4.661459999999999</v>
      </c>
      <c r="IJ11" s="176">
        <f t="shared" si="137"/>
        <v>4.4961599999999997</v>
      </c>
      <c r="IK11" s="176">
        <f t="shared" si="138"/>
        <v>0.62813999999999992</v>
      </c>
      <c r="IL11" s="19">
        <f t="shared" si="139"/>
        <v>9.7857599999999998</v>
      </c>
      <c r="IM11" s="168"/>
      <c r="IN11" s="168"/>
      <c r="IO11" s="168"/>
      <c r="IP11" s="168"/>
      <c r="IQ11" s="168"/>
      <c r="IR11" s="168"/>
      <c r="IS11" s="168"/>
      <c r="IT11" s="168"/>
      <c r="IU11" s="168"/>
      <c r="IV11" s="168"/>
      <c r="IW11" s="168"/>
      <c r="IX11" s="168"/>
      <c r="IY11" s="168"/>
      <c r="IZ11" s="168"/>
      <c r="JA11" s="168"/>
      <c r="JB11" s="168"/>
      <c r="JC11" s="168"/>
      <c r="JD11" s="168"/>
      <c r="JE11" s="168"/>
      <c r="JF11" s="168"/>
      <c r="JG11" s="168"/>
      <c r="JH11" s="168"/>
      <c r="JI11" s="168"/>
      <c r="JJ11" s="168"/>
      <c r="JK11" s="168"/>
      <c r="JL11" s="168"/>
      <c r="JM11" s="168"/>
      <c r="JN11" s="168"/>
      <c r="JO11" s="168"/>
      <c r="JP11" s="168"/>
      <c r="JQ11" s="177">
        <f t="shared" si="141"/>
        <v>1.6529999999999996E-2</v>
      </c>
      <c r="JR11" s="177">
        <f t="shared" si="141"/>
        <v>1.653E-2</v>
      </c>
      <c r="JS11" s="177">
        <f t="shared" si="141"/>
        <v>1.653E-2</v>
      </c>
      <c r="JT11" s="22">
        <f t="shared" si="141"/>
        <v>1.653E-2</v>
      </c>
    </row>
    <row r="12" spans="1:280" x14ac:dyDescent="0.25">
      <c r="A12" s="96">
        <v>10</v>
      </c>
      <c r="B12" s="45"/>
      <c r="C12" s="45" t="s">
        <v>182</v>
      </c>
      <c r="D12" s="45" t="s">
        <v>182</v>
      </c>
      <c r="E12" s="68">
        <v>250</v>
      </c>
      <c r="F12" s="46" t="s">
        <v>139</v>
      </c>
      <c r="G12" s="124"/>
      <c r="H12" s="125"/>
      <c r="I12" s="125"/>
      <c r="J12" s="125"/>
      <c r="K12" s="125"/>
      <c r="L12" s="125"/>
      <c r="M12" s="125"/>
      <c r="N12" s="17"/>
      <c r="O12" s="12"/>
      <c r="P12" s="12"/>
      <c r="Q12" s="12"/>
      <c r="R12" s="12"/>
      <c r="S12" s="12"/>
      <c r="T12" s="12"/>
      <c r="U12" s="12"/>
      <c r="V12" s="12"/>
      <c r="W12" s="11"/>
      <c r="X12" s="11"/>
      <c r="Y12" s="12"/>
      <c r="Z12" s="11"/>
      <c r="AA12" s="11"/>
      <c r="AB12" s="11"/>
      <c r="AC12" s="11"/>
      <c r="AD12" s="11"/>
      <c r="AE12" s="11"/>
      <c r="AF12" s="11"/>
      <c r="AG12" s="11"/>
      <c r="AH12" s="12"/>
      <c r="AI12" s="12"/>
      <c r="AJ12" s="12"/>
      <c r="AK12" s="12"/>
      <c r="AL12" s="60"/>
      <c r="AM12" s="124">
        <v>24</v>
      </c>
      <c r="AN12" s="125">
        <v>24</v>
      </c>
      <c r="AO12" s="125">
        <v>24</v>
      </c>
      <c r="AP12" s="125">
        <v>24</v>
      </c>
      <c r="AQ12" s="125">
        <v>24</v>
      </c>
      <c r="AR12" s="125">
        <v>24</v>
      </c>
      <c r="AS12" s="125">
        <v>24</v>
      </c>
      <c r="AT12" s="17">
        <v>24</v>
      </c>
      <c r="AU12" s="12">
        <v>31</v>
      </c>
      <c r="AV12" s="12">
        <v>47</v>
      </c>
      <c r="AW12" s="12">
        <v>104</v>
      </c>
      <c r="AX12" s="12">
        <v>146</v>
      </c>
      <c r="AY12" s="12">
        <v>166</v>
      </c>
      <c r="AZ12" s="12">
        <v>250</v>
      </c>
      <c r="BA12" s="12">
        <v>482</v>
      </c>
      <c r="BB12" s="12">
        <v>558</v>
      </c>
      <c r="BC12" s="11">
        <v>681</v>
      </c>
      <c r="BD12" s="11">
        <v>650</v>
      </c>
      <c r="BE12" s="12">
        <v>685</v>
      </c>
      <c r="BF12" s="11">
        <v>720</v>
      </c>
      <c r="BG12" s="11">
        <v>713</v>
      </c>
      <c r="BH12" s="11">
        <v>676</v>
      </c>
      <c r="BI12" s="11">
        <v>612</v>
      </c>
      <c r="BJ12" s="11">
        <v>599</v>
      </c>
      <c r="BK12" s="11">
        <v>598</v>
      </c>
      <c r="BL12" s="11">
        <v>568</v>
      </c>
      <c r="BM12" s="11">
        <v>555</v>
      </c>
      <c r="BN12" s="12">
        <v>582</v>
      </c>
      <c r="BO12" s="12">
        <v>601</v>
      </c>
      <c r="BP12" s="12">
        <v>639</v>
      </c>
      <c r="BQ12" s="12">
        <v>664</v>
      </c>
      <c r="BR12" s="60"/>
      <c r="BS12" s="60"/>
      <c r="BT12" s="11">
        <f t="shared" si="0"/>
        <v>0</v>
      </c>
      <c r="BU12" s="11">
        <f t="shared" si="1"/>
        <v>0</v>
      </c>
      <c r="BV12" s="11">
        <f t="shared" si="2"/>
        <v>0</v>
      </c>
      <c r="BW12" s="11">
        <f t="shared" si="3"/>
        <v>0</v>
      </c>
      <c r="BX12" s="11">
        <f t="shared" si="4"/>
        <v>0</v>
      </c>
      <c r="BY12" s="11">
        <f t="shared" si="5"/>
        <v>0</v>
      </c>
      <c r="BZ12" s="11">
        <f t="shared" si="6"/>
        <v>0</v>
      </c>
      <c r="CA12" s="11">
        <f t="shared" si="7"/>
        <v>7</v>
      </c>
      <c r="CB12" s="11">
        <f t="shared" si="8"/>
        <v>16</v>
      </c>
      <c r="CC12" s="11">
        <f t="shared" si="9"/>
        <v>57</v>
      </c>
      <c r="CD12" s="11">
        <f t="shared" si="10"/>
        <v>42</v>
      </c>
      <c r="CE12" s="11">
        <f t="shared" si="11"/>
        <v>20</v>
      </c>
      <c r="CF12" s="11">
        <f t="shared" si="12"/>
        <v>84</v>
      </c>
      <c r="CG12" s="11">
        <f t="shared" si="13"/>
        <v>232</v>
      </c>
      <c r="CH12" s="11">
        <f t="shared" si="14"/>
        <v>76</v>
      </c>
      <c r="CI12" s="11">
        <f t="shared" si="15"/>
        <v>123</v>
      </c>
      <c r="CJ12" s="11">
        <f t="shared" si="16"/>
        <v>-31</v>
      </c>
      <c r="CK12" s="11">
        <f t="shared" si="17"/>
        <v>35</v>
      </c>
      <c r="CL12" s="11">
        <f t="shared" si="18"/>
        <v>35</v>
      </c>
      <c r="CM12" s="11">
        <f t="shared" si="19"/>
        <v>-7</v>
      </c>
      <c r="CN12" s="11">
        <f t="shared" si="20"/>
        <v>-37</v>
      </c>
      <c r="CO12" s="11">
        <f t="shared" si="21"/>
        <v>-64</v>
      </c>
      <c r="CP12" s="11">
        <f t="shared" si="22"/>
        <v>-13</v>
      </c>
      <c r="CQ12" s="11">
        <f t="shared" si="23"/>
        <v>-1</v>
      </c>
      <c r="CR12" s="11">
        <f t="shared" si="24"/>
        <v>-30</v>
      </c>
      <c r="CS12" s="11">
        <f t="shared" si="25"/>
        <v>-13</v>
      </c>
      <c r="CT12" s="11">
        <f t="shared" si="26"/>
        <v>27</v>
      </c>
      <c r="CU12" s="11">
        <f t="shared" si="27"/>
        <v>19</v>
      </c>
      <c r="CV12" s="11">
        <f t="shared" si="28"/>
        <v>38</v>
      </c>
      <c r="CW12" s="11">
        <f t="shared" si="29"/>
        <v>25</v>
      </c>
      <c r="CX12" s="66">
        <f t="shared" si="30"/>
        <v>80</v>
      </c>
      <c r="CY12" s="66">
        <f t="shared" si="31"/>
        <v>609</v>
      </c>
      <c r="CZ12" s="66">
        <f t="shared" si="32"/>
        <v>-49</v>
      </c>
      <c r="DA12" s="66">
        <f t="shared" si="33"/>
        <v>640</v>
      </c>
      <c r="DB12" s="60"/>
      <c r="DC12" s="128">
        <v>0</v>
      </c>
      <c r="DD12" s="128">
        <v>0</v>
      </c>
      <c r="DE12" s="128">
        <v>1</v>
      </c>
      <c r="DF12" s="129">
        <v>0</v>
      </c>
      <c r="DG12" s="129">
        <v>0</v>
      </c>
      <c r="DH12" s="129">
        <v>1</v>
      </c>
      <c r="DI12" s="129">
        <v>0</v>
      </c>
      <c r="DJ12" s="129">
        <v>0</v>
      </c>
      <c r="DK12" s="128">
        <v>4</v>
      </c>
      <c r="DL12" s="128">
        <v>12</v>
      </c>
      <c r="DM12" s="128">
        <v>11</v>
      </c>
      <c r="DN12" s="129">
        <v>9</v>
      </c>
      <c r="DO12" s="129">
        <v>18</v>
      </c>
      <c r="DP12" s="129">
        <v>22</v>
      </c>
      <c r="DQ12" s="129">
        <v>34</v>
      </c>
      <c r="DR12" s="129">
        <v>37</v>
      </c>
      <c r="DS12" s="130">
        <v>67</v>
      </c>
      <c r="DT12" s="130">
        <v>73</v>
      </c>
      <c r="DU12" s="130">
        <v>61</v>
      </c>
      <c r="DV12" s="130">
        <v>37</v>
      </c>
      <c r="DW12" s="130">
        <v>41</v>
      </c>
      <c r="DX12" s="130">
        <v>48</v>
      </c>
      <c r="DY12" s="130">
        <v>33</v>
      </c>
      <c r="DZ12" s="130">
        <v>44</v>
      </c>
      <c r="EA12" s="130">
        <v>57</v>
      </c>
      <c r="EB12" s="130">
        <v>35</v>
      </c>
      <c r="EC12" s="130">
        <v>27</v>
      </c>
      <c r="ED12" s="130">
        <v>47</v>
      </c>
      <c r="EE12" s="130">
        <v>58</v>
      </c>
      <c r="EF12" s="130">
        <v>44</v>
      </c>
      <c r="EG12" s="66">
        <f t="shared" si="34"/>
        <v>18</v>
      </c>
      <c r="EH12" s="66">
        <f t="shared" si="35"/>
        <v>369</v>
      </c>
      <c r="EI12" s="66">
        <f t="shared" si="36"/>
        <v>434</v>
      </c>
      <c r="EJ12" s="66">
        <f t="shared" si="37"/>
        <v>821</v>
      </c>
      <c r="EK12" s="19"/>
      <c r="EL12" s="5">
        <f t="shared" si="38"/>
        <v>0</v>
      </c>
      <c r="EM12" s="5">
        <f t="shared" si="39"/>
        <v>0</v>
      </c>
      <c r="EN12" s="5">
        <f t="shared" si="40"/>
        <v>1</v>
      </c>
      <c r="EO12" s="5">
        <f t="shared" si="41"/>
        <v>0</v>
      </c>
      <c r="EP12" s="5">
        <f t="shared" si="42"/>
        <v>0</v>
      </c>
      <c r="EQ12" s="5">
        <f t="shared" si="43"/>
        <v>1</v>
      </c>
      <c r="ER12" s="5">
        <f t="shared" si="44"/>
        <v>0</v>
      </c>
      <c r="ES12" s="5">
        <f t="shared" si="45"/>
        <v>7</v>
      </c>
      <c r="ET12" s="5">
        <f t="shared" si="46"/>
        <v>20</v>
      </c>
      <c r="EU12" s="5">
        <f t="shared" si="47"/>
        <v>69</v>
      </c>
      <c r="EV12" s="5">
        <f t="shared" si="48"/>
        <v>53</v>
      </c>
      <c r="EW12" s="5">
        <f t="shared" si="49"/>
        <v>29</v>
      </c>
      <c r="EX12" s="5">
        <f t="shared" si="50"/>
        <v>102</v>
      </c>
      <c r="EY12" s="5">
        <f t="shared" si="51"/>
        <v>254</v>
      </c>
      <c r="EZ12" s="5">
        <f t="shared" si="52"/>
        <v>110</v>
      </c>
      <c r="FA12" s="5">
        <f t="shared" si="53"/>
        <v>160</v>
      </c>
      <c r="FB12" s="5">
        <f t="shared" si="54"/>
        <v>36</v>
      </c>
      <c r="FC12" s="5">
        <f t="shared" si="55"/>
        <v>108</v>
      </c>
      <c r="FD12" s="5">
        <f t="shared" si="56"/>
        <v>96</v>
      </c>
      <c r="FE12" s="5">
        <f t="shared" si="57"/>
        <v>30</v>
      </c>
      <c r="FF12" s="5">
        <f t="shared" si="58"/>
        <v>4</v>
      </c>
      <c r="FG12" s="5">
        <f t="shared" si="59"/>
        <v>-16</v>
      </c>
      <c r="FH12" s="5">
        <f t="shared" si="60"/>
        <v>20</v>
      </c>
      <c r="FI12" s="5">
        <f t="shared" si="61"/>
        <v>43</v>
      </c>
      <c r="FJ12" s="5">
        <f t="shared" si="62"/>
        <v>27</v>
      </c>
      <c r="FK12" s="5">
        <f t="shared" si="63"/>
        <v>22</v>
      </c>
      <c r="FL12" s="5">
        <f t="shared" si="64"/>
        <v>54</v>
      </c>
      <c r="FM12" s="5">
        <f t="shared" si="65"/>
        <v>66</v>
      </c>
      <c r="FN12" s="5">
        <f t="shared" si="66"/>
        <v>96</v>
      </c>
      <c r="FO12" s="5">
        <f t="shared" si="67"/>
        <v>69</v>
      </c>
      <c r="FP12" s="176">
        <f t="shared" si="68"/>
        <v>98</v>
      </c>
      <c r="FQ12" s="176">
        <f t="shared" si="69"/>
        <v>978</v>
      </c>
      <c r="FR12" s="176">
        <f t="shared" si="70"/>
        <v>385</v>
      </c>
      <c r="FS12" s="66">
        <f t="shared" si="71"/>
        <v>1461</v>
      </c>
      <c r="FT12" s="242">
        <f t="shared" si="72"/>
        <v>0</v>
      </c>
      <c r="FU12" s="242">
        <f t="shared" si="73"/>
        <v>0</v>
      </c>
      <c r="FV12" s="242">
        <f t="shared" si="74"/>
        <v>3.4637432673490244E-5</v>
      </c>
      <c r="FW12" s="242">
        <f t="shared" si="75"/>
        <v>0</v>
      </c>
      <c r="FX12" s="242">
        <f t="shared" si="76"/>
        <v>0</v>
      </c>
      <c r="FY12" s="242">
        <f t="shared" si="77"/>
        <v>4.2457736861099519E-5</v>
      </c>
      <c r="FZ12" s="242">
        <f t="shared" si="78"/>
        <v>0</v>
      </c>
      <c r="GA12" s="242">
        <f t="shared" si="79"/>
        <v>2.5091404401749232E-4</v>
      </c>
      <c r="GB12" s="242">
        <f t="shared" si="80"/>
        <v>7.9598821937435329E-4</v>
      </c>
      <c r="GC12" s="242">
        <f t="shared" si="81"/>
        <v>1.4251781472684087E-3</v>
      </c>
      <c r="GD12" s="242">
        <f t="shared" si="82"/>
        <v>1.094928209895672E-3</v>
      </c>
      <c r="GE12" s="242">
        <f t="shared" si="83"/>
        <v>6.716072255673923E-4</v>
      </c>
      <c r="GF12" s="242">
        <f t="shared" si="84"/>
        <v>2.2944550669216062E-3</v>
      </c>
      <c r="GG12" s="242">
        <f t="shared" si="85"/>
        <v>4.1993882780854757E-3</v>
      </c>
      <c r="GH12" s="242">
        <f t="shared" si="86"/>
        <v>1.7535189937989192E-3</v>
      </c>
      <c r="GI12" s="242">
        <f t="shared" si="87"/>
        <v>2.1426753980689139E-3</v>
      </c>
      <c r="GJ12" s="242">
        <f t="shared" si="88"/>
        <v>4.5616391490008743E-4</v>
      </c>
      <c r="GK12" s="242">
        <f t="shared" si="89"/>
        <v>1.4048780487804877E-3</v>
      </c>
      <c r="GL12" s="242">
        <f t="shared" si="90"/>
        <v>1.068554446188266E-3</v>
      </c>
      <c r="GM12" s="242">
        <f t="shared" si="91"/>
        <v>3.7686548414652532E-4</v>
      </c>
      <c r="GN12" s="242">
        <f t="shared" si="92"/>
        <v>6.1792285233188638E-5</v>
      </c>
      <c r="GO12" s="242">
        <f t="shared" si="93"/>
        <v>-2.9337342770178592E-4</v>
      </c>
      <c r="GP12" s="242">
        <f t="shared" si="94"/>
        <v>3.35536690937154E-4</v>
      </c>
      <c r="GQ12" s="242">
        <f t="shared" si="95"/>
        <v>6.3428377561105132E-4</v>
      </c>
      <c r="GR12" s="242">
        <f t="shared" si="96"/>
        <v>4.1827392294464843E-4</v>
      </c>
      <c r="GS12" s="242">
        <f t="shared" si="97"/>
        <v>3.2625943557117648E-4</v>
      </c>
      <c r="GT12" s="242">
        <f t="shared" si="98"/>
        <v>7.666643004188259E-4</v>
      </c>
      <c r="GU12" s="242">
        <f t="shared" si="99"/>
        <v>8.6436366136589103E-4</v>
      </c>
      <c r="GV12" s="242">
        <f t="shared" si="100"/>
        <v>1.7098736296520586E-3</v>
      </c>
      <c r="GW12" s="242">
        <f t="shared" si="101"/>
        <v>9.2956313900449173E-4</v>
      </c>
      <c r="GX12" s="177">
        <f t="shared" si="102"/>
        <v>3.5078450448825194E-4</v>
      </c>
      <c r="GY12" s="177">
        <f t="shared" si="103"/>
        <v>1.4836885285693479E-3</v>
      </c>
      <c r="GZ12" s="177">
        <f t="shared" si="104"/>
        <v>5.8705430887697277E-4</v>
      </c>
      <c r="HA12" s="243">
        <f t="shared" si="105"/>
        <v>9.1635603319153189E-4</v>
      </c>
      <c r="HB12" s="19"/>
      <c r="HC12" s="19"/>
      <c r="HD12" s="225">
        <v>0.85608000000000006</v>
      </c>
      <c r="HE12" s="10">
        <f t="shared" si="106"/>
        <v>0</v>
      </c>
      <c r="HF12" s="10">
        <f t="shared" si="107"/>
        <v>0</v>
      </c>
      <c r="HG12" s="10">
        <f t="shared" si="108"/>
        <v>0.85608000000000006</v>
      </c>
      <c r="HH12" s="10">
        <f t="shared" si="109"/>
        <v>0</v>
      </c>
      <c r="HI12" s="10">
        <f t="shared" si="110"/>
        <v>0</v>
      </c>
      <c r="HJ12" s="10">
        <f t="shared" si="111"/>
        <v>0.85608000000000006</v>
      </c>
      <c r="HK12" s="10">
        <f t="shared" si="112"/>
        <v>0</v>
      </c>
      <c r="HL12" s="10">
        <f t="shared" si="113"/>
        <v>5.9925600000000001</v>
      </c>
      <c r="HM12" s="10">
        <f t="shared" si="114"/>
        <v>17.121600000000001</v>
      </c>
      <c r="HN12" s="10">
        <f t="shared" si="115"/>
        <v>59.069520000000004</v>
      </c>
      <c r="HO12" s="10">
        <f t="shared" si="116"/>
        <v>45.372240000000005</v>
      </c>
      <c r="HP12" s="10">
        <f t="shared" si="117"/>
        <v>24.826320000000003</v>
      </c>
      <c r="HQ12" s="10">
        <f t="shared" si="118"/>
        <v>87.320160000000001</v>
      </c>
      <c r="HR12" s="10">
        <f t="shared" si="119"/>
        <v>217.44432</v>
      </c>
      <c r="HS12" s="10">
        <f t="shared" si="120"/>
        <v>94.168800000000005</v>
      </c>
      <c r="HT12" s="10">
        <f t="shared" si="121"/>
        <v>136.97280000000001</v>
      </c>
      <c r="HU12" s="10">
        <f t="shared" si="122"/>
        <v>30.818880000000004</v>
      </c>
      <c r="HV12" s="10">
        <f t="shared" si="123"/>
        <v>92.456640000000007</v>
      </c>
      <c r="HW12" s="10">
        <f t="shared" si="124"/>
        <v>82.18368000000001</v>
      </c>
      <c r="HX12" s="10">
        <f t="shared" si="125"/>
        <v>25.682400000000001</v>
      </c>
      <c r="HY12" s="10">
        <f t="shared" si="126"/>
        <v>3.4243200000000003</v>
      </c>
      <c r="HZ12" s="10">
        <f t="shared" si="127"/>
        <v>-13.697280000000001</v>
      </c>
      <c r="IA12" s="10">
        <f t="shared" si="128"/>
        <v>17.121600000000001</v>
      </c>
      <c r="IB12" s="10">
        <f t="shared" si="129"/>
        <v>36.811440000000005</v>
      </c>
      <c r="IC12" s="10">
        <f t="shared" si="130"/>
        <v>23.114160000000002</v>
      </c>
      <c r="ID12" s="10">
        <f t="shared" si="131"/>
        <v>18.833760000000002</v>
      </c>
      <c r="IE12" s="10">
        <f t="shared" si="132"/>
        <v>46.228320000000004</v>
      </c>
      <c r="IF12" s="10">
        <f t="shared" si="133"/>
        <v>56.501280000000001</v>
      </c>
      <c r="IG12" s="10">
        <f t="shared" si="134"/>
        <v>82.18368000000001</v>
      </c>
      <c r="IH12" s="10">
        <f t="shared" si="135"/>
        <v>59.069520000000004</v>
      </c>
      <c r="II12" s="176">
        <f t="shared" si="136"/>
        <v>83.895840000000007</v>
      </c>
      <c r="IJ12" s="176">
        <f t="shared" si="137"/>
        <v>837.24624000000006</v>
      </c>
      <c r="IK12" s="176">
        <f t="shared" si="138"/>
        <v>329.59080000000006</v>
      </c>
      <c r="IL12" s="19">
        <f t="shared" si="139"/>
        <v>1250.73288</v>
      </c>
      <c r="IM12" s="168"/>
      <c r="IN12" s="168"/>
      <c r="IO12" s="168"/>
      <c r="IP12" s="168"/>
      <c r="IQ12" s="168"/>
      <c r="IR12" s="168"/>
      <c r="IS12" s="168"/>
      <c r="IT12" s="168"/>
      <c r="IU12" s="168"/>
      <c r="IV12" s="168"/>
      <c r="IW12" s="168"/>
      <c r="IX12" s="168"/>
      <c r="IY12" s="168"/>
      <c r="IZ12" s="168"/>
      <c r="JA12" s="168"/>
      <c r="JB12" s="168"/>
      <c r="JC12" s="168"/>
      <c r="JD12" s="168"/>
      <c r="JE12" s="168"/>
      <c r="JF12" s="168"/>
      <c r="JG12" s="168"/>
      <c r="JH12" s="168"/>
      <c r="JI12" s="168"/>
      <c r="JJ12" s="168"/>
      <c r="JK12" s="168"/>
      <c r="JL12" s="168"/>
      <c r="JM12" s="168"/>
      <c r="JN12" s="168"/>
      <c r="JO12" s="168"/>
      <c r="JP12" s="168"/>
      <c r="JQ12" s="177">
        <f t="shared" si="141"/>
        <v>0.85608000000000006</v>
      </c>
      <c r="JR12" s="177">
        <f t="shared" si="141"/>
        <v>0.85608000000000006</v>
      </c>
      <c r="JS12" s="177">
        <f t="shared" si="141"/>
        <v>0.85608000000000017</v>
      </c>
      <c r="JT12" s="22">
        <f t="shared" si="141"/>
        <v>0.85608000000000006</v>
      </c>
    </row>
    <row r="13" spans="1:280" x14ac:dyDescent="0.25">
      <c r="A13" s="96">
        <v>11</v>
      </c>
      <c r="B13" s="39"/>
      <c r="C13" s="39" t="s">
        <v>236</v>
      </c>
      <c r="D13" s="39" t="s">
        <v>185</v>
      </c>
      <c r="E13" s="68">
        <v>425</v>
      </c>
      <c r="F13" s="48" t="s">
        <v>90</v>
      </c>
      <c r="G13" s="124"/>
      <c r="H13" s="125"/>
      <c r="I13" s="125"/>
      <c r="J13" s="125"/>
      <c r="K13" s="125"/>
      <c r="L13" s="125"/>
      <c r="M13" s="125"/>
      <c r="N13" s="17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2"/>
      <c r="Z13" s="11"/>
      <c r="AA13" s="12"/>
      <c r="AB13" s="12"/>
      <c r="AC13" s="12"/>
      <c r="AD13" s="12"/>
      <c r="AE13" s="12"/>
      <c r="AF13" s="12"/>
      <c r="AG13" s="12"/>
      <c r="AH13" s="11"/>
      <c r="AI13" s="11"/>
      <c r="AJ13" s="11"/>
      <c r="AK13" s="40"/>
      <c r="AL13" s="58"/>
      <c r="AM13" s="124">
        <v>1</v>
      </c>
      <c r="AN13" s="125">
        <v>1</v>
      </c>
      <c r="AO13" s="125">
        <v>1</v>
      </c>
      <c r="AP13" s="125">
        <v>1</v>
      </c>
      <c r="AQ13" s="125">
        <v>1</v>
      </c>
      <c r="AR13" s="125">
        <v>1</v>
      </c>
      <c r="AS13" s="125">
        <v>1</v>
      </c>
      <c r="AT13" s="17">
        <v>1</v>
      </c>
      <c r="AU13" s="12">
        <v>3</v>
      </c>
      <c r="AV13" s="12">
        <v>2</v>
      </c>
      <c r="AW13" s="12">
        <v>2</v>
      </c>
      <c r="AX13" s="12">
        <v>2</v>
      </c>
      <c r="AY13" s="12">
        <v>2</v>
      </c>
      <c r="AZ13" s="12">
        <v>2</v>
      </c>
      <c r="BA13" s="12">
        <v>3</v>
      </c>
      <c r="BB13" s="12">
        <v>5</v>
      </c>
      <c r="BC13" s="11">
        <v>6</v>
      </c>
      <c r="BD13" s="11">
        <v>5</v>
      </c>
      <c r="BE13" s="12">
        <v>2</v>
      </c>
      <c r="BF13" s="11">
        <v>2</v>
      </c>
      <c r="BG13" s="12">
        <v>1</v>
      </c>
      <c r="BH13" s="12">
        <v>2</v>
      </c>
      <c r="BI13" s="12">
        <v>3</v>
      </c>
      <c r="BJ13" s="12">
        <v>5</v>
      </c>
      <c r="BK13" s="12">
        <v>5</v>
      </c>
      <c r="BL13" s="12">
        <v>4</v>
      </c>
      <c r="BM13" s="12">
        <v>2</v>
      </c>
      <c r="BN13" s="11">
        <v>3</v>
      </c>
      <c r="BO13" s="11">
        <v>3</v>
      </c>
      <c r="BP13" s="11">
        <v>3</v>
      </c>
      <c r="BQ13" s="40">
        <v>5</v>
      </c>
      <c r="BR13" s="58"/>
      <c r="BS13" s="58"/>
      <c r="BT13" s="12">
        <f t="shared" si="0"/>
        <v>0</v>
      </c>
      <c r="BU13" s="12">
        <f t="shared" si="1"/>
        <v>0</v>
      </c>
      <c r="BV13" s="12">
        <f t="shared" si="2"/>
        <v>0</v>
      </c>
      <c r="BW13" s="12">
        <f t="shared" si="3"/>
        <v>0</v>
      </c>
      <c r="BX13" s="12">
        <f t="shared" si="4"/>
        <v>0</v>
      </c>
      <c r="BY13" s="12">
        <f t="shared" si="5"/>
        <v>0</v>
      </c>
      <c r="BZ13" s="12">
        <f t="shared" si="6"/>
        <v>0</v>
      </c>
      <c r="CA13" s="12">
        <f t="shared" si="7"/>
        <v>2</v>
      </c>
      <c r="CB13" s="12">
        <f t="shared" si="8"/>
        <v>-1</v>
      </c>
      <c r="CC13" s="12">
        <f t="shared" si="9"/>
        <v>0</v>
      </c>
      <c r="CD13" s="12">
        <f t="shared" si="10"/>
        <v>0</v>
      </c>
      <c r="CE13" s="12">
        <f t="shared" si="11"/>
        <v>0</v>
      </c>
      <c r="CF13" s="12">
        <f t="shared" si="12"/>
        <v>0</v>
      </c>
      <c r="CG13" s="12">
        <f t="shared" si="13"/>
        <v>1</v>
      </c>
      <c r="CH13" s="12">
        <f t="shared" si="14"/>
        <v>2</v>
      </c>
      <c r="CI13" s="12">
        <f t="shared" si="15"/>
        <v>1</v>
      </c>
      <c r="CJ13" s="12">
        <f t="shared" si="16"/>
        <v>-1</v>
      </c>
      <c r="CK13" s="12">
        <f t="shared" si="17"/>
        <v>-3</v>
      </c>
      <c r="CL13" s="12">
        <f t="shared" si="18"/>
        <v>0</v>
      </c>
      <c r="CM13" s="12">
        <f t="shared" si="19"/>
        <v>-1</v>
      </c>
      <c r="CN13" s="12">
        <f t="shared" si="20"/>
        <v>1</v>
      </c>
      <c r="CO13" s="12">
        <f t="shared" si="21"/>
        <v>1</v>
      </c>
      <c r="CP13" s="12">
        <f t="shared" si="22"/>
        <v>2</v>
      </c>
      <c r="CQ13" s="12">
        <f t="shared" si="23"/>
        <v>0</v>
      </c>
      <c r="CR13" s="12">
        <f t="shared" si="24"/>
        <v>-1</v>
      </c>
      <c r="CS13" s="12">
        <f t="shared" si="25"/>
        <v>-2</v>
      </c>
      <c r="CT13" s="12">
        <f t="shared" si="26"/>
        <v>1</v>
      </c>
      <c r="CU13" s="12">
        <f t="shared" si="27"/>
        <v>0</v>
      </c>
      <c r="CV13" s="12">
        <f t="shared" si="28"/>
        <v>0</v>
      </c>
      <c r="CW13" s="12">
        <f t="shared" si="29"/>
        <v>2</v>
      </c>
      <c r="CX13" s="66">
        <f t="shared" si="30"/>
        <v>1</v>
      </c>
      <c r="CY13" s="66">
        <f t="shared" si="31"/>
        <v>-1</v>
      </c>
      <c r="CZ13" s="66">
        <f t="shared" si="32"/>
        <v>4</v>
      </c>
      <c r="DA13" s="66">
        <f t="shared" si="33"/>
        <v>4</v>
      </c>
      <c r="DB13" s="58"/>
      <c r="DC13" s="135"/>
      <c r="DD13" s="134"/>
      <c r="DE13" s="134"/>
      <c r="DF13" s="134"/>
      <c r="DG13" s="134"/>
      <c r="DH13" s="134"/>
      <c r="DI13" s="134"/>
      <c r="DJ13" s="135">
        <v>0</v>
      </c>
      <c r="DK13" s="122">
        <v>0</v>
      </c>
      <c r="DL13" s="122">
        <v>0</v>
      </c>
      <c r="DM13" s="122">
        <v>0</v>
      </c>
      <c r="DN13" s="122">
        <v>0</v>
      </c>
      <c r="DO13" s="122">
        <v>0</v>
      </c>
      <c r="DP13" s="122">
        <v>0</v>
      </c>
      <c r="DQ13" s="122">
        <v>0</v>
      </c>
      <c r="DR13" s="122">
        <v>0</v>
      </c>
      <c r="DS13" s="137">
        <v>0</v>
      </c>
      <c r="DT13" s="137">
        <v>0</v>
      </c>
      <c r="DU13" s="137">
        <v>0</v>
      </c>
      <c r="DV13" s="137">
        <v>0</v>
      </c>
      <c r="DW13" s="137">
        <v>0</v>
      </c>
      <c r="DX13" s="137">
        <v>0</v>
      </c>
      <c r="DY13" s="137">
        <v>0</v>
      </c>
      <c r="DZ13" s="137"/>
      <c r="EA13" s="137"/>
      <c r="EB13" s="138"/>
      <c r="EC13" s="138"/>
      <c r="ED13" s="138"/>
      <c r="EE13" s="138"/>
      <c r="EF13" s="138"/>
      <c r="EG13" s="66">
        <f t="shared" si="34"/>
        <v>0</v>
      </c>
      <c r="EH13" s="66">
        <f t="shared" si="35"/>
        <v>0</v>
      </c>
      <c r="EI13" s="66">
        <f t="shared" si="36"/>
        <v>0</v>
      </c>
      <c r="EJ13" s="66">
        <f t="shared" si="37"/>
        <v>0</v>
      </c>
      <c r="EK13" s="25"/>
      <c r="EL13" s="5">
        <f t="shared" si="38"/>
        <v>0</v>
      </c>
      <c r="EM13" s="5">
        <f t="shared" si="39"/>
        <v>0</v>
      </c>
      <c r="EN13" s="5">
        <f t="shared" si="40"/>
        <v>0</v>
      </c>
      <c r="EO13" s="5">
        <f t="shared" si="41"/>
        <v>0</v>
      </c>
      <c r="EP13" s="5">
        <f t="shared" si="42"/>
        <v>0</v>
      </c>
      <c r="EQ13" s="5">
        <f t="shared" si="43"/>
        <v>0</v>
      </c>
      <c r="ER13" s="5">
        <f t="shared" si="44"/>
        <v>0</v>
      </c>
      <c r="ES13" s="5">
        <f t="shared" si="45"/>
        <v>2</v>
      </c>
      <c r="ET13" s="5">
        <f t="shared" si="46"/>
        <v>-1</v>
      </c>
      <c r="EU13" s="5">
        <f t="shared" si="47"/>
        <v>0</v>
      </c>
      <c r="EV13" s="5">
        <f t="shared" si="48"/>
        <v>0</v>
      </c>
      <c r="EW13" s="5">
        <f t="shared" si="49"/>
        <v>0</v>
      </c>
      <c r="EX13" s="5">
        <f t="shared" si="50"/>
        <v>0</v>
      </c>
      <c r="EY13" s="5">
        <f t="shared" si="51"/>
        <v>1</v>
      </c>
      <c r="EZ13" s="5">
        <f t="shared" si="52"/>
        <v>2</v>
      </c>
      <c r="FA13" s="5">
        <f t="shared" si="53"/>
        <v>1</v>
      </c>
      <c r="FB13" s="5">
        <f t="shared" si="54"/>
        <v>-1</v>
      </c>
      <c r="FC13" s="5">
        <f t="shared" si="55"/>
        <v>-3</v>
      </c>
      <c r="FD13" s="5">
        <f t="shared" si="56"/>
        <v>0</v>
      </c>
      <c r="FE13" s="5">
        <f t="shared" si="57"/>
        <v>-1</v>
      </c>
      <c r="FF13" s="5">
        <f t="shared" si="58"/>
        <v>1</v>
      </c>
      <c r="FG13" s="5">
        <f t="shared" si="59"/>
        <v>1</v>
      </c>
      <c r="FH13" s="5">
        <f t="shared" si="60"/>
        <v>2</v>
      </c>
      <c r="FI13" s="5">
        <f t="shared" si="61"/>
        <v>0</v>
      </c>
      <c r="FJ13" s="5">
        <f t="shared" si="62"/>
        <v>-1</v>
      </c>
      <c r="FK13" s="5">
        <f t="shared" si="63"/>
        <v>-2</v>
      </c>
      <c r="FL13" s="5">
        <f t="shared" si="64"/>
        <v>1</v>
      </c>
      <c r="FM13" s="5">
        <f t="shared" si="65"/>
        <v>0</v>
      </c>
      <c r="FN13" s="5">
        <f t="shared" si="66"/>
        <v>0</v>
      </c>
      <c r="FO13" s="5">
        <f t="shared" si="67"/>
        <v>2</v>
      </c>
      <c r="FP13" s="176">
        <f t="shared" si="68"/>
        <v>1</v>
      </c>
      <c r="FQ13" s="176">
        <f t="shared" si="69"/>
        <v>-1</v>
      </c>
      <c r="FR13" s="176">
        <f t="shared" si="70"/>
        <v>4</v>
      </c>
      <c r="FS13" s="66">
        <f t="shared" si="71"/>
        <v>4</v>
      </c>
      <c r="FT13" s="242">
        <f t="shared" si="72"/>
        <v>0</v>
      </c>
      <c r="FU13" s="242">
        <f t="shared" si="73"/>
        <v>0</v>
      </c>
      <c r="FV13" s="242">
        <f t="shared" si="74"/>
        <v>0</v>
      </c>
      <c r="FW13" s="242">
        <f t="shared" si="75"/>
        <v>0</v>
      </c>
      <c r="FX13" s="242">
        <f t="shared" si="76"/>
        <v>0</v>
      </c>
      <c r="FY13" s="242">
        <f t="shared" si="77"/>
        <v>0</v>
      </c>
      <c r="FZ13" s="242">
        <f t="shared" si="78"/>
        <v>0</v>
      </c>
      <c r="GA13" s="242">
        <f t="shared" si="79"/>
        <v>7.1689726862140651E-5</v>
      </c>
      <c r="GB13" s="242">
        <f t="shared" si="80"/>
        <v>-3.9799410968717664E-5</v>
      </c>
      <c r="GC13" s="242">
        <f t="shared" si="81"/>
        <v>0</v>
      </c>
      <c r="GD13" s="242">
        <f t="shared" si="82"/>
        <v>0</v>
      </c>
      <c r="GE13" s="242">
        <f t="shared" si="83"/>
        <v>0</v>
      </c>
      <c r="GF13" s="242">
        <f t="shared" si="84"/>
        <v>0</v>
      </c>
      <c r="GG13" s="242">
        <f t="shared" si="85"/>
        <v>1.653302471687195E-5</v>
      </c>
      <c r="GH13" s="242">
        <f t="shared" si="86"/>
        <v>3.188216352361671E-5</v>
      </c>
      <c r="GI13" s="242">
        <f t="shared" si="87"/>
        <v>1.3391721237930711E-5</v>
      </c>
      <c r="GJ13" s="242">
        <f t="shared" si="88"/>
        <v>-1.2671219858335762E-5</v>
      </c>
      <c r="GK13" s="242">
        <f t="shared" si="89"/>
        <v>-3.9024390243902437E-5</v>
      </c>
      <c r="GL13" s="242">
        <f t="shared" si="90"/>
        <v>0</v>
      </c>
      <c r="GM13" s="242">
        <f t="shared" si="91"/>
        <v>-1.2562182804884177E-5</v>
      </c>
      <c r="GN13" s="242">
        <f t="shared" si="92"/>
        <v>1.544807130829716E-5</v>
      </c>
      <c r="GO13" s="242">
        <f t="shared" si="93"/>
        <v>1.833583923136162E-5</v>
      </c>
      <c r="GP13" s="242">
        <f t="shared" si="94"/>
        <v>3.3553669093715399E-5</v>
      </c>
      <c r="GQ13" s="242">
        <f t="shared" si="95"/>
        <v>0</v>
      </c>
      <c r="GR13" s="242">
        <f t="shared" si="96"/>
        <v>-1.5491626775727718E-5</v>
      </c>
      <c r="GS13" s="242">
        <f t="shared" si="97"/>
        <v>-2.965994868828877E-5</v>
      </c>
      <c r="GT13" s="242">
        <f t="shared" si="98"/>
        <v>1.4197487044793071E-5</v>
      </c>
      <c r="GU13" s="242">
        <f t="shared" si="99"/>
        <v>0</v>
      </c>
      <c r="GV13" s="242">
        <f t="shared" si="100"/>
        <v>0</v>
      </c>
      <c r="GW13" s="242">
        <f t="shared" si="101"/>
        <v>2.694385910157947E-5</v>
      </c>
      <c r="GX13" s="177">
        <f t="shared" si="102"/>
        <v>3.5794337192678771E-6</v>
      </c>
      <c r="GY13" s="177">
        <f t="shared" si="103"/>
        <v>-1.5170639351424826E-6</v>
      </c>
      <c r="GZ13" s="177">
        <f t="shared" si="104"/>
        <v>6.0992655467737429E-6</v>
      </c>
      <c r="HA13" s="243">
        <f t="shared" si="105"/>
        <v>2.5088460867666856E-6</v>
      </c>
      <c r="HB13" s="19"/>
      <c r="HC13" s="19"/>
      <c r="HD13" s="225">
        <v>8.7000000000000001E-4</v>
      </c>
      <c r="HE13" s="10">
        <f t="shared" si="106"/>
        <v>0</v>
      </c>
      <c r="HF13" s="10">
        <f t="shared" si="107"/>
        <v>0</v>
      </c>
      <c r="HG13" s="10">
        <f t="shared" si="108"/>
        <v>0</v>
      </c>
      <c r="HH13" s="10">
        <f t="shared" si="109"/>
        <v>0</v>
      </c>
      <c r="HI13" s="10">
        <f t="shared" si="110"/>
        <v>0</v>
      </c>
      <c r="HJ13" s="10">
        <f t="shared" si="111"/>
        <v>0</v>
      </c>
      <c r="HK13" s="10">
        <f t="shared" si="112"/>
        <v>0</v>
      </c>
      <c r="HL13" s="10">
        <f t="shared" si="113"/>
        <v>1.74E-3</v>
      </c>
      <c r="HM13" s="10">
        <f t="shared" si="114"/>
        <v>-8.7000000000000001E-4</v>
      </c>
      <c r="HN13" s="10">
        <f t="shared" si="115"/>
        <v>0</v>
      </c>
      <c r="HO13" s="10">
        <f t="shared" si="116"/>
        <v>0</v>
      </c>
      <c r="HP13" s="10">
        <f t="shared" si="117"/>
        <v>0</v>
      </c>
      <c r="HQ13" s="10">
        <f t="shared" si="118"/>
        <v>0</v>
      </c>
      <c r="HR13" s="10">
        <f t="shared" si="119"/>
        <v>8.7000000000000001E-4</v>
      </c>
      <c r="HS13" s="10">
        <f t="shared" si="120"/>
        <v>1.74E-3</v>
      </c>
      <c r="HT13" s="10">
        <f t="shared" si="121"/>
        <v>8.7000000000000001E-4</v>
      </c>
      <c r="HU13" s="10">
        <f t="shared" si="122"/>
        <v>-8.7000000000000001E-4</v>
      </c>
      <c r="HV13" s="10">
        <f t="shared" si="123"/>
        <v>-2.6099999999999999E-3</v>
      </c>
      <c r="HW13" s="10">
        <f t="shared" si="124"/>
        <v>0</v>
      </c>
      <c r="HX13" s="10">
        <f t="shared" si="125"/>
        <v>-8.7000000000000001E-4</v>
      </c>
      <c r="HY13" s="10">
        <f t="shared" si="126"/>
        <v>8.7000000000000001E-4</v>
      </c>
      <c r="HZ13" s="10">
        <f t="shared" si="127"/>
        <v>8.7000000000000001E-4</v>
      </c>
      <c r="IA13" s="10">
        <f t="shared" si="128"/>
        <v>1.74E-3</v>
      </c>
      <c r="IB13" s="10">
        <f t="shared" si="129"/>
        <v>0</v>
      </c>
      <c r="IC13" s="10">
        <f t="shared" si="130"/>
        <v>-8.7000000000000001E-4</v>
      </c>
      <c r="ID13" s="10">
        <f t="shared" si="131"/>
        <v>-1.74E-3</v>
      </c>
      <c r="IE13" s="10">
        <f t="shared" si="132"/>
        <v>8.7000000000000001E-4</v>
      </c>
      <c r="IF13" s="10">
        <f t="shared" si="133"/>
        <v>0</v>
      </c>
      <c r="IG13" s="10">
        <f t="shared" si="134"/>
        <v>0</v>
      </c>
      <c r="IH13" s="10">
        <f t="shared" si="135"/>
        <v>1.74E-3</v>
      </c>
      <c r="II13" s="176">
        <f t="shared" si="136"/>
        <v>8.7000000000000001E-4</v>
      </c>
      <c r="IJ13" s="176">
        <f t="shared" si="137"/>
        <v>-8.7000000000000001E-4</v>
      </c>
      <c r="IK13" s="176">
        <f t="shared" si="138"/>
        <v>3.4799999999999996E-3</v>
      </c>
      <c r="IL13" s="19">
        <f t="shared" si="139"/>
        <v>3.4799999999999996E-3</v>
      </c>
      <c r="IM13" s="168"/>
      <c r="IN13" s="168"/>
      <c r="IO13" s="168"/>
      <c r="IP13" s="168"/>
      <c r="IQ13" s="168"/>
      <c r="IR13" s="168"/>
      <c r="IS13" s="168"/>
      <c r="IT13" s="168"/>
      <c r="IU13" s="168"/>
      <c r="IV13" s="168"/>
      <c r="IW13" s="168"/>
      <c r="IX13" s="168"/>
      <c r="IY13" s="168"/>
      <c r="IZ13" s="168"/>
      <c r="JA13" s="168"/>
      <c r="JB13" s="168"/>
      <c r="JC13" s="168"/>
      <c r="JD13" s="168"/>
      <c r="JE13" s="168"/>
      <c r="JF13" s="168"/>
      <c r="JG13" s="168"/>
      <c r="JH13" s="168"/>
      <c r="JI13" s="168"/>
      <c r="JJ13" s="168"/>
      <c r="JK13" s="168"/>
      <c r="JL13" s="168"/>
      <c r="JM13" s="168"/>
      <c r="JN13" s="168"/>
      <c r="JO13" s="168"/>
      <c r="JP13" s="168"/>
      <c r="JQ13" s="177">
        <f t="shared" si="141"/>
        <v>8.7000000000000001E-4</v>
      </c>
      <c r="JR13" s="177">
        <f t="shared" si="141"/>
        <v>8.7000000000000001E-4</v>
      </c>
      <c r="JS13" s="177">
        <f t="shared" si="141"/>
        <v>8.699999999999999E-4</v>
      </c>
      <c r="JT13" s="22">
        <f t="shared" si="141"/>
        <v>8.699999999999999E-4</v>
      </c>
    </row>
    <row r="14" spans="1:280" x14ac:dyDescent="0.25">
      <c r="A14" s="96">
        <v>12</v>
      </c>
      <c r="B14" s="45"/>
      <c r="C14" s="45" t="s">
        <v>182</v>
      </c>
      <c r="D14" s="45" t="s">
        <v>182</v>
      </c>
      <c r="E14" s="68">
        <v>268</v>
      </c>
      <c r="F14" s="48" t="s">
        <v>49</v>
      </c>
      <c r="G14" s="124"/>
      <c r="H14" s="125"/>
      <c r="I14" s="125"/>
      <c r="J14" s="125"/>
      <c r="K14" s="125"/>
      <c r="L14" s="125"/>
      <c r="M14" s="125"/>
      <c r="N14" s="17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2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40"/>
      <c r="AL14" s="60"/>
      <c r="AM14" s="124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0</v>
      </c>
      <c r="AS14" s="125">
        <v>0</v>
      </c>
      <c r="AT14" s="17">
        <v>0</v>
      </c>
      <c r="AU14" s="12">
        <v>0</v>
      </c>
      <c r="AV14" s="12">
        <v>1</v>
      </c>
      <c r="AW14" s="12">
        <v>3</v>
      </c>
      <c r="AX14" s="12">
        <v>2</v>
      </c>
      <c r="AY14" s="12">
        <v>3</v>
      </c>
      <c r="AZ14" s="12">
        <v>2</v>
      </c>
      <c r="BA14" s="12">
        <v>3</v>
      </c>
      <c r="BB14" s="12">
        <v>2</v>
      </c>
      <c r="BC14" s="11">
        <v>2</v>
      </c>
      <c r="BD14" s="11">
        <v>3</v>
      </c>
      <c r="BE14" s="12">
        <v>2</v>
      </c>
      <c r="BF14" s="11">
        <v>2</v>
      </c>
      <c r="BG14" s="11">
        <v>1</v>
      </c>
      <c r="BH14" s="11">
        <v>1</v>
      </c>
      <c r="BI14" s="11">
        <v>2</v>
      </c>
      <c r="BJ14" s="11">
        <v>2</v>
      </c>
      <c r="BK14" s="11">
        <v>6</v>
      </c>
      <c r="BL14" s="11">
        <v>7</v>
      </c>
      <c r="BM14" s="11">
        <v>6</v>
      </c>
      <c r="BN14" s="11">
        <v>3</v>
      </c>
      <c r="BO14" s="11">
        <v>7</v>
      </c>
      <c r="BP14" s="11">
        <v>8</v>
      </c>
      <c r="BQ14" s="40">
        <v>10</v>
      </c>
      <c r="BR14" s="60"/>
      <c r="BS14" s="60"/>
      <c r="BT14" s="11">
        <f t="shared" si="0"/>
        <v>0</v>
      </c>
      <c r="BU14" s="11">
        <f t="shared" si="1"/>
        <v>0</v>
      </c>
      <c r="BV14" s="11">
        <f t="shared" si="2"/>
        <v>0</v>
      </c>
      <c r="BW14" s="11">
        <f t="shared" si="3"/>
        <v>0</v>
      </c>
      <c r="BX14" s="11">
        <f t="shared" si="4"/>
        <v>0</v>
      </c>
      <c r="BY14" s="11">
        <f t="shared" si="5"/>
        <v>0</v>
      </c>
      <c r="BZ14" s="11">
        <f t="shared" si="6"/>
        <v>0</v>
      </c>
      <c r="CA14" s="11">
        <f t="shared" si="7"/>
        <v>0</v>
      </c>
      <c r="CB14" s="11">
        <f t="shared" si="8"/>
        <v>1</v>
      </c>
      <c r="CC14" s="11">
        <f t="shared" si="9"/>
        <v>2</v>
      </c>
      <c r="CD14" s="11">
        <f t="shared" si="10"/>
        <v>-1</v>
      </c>
      <c r="CE14" s="11">
        <f t="shared" si="11"/>
        <v>1</v>
      </c>
      <c r="CF14" s="11">
        <f t="shared" si="12"/>
        <v>-1</v>
      </c>
      <c r="CG14" s="11">
        <f t="shared" si="13"/>
        <v>1</v>
      </c>
      <c r="CH14" s="11">
        <f t="shared" si="14"/>
        <v>-1</v>
      </c>
      <c r="CI14" s="11">
        <f t="shared" si="15"/>
        <v>0</v>
      </c>
      <c r="CJ14" s="11">
        <f t="shared" si="16"/>
        <v>1</v>
      </c>
      <c r="CK14" s="11">
        <f t="shared" si="17"/>
        <v>-1</v>
      </c>
      <c r="CL14" s="11">
        <f t="shared" si="18"/>
        <v>0</v>
      </c>
      <c r="CM14" s="11">
        <f t="shared" si="19"/>
        <v>-1</v>
      </c>
      <c r="CN14" s="11">
        <f t="shared" si="20"/>
        <v>0</v>
      </c>
      <c r="CO14" s="11">
        <f t="shared" si="21"/>
        <v>1</v>
      </c>
      <c r="CP14" s="11">
        <f t="shared" si="22"/>
        <v>0</v>
      </c>
      <c r="CQ14" s="11">
        <f t="shared" si="23"/>
        <v>4</v>
      </c>
      <c r="CR14" s="11">
        <f t="shared" si="24"/>
        <v>1</v>
      </c>
      <c r="CS14" s="11">
        <f t="shared" si="25"/>
        <v>-1</v>
      </c>
      <c r="CT14" s="11">
        <f t="shared" si="26"/>
        <v>-3</v>
      </c>
      <c r="CU14" s="11">
        <f t="shared" si="27"/>
        <v>4</v>
      </c>
      <c r="CV14" s="11">
        <f t="shared" si="28"/>
        <v>1</v>
      </c>
      <c r="CW14" s="11">
        <f t="shared" si="29"/>
        <v>2</v>
      </c>
      <c r="CX14" s="66">
        <f t="shared" si="30"/>
        <v>3</v>
      </c>
      <c r="CY14" s="66">
        <f t="shared" si="31"/>
        <v>-2</v>
      </c>
      <c r="CZ14" s="66">
        <f t="shared" si="32"/>
        <v>9</v>
      </c>
      <c r="DA14" s="66">
        <f t="shared" si="33"/>
        <v>10</v>
      </c>
      <c r="DB14" s="60"/>
      <c r="DC14" s="129">
        <v>0</v>
      </c>
      <c r="DD14" s="129">
        <v>0</v>
      </c>
      <c r="DE14" s="129">
        <v>0</v>
      </c>
      <c r="DF14" s="129">
        <v>0</v>
      </c>
      <c r="DG14" s="129">
        <v>0</v>
      </c>
      <c r="DH14" s="129">
        <v>0</v>
      </c>
      <c r="DI14" s="129">
        <v>0</v>
      </c>
      <c r="DJ14" s="130">
        <v>0</v>
      </c>
      <c r="DK14" s="129">
        <v>0</v>
      </c>
      <c r="DL14" s="129">
        <v>0</v>
      </c>
      <c r="DM14" s="129">
        <v>0</v>
      </c>
      <c r="DN14" s="129">
        <v>1</v>
      </c>
      <c r="DO14" s="129">
        <v>0</v>
      </c>
      <c r="DP14" s="129">
        <v>0</v>
      </c>
      <c r="DQ14" s="129">
        <v>0</v>
      </c>
      <c r="DR14" s="130">
        <v>0</v>
      </c>
      <c r="DS14" s="130">
        <v>0</v>
      </c>
      <c r="DT14" s="130">
        <v>1</v>
      </c>
      <c r="DU14" s="130">
        <v>1</v>
      </c>
      <c r="DV14" s="130">
        <v>1</v>
      </c>
      <c r="DW14" s="130">
        <v>1</v>
      </c>
      <c r="DX14" s="130">
        <v>0</v>
      </c>
      <c r="DY14" s="130">
        <v>0</v>
      </c>
      <c r="DZ14" s="130">
        <v>0</v>
      </c>
      <c r="EA14" s="130">
        <v>0</v>
      </c>
      <c r="EB14" s="130">
        <v>0</v>
      </c>
      <c r="EC14" s="130">
        <v>0</v>
      </c>
      <c r="ED14" s="130">
        <v>0</v>
      </c>
      <c r="EE14" s="130">
        <v>0</v>
      </c>
      <c r="EF14" s="130">
        <v>2</v>
      </c>
      <c r="EG14" s="66">
        <f t="shared" si="34"/>
        <v>0</v>
      </c>
      <c r="EH14" s="66">
        <f t="shared" si="35"/>
        <v>4</v>
      </c>
      <c r="EI14" s="66">
        <f t="shared" si="36"/>
        <v>3</v>
      </c>
      <c r="EJ14" s="66">
        <f t="shared" si="37"/>
        <v>7</v>
      </c>
      <c r="EK14" s="19"/>
      <c r="EL14" s="5">
        <f t="shared" si="38"/>
        <v>0</v>
      </c>
      <c r="EM14" s="5">
        <f t="shared" si="39"/>
        <v>0</v>
      </c>
      <c r="EN14" s="5">
        <f t="shared" si="40"/>
        <v>0</v>
      </c>
      <c r="EO14" s="5">
        <f t="shared" si="41"/>
        <v>0</v>
      </c>
      <c r="EP14" s="5">
        <f t="shared" si="42"/>
        <v>0</v>
      </c>
      <c r="EQ14" s="5">
        <f t="shared" si="43"/>
        <v>0</v>
      </c>
      <c r="ER14" s="5">
        <f t="shared" si="44"/>
        <v>0</v>
      </c>
      <c r="ES14" s="5">
        <f t="shared" si="45"/>
        <v>0</v>
      </c>
      <c r="ET14" s="5">
        <f t="shared" si="46"/>
        <v>1</v>
      </c>
      <c r="EU14" s="5">
        <f t="shared" si="47"/>
        <v>2</v>
      </c>
      <c r="EV14" s="5">
        <f t="shared" si="48"/>
        <v>-1</v>
      </c>
      <c r="EW14" s="5">
        <f t="shared" si="49"/>
        <v>2</v>
      </c>
      <c r="EX14" s="5">
        <f t="shared" si="50"/>
        <v>-1</v>
      </c>
      <c r="EY14" s="5">
        <f t="shared" si="51"/>
        <v>1</v>
      </c>
      <c r="EZ14" s="5">
        <f t="shared" si="52"/>
        <v>-1</v>
      </c>
      <c r="FA14" s="5">
        <f t="shared" si="53"/>
        <v>0</v>
      </c>
      <c r="FB14" s="5">
        <f t="shared" si="54"/>
        <v>1</v>
      </c>
      <c r="FC14" s="5">
        <f t="shared" si="55"/>
        <v>0</v>
      </c>
      <c r="FD14" s="5">
        <f t="shared" si="56"/>
        <v>1</v>
      </c>
      <c r="FE14" s="5">
        <f t="shared" si="57"/>
        <v>0</v>
      </c>
      <c r="FF14" s="5">
        <f t="shared" si="58"/>
        <v>1</v>
      </c>
      <c r="FG14" s="5">
        <f t="shared" si="59"/>
        <v>1</v>
      </c>
      <c r="FH14" s="5">
        <f t="shared" si="60"/>
        <v>0</v>
      </c>
      <c r="FI14" s="5">
        <f t="shared" si="61"/>
        <v>4</v>
      </c>
      <c r="FJ14" s="5">
        <f t="shared" si="62"/>
        <v>1</v>
      </c>
      <c r="FK14" s="5">
        <f t="shared" si="63"/>
        <v>-1</v>
      </c>
      <c r="FL14" s="5">
        <f t="shared" si="64"/>
        <v>-3</v>
      </c>
      <c r="FM14" s="5">
        <f t="shared" si="65"/>
        <v>4</v>
      </c>
      <c r="FN14" s="5">
        <f t="shared" si="66"/>
        <v>1</v>
      </c>
      <c r="FO14" s="5">
        <f t="shared" si="67"/>
        <v>4</v>
      </c>
      <c r="FP14" s="176">
        <f t="shared" si="68"/>
        <v>3</v>
      </c>
      <c r="FQ14" s="176">
        <f t="shared" si="69"/>
        <v>2</v>
      </c>
      <c r="FR14" s="176">
        <f t="shared" si="70"/>
        <v>12</v>
      </c>
      <c r="FS14" s="66">
        <f t="shared" si="71"/>
        <v>17</v>
      </c>
      <c r="FT14" s="242">
        <f t="shared" si="72"/>
        <v>0</v>
      </c>
      <c r="FU14" s="242">
        <f t="shared" si="73"/>
        <v>0</v>
      </c>
      <c r="FV14" s="242">
        <f t="shared" si="74"/>
        <v>0</v>
      </c>
      <c r="FW14" s="242">
        <f t="shared" si="75"/>
        <v>0</v>
      </c>
      <c r="FX14" s="242">
        <f t="shared" si="76"/>
        <v>0</v>
      </c>
      <c r="FY14" s="242">
        <f t="shared" si="77"/>
        <v>0</v>
      </c>
      <c r="FZ14" s="242">
        <f t="shared" si="78"/>
        <v>0</v>
      </c>
      <c r="GA14" s="242">
        <f t="shared" si="79"/>
        <v>0</v>
      </c>
      <c r="GB14" s="242">
        <f t="shared" si="80"/>
        <v>3.9799410968717664E-5</v>
      </c>
      <c r="GC14" s="242">
        <f t="shared" si="81"/>
        <v>4.1309511515026334E-5</v>
      </c>
      <c r="GD14" s="242">
        <f t="shared" si="82"/>
        <v>-2.0659022828220224E-5</v>
      </c>
      <c r="GE14" s="242">
        <f t="shared" si="83"/>
        <v>4.6317739694302917E-5</v>
      </c>
      <c r="GF14" s="242">
        <f t="shared" si="84"/>
        <v>-2.2494657518839277E-5</v>
      </c>
      <c r="GG14" s="242">
        <f t="shared" si="85"/>
        <v>1.653302471687195E-5</v>
      </c>
      <c r="GH14" s="242">
        <f t="shared" si="86"/>
        <v>-1.5941081761808355E-5</v>
      </c>
      <c r="GI14" s="242">
        <f t="shared" si="87"/>
        <v>0</v>
      </c>
      <c r="GJ14" s="242">
        <f t="shared" si="88"/>
        <v>1.2671219858335762E-5</v>
      </c>
      <c r="GK14" s="242">
        <f t="shared" si="89"/>
        <v>0</v>
      </c>
      <c r="GL14" s="242">
        <f t="shared" si="90"/>
        <v>1.113077548112777E-5</v>
      </c>
      <c r="GM14" s="242">
        <f t="shared" si="91"/>
        <v>0</v>
      </c>
      <c r="GN14" s="242">
        <f t="shared" si="92"/>
        <v>1.544807130829716E-5</v>
      </c>
      <c r="GO14" s="242">
        <f t="shared" si="93"/>
        <v>1.833583923136162E-5</v>
      </c>
      <c r="GP14" s="242">
        <f t="shared" si="94"/>
        <v>0</v>
      </c>
      <c r="GQ14" s="242">
        <f t="shared" si="95"/>
        <v>5.90031419173071E-5</v>
      </c>
      <c r="GR14" s="242">
        <f t="shared" si="96"/>
        <v>1.5491626775727718E-5</v>
      </c>
      <c r="GS14" s="242">
        <f t="shared" si="97"/>
        <v>-1.4829974344144385E-5</v>
      </c>
      <c r="GT14" s="242">
        <f t="shared" si="98"/>
        <v>-4.2592461134379218E-5</v>
      </c>
      <c r="GU14" s="242">
        <f t="shared" si="99"/>
        <v>5.2385676446417639E-5</v>
      </c>
      <c r="GV14" s="242">
        <f t="shared" si="100"/>
        <v>1.7811183642208942E-5</v>
      </c>
      <c r="GW14" s="242">
        <f t="shared" si="101"/>
        <v>5.388771820315894E-5</v>
      </c>
      <c r="GX14" s="177">
        <f t="shared" si="102"/>
        <v>1.0738301157803632E-5</v>
      </c>
      <c r="GY14" s="177">
        <f t="shared" si="103"/>
        <v>3.0341278702849652E-6</v>
      </c>
      <c r="GZ14" s="177">
        <f t="shared" si="104"/>
        <v>1.829779664032123E-5</v>
      </c>
      <c r="HA14" s="243">
        <f t="shared" si="105"/>
        <v>1.0662595868758414E-5</v>
      </c>
      <c r="HB14" s="19"/>
      <c r="HC14" s="19"/>
      <c r="HD14" s="225">
        <v>0.70644000000000007</v>
      </c>
      <c r="HE14" s="10">
        <f t="shared" si="106"/>
        <v>0</v>
      </c>
      <c r="HF14" s="10">
        <f t="shared" si="107"/>
        <v>0</v>
      </c>
      <c r="HG14" s="10">
        <f t="shared" si="108"/>
        <v>0</v>
      </c>
      <c r="HH14" s="10">
        <f t="shared" si="109"/>
        <v>0</v>
      </c>
      <c r="HI14" s="10">
        <f t="shared" si="110"/>
        <v>0</v>
      </c>
      <c r="HJ14" s="10">
        <f t="shared" si="111"/>
        <v>0</v>
      </c>
      <c r="HK14" s="10">
        <f t="shared" si="112"/>
        <v>0</v>
      </c>
      <c r="HL14" s="10">
        <f t="shared" si="113"/>
        <v>0</v>
      </c>
      <c r="HM14" s="10">
        <f t="shared" si="114"/>
        <v>0.70644000000000007</v>
      </c>
      <c r="HN14" s="10">
        <f t="shared" si="115"/>
        <v>1.4128800000000001</v>
      </c>
      <c r="HO14" s="10">
        <f t="shared" si="116"/>
        <v>-0.70644000000000007</v>
      </c>
      <c r="HP14" s="10">
        <f t="shared" si="117"/>
        <v>1.4128800000000001</v>
      </c>
      <c r="HQ14" s="10">
        <f t="shared" si="118"/>
        <v>-0.70644000000000007</v>
      </c>
      <c r="HR14" s="10">
        <f t="shared" si="119"/>
        <v>0.70644000000000007</v>
      </c>
      <c r="HS14" s="10">
        <f t="shared" si="120"/>
        <v>-0.70644000000000007</v>
      </c>
      <c r="HT14" s="10">
        <f t="shared" si="121"/>
        <v>0</v>
      </c>
      <c r="HU14" s="10">
        <f t="shared" si="122"/>
        <v>0.70644000000000007</v>
      </c>
      <c r="HV14" s="10">
        <f t="shared" si="123"/>
        <v>0</v>
      </c>
      <c r="HW14" s="10">
        <f t="shared" si="124"/>
        <v>0.70644000000000007</v>
      </c>
      <c r="HX14" s="10">
        <f t="shared" si="125"/>
        <v>0</v>
      </c>
      <c r="HY14" s="10">
        <f t="shared" si="126"/>
        <v>0.70644000000000007</v>
      </c>
      <c r="HZ14" s="10">
        <f t="shared" si="127"/>
        <v>0.70644000000000007</v>
      </c>
      <c r="IA14" s="10">
        <f t="shared" si="128"/>
        <v>0</v>
      </c>
      <c r="IB14" s="10">
        <f t="shared" si="129"/>
        <v>2.8257600000000003</v>
      </c>
      <c r="IC14" s="10">
        <f t="shared" si="130"/>
        <v>0.70644000000000007</v>
      </c>
      <c r="ID14" s="10">
        <f t="shared" si="131"/>
        <v>-0.70644000000000007</v>
      </c>
      <c r="IE14" s="10">
        <f t="shared" si="132"/>
        <v>-2.1193200000000001</v>
      </c>
      <c r="IF14" s="10">
        <f t="shared" si="133"/>
        <v>2.8257600000000003</v>
      </c>
      <c r="IG14" s="10">
        <f t="shared" si="134"/>
        <v>0.70644000000000007</v>
      </c>
      <c r="IH14" s="10">
        <f t="shared" si="135"/>
        <v>2.8257600000000003</v>
      </c>
      <c r="II14" s="176">
        <f t="shared" si="136"/>
        <v>2.1193200000000001</v>
      </c>
      <c r="IJ14" s="176">
        <f t="shared" si="137"/>
        <v>1.4128800000000001</v>
      </c>
      <c r="IK14" s="176">
        <f t="shared" si="138"/>
        <v>8.4772800000000004</v>
      </c>
      <c r="IL14" s="19">
        <f t="shared" si="139"/>
        <v>12.009480000000002</v>
      </c>
      <c r="IM14" s="168"/>
      <c r="IN14" s="168"/>
      <c r="IO14" s="168"/>
      <c r="IP14" s="168"/>
      <c r="IQ14" s="168"/>
      <c r="IR14" s="168"/>
      <c r="IS14" s="168"/>
      <c r="IT14" s="168"/>
      <c r="IU14" s="168"/>
      <c r="IV14" s="168"/>
      <c r="IW14" s="168"/>
      <c r="IX14" s="168"/>
      <c r="IY14" s="168"/>
      <c r="IZ14" s="168"/>
      <c r="JA14" s="168"/>
      <c r="JB14" s="168"/>
      <c r="JC14" s="168"/>
      <c r="JD14" s="168"/>
      <c r="JE14" s="168"/>
      <c r="JF14" s="168"/>
      <c r="JG14" s="168"/>
      <c r="JH14" s="168"/>
      <c r="JI14" s="168"/>
      <c r="JJ14" s="168"/>
      <c r="JK14" s="168"/>
      <c r="JL14" s="168"/>
      <c r="JM14" s="168"/>
      <c r="JN14" s="168"/>
      <c r="JO14" s="168"/>
      <c r="JP14" s="168"/>
      <c r="JQ14" s="177">
        <f t="shared" si="141"/>
        <v>0.70644000000000007</v>
      </c>
      <c r="JR14" s="177">
        <f t="shared" si="141"/>
        <v>0.70644000000000007</v>
      </c>
      <c r="JS14" s="177">
        <f t="shared" si="141"/>
        <v>0.70644000000000007</v>
      </c>
      <c r="JT14" s="22">
        <f t="shared" si="141"/>
        <v>0.70644000000000007</v>
      </c>
    </row>
    <row r="15" spans="1:280" x14ac:dyDescent="0.25">
      <c r="A15" s="96">
        <v>13</v>
      </c>
      <c r="B15" s="45"/>
      <c r="C15" s="45" t="s">
        <v>182</v>
      </c>
      <c r="D15" s="45" t="s">
        <v>182</v>
      </c>
      <c r="E15" s="68">
        <v>237</v>
      </c>
      <c r="F15" s="49" t="s">
        <v>37</v>
      </c>
      <c r="G15" s="124"/>
      <c r="H15" s="125"/>
      <c r="I15" s="125"/>
      <c r="J15" s="125"/>
      <c r="K15" s="125"/>
      <c r="L15" s="125"/>
      <c r="M15" s="125"/>
      <c r="N15" s="17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2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60"/>
      <c r="AM15" s="124">
        <v>543</v>
      </c>
      <c r="AN15" s="125">
        <v>543</v>
      </c>
      <c r="AO15" s="125">
        <v>543</v>
      </c>
      <c r="AP15" s="125">
        <v>543</v>
      </c>
      <c r="AQ15" s="125">
        <v>543</v>
      </c>
      <c r="AR15" s="125">
        <v>543</v>
      </c>
      <c r="AS15" s="125">
        <v>543</v>
      </c>
      <c r="AT15" s="17">
        <v>543</v>
      </c>
      <c r="AU15" s="12">
        <v>549</v>
      </c>
      <c r="AV15" s="12">
        <v>583</v>
      </c>
      <c r="AW15" s="12">
        <v>657</v>
      </c>
      <c r="AX15" s="12">
        <v>691</v>
      </c>
      <c r="AY15" s="12">
        <v>851</v>
      </c>
      <c r="AZ15" s="12">
        <v>934</v>
      </c>
      <c r="BA15" s="12">
        <v>973</v>
      </c>
      <c r="BB15" s="12">
        <v>964</v>
      </c>
      <c r="BC15" s="11">
        <v>949</v>
      </c>
      <c r="BD15" s="11">
        <v>911</v>
      </c>
      <c r="BE15" s="12">
        <v>954</v>
      </c>
      <c r="BF15" s="11">
        <v>1101</v>
      </c>
      <c r="BG15" s="11">
        <v>1171</v>
      </c>
      <c r="BH15" s="11">
        <v>1132</v>
      </c>
      <c r="BI15" s="11">
        <v>1164</v>
      </c>
      <c r="BJ15" s="11">
        <v>1220</v>
      </c>
      <c r="BK15" s="11">
        <v>1241</v>
      </c>
      <c r="BL15" s="11">
        <v>1276</v>
      </c>
      <c r="BM15" s="11">
        <v>1251</v>
      </c>
      <c r="BN15" s="11">
        <v>1161</v>
      </c>
      <c r="BO15" s="11">
        <v>1148</v>
      </c>
      <c r="BP15" s="11">
        <v>1154</v>
      </c>
      <c r="BQ15" s="11">
        <v>1142</v>
      </c>
      <c r="BR15" s="60"/>
      <c r="BS15" s="60"/>
      <c r="BT15" s="11">
        <f t="shared" si="0"/>
        <v>0</v>
      </c>
      <c r="BU15" s="11">
        <f t="shared" si="1"/>
        <v>0</v>
      </c>
      <c r="BV15" s="11">
        <f t="shared" si="2"/>
        <v>0</v>
      </c>
      <c r="BW15" s="11">
        <f t="shared" si="3"/>
        <v>0</v>
      </c>
      <c r="BX15" s="11">
        <f t="shared" si="4"/>
        <v>0</v>
      </c>
      <c r="BY15" s="11">
        <f t="shared" si="5"/>
        <v>0</v>
      </c>
      <c r="BZ15" s="11">
        <f t="shared" si="6"/>
        <v>0</v>
      </c>
      <c r="CA15" s="11">
        <f t="shared" si="7"/>
        <v>6</v>
      </c>
      <c r="CB15" s="11">
        <f t="shared" si="8"/>
        <v>34</v>
      </c>
      <c r="CC15" s="11">
        <f t="shared" si="9"/>
        <v>74</v>
      </c>
      <c r="CD15" s="11">
        <f t="shared" si="10"/>
        <v>34</v>
      </c>
      <c r="CE15" s="11">
        <f t="shared" si="11"/>
        <v>160</v>
      </c>
      <c r="CF15" s="11">
        <f t="shared" si="12"/>
        <v>83</v>
      </c>
      <c r="CG15" s="11">
        <f t="shared" si="13"/>
        <v>39</v>
      </c>
      <c r="CH15" s="11">
        <f t="shared" si="14"/>
        <v>-9</v>
      </c>
      <c r="CI15" s="11">
        <f t="shared" si="15"/>
        <v>-15</v>
      </c>
      <c r="CJ15" s="11">
        <f t="shared" si="16"/>
        <v>-38</v>
      </c>
      <c r="CK15" s="11">
        <f t="shared" si="17"/>
        <v>43</v>
      </c>
      <c r="CL15" s="11">
        <f t="shared" si="18"/>
        <v>147</v>
      </c>
      <c r="CM15" s="11">
        <f t="shared" si="19"/>
        <v>70</v>
      </c>
      <c r="CN15" s="11">
        <f t="shared" si="20"/>
        <v>-39</v>
      </c>
      <c r="CO15" s="11">
        <f t="shared" si="21"/>
        <v>32</v>
      </c>
      <c r="CP15" s="11">
        <f t="shared" si="22"/>
        <v>56</v>
      </c>
      <c r="CQ15" s="11">
        <f t="shared" si="23"/>
        <v>21</v>
      </c>
      <c r="CR15" s="11">
        <f t="shared" si="24"/>
        <v>35</v>
      </c>
      <c r="CS15" s="11">
        <f t="shared" si="25"/>
        <v>-25</v>
      </c>
      <c r="CT15" s="11">
        <f t="shared" si="26"/>
        <v>-90</v>
      </c>
      <c r="CU15" s="11">
        <f t="shared" si="27"/>
        <v>-13</v>
      </c>
      <c r="CV15" s="11">
        <f t="shared" si="28"/>
        <v>6</v>
      </c>
      <c r="CW15" s="11">
        <f t="shared" si="29"/>
        <v>-12</v>
      </c>
      <c r="CX15" s="66">
        <f t="shared" si="30"/>
        <v>114</v>
      </c>
      <c r="CY15" s="66">
        <f t="shared" si="31"/>
        <v>514</v>
      </c>
      <c r="CZ15" s="66">
        <f t="shared" si="32"/>
        <v>-29</v>
      </c>
      <c r="DA15" s="66">
        <f t="shared" si="33"/>
        <v>599</v>
      </c>
      <c r="DB15" s="60"/>
      <c r="DC15" s="128">
        <v>20</v>
      </c>
      <c r="DD15" s="128">
        <v>18</v>
      </c>
      <c r="DE15" s="128">
        <v>28</v>
      </c>
      <c r="DF15" s="129">
        <v>24</v>
      </c>
      <c r="DG15" s="129">
        <v>24</v>
      </c>
      <c r="DH15" s="129">
        <v>24</v>
      </c>
      <c r="DI15" s="129">
        <v>42</v>
      </c>
      <c r="DJ15" s="129">
        <v>23</v>
      </c>
      <c r="DK15" s="128">
        <v>67</v>
      </c>
      <c r="DL15" s="128">
        <v>98</v>
      </c>
      <c r="DM15" s="128">
        <v>130</v>
      </c>
      <c r="DN15" s="129">
        <v>101</v>
      </c>
      <c r="DO15" s="129">
        <v>124</v>
      </c>
      <c r="DP15" s="129">
        <v>113</v>
      </c>
      <c r="DQ15" s="129">
        <v>88</v>
      </c>
      <c r="DR15" s="129">
        <v>125</v>
      </c>
      <c r="DS15" s="130">
        <v>113</v>
      </c>
      <c r="DT15" s="130">
        <v>91</v>
      </c>
      <c r="DU15" s="130">
        <v>71</v>
      </c>
      <c r="DV15" s="130">
        <v>85</v>
      </c>
      <c r="DW15" s="130">
        <v>104</v>
      </c>
      <c r="DX15" s="130">
        <v>74</v>
      </c>
      <c r="DY15" s="130">
        <v>36</v>
      </c>
      <c r="DZ15" s="130">
        <v>86</v>
      </c>
      <c r="EA15" s="130">
        <v>91</v>
      </c>
      <c r="EB15" s="130">
        <v>127</v>
      </c>
      <c r="EC15" s="130">
        <v>119</v>
      </c>
      <c r="ED15" s="130">
        <v>97</v>
      </c>
      <c r="EE15" s="130">
        <v>53</v>
      </c>
      <c r="EF15" s="130">
        <v>76</v>
      </c>
      <c r="EG15" s="66">
        <f t="shared" si="34"/>
        <v>368</v>
      </c>
      <c r="EH15" s="66">
        <f t="shared" si="35"/>
        <v>1041</v>
      </c>
      <c r="EI15" s="66">
        <f t="shared" si="36"/>
        <v>863</v>
      </c>
      <c r="EJ15" s="66">
        <f t="shared" si="37"/>
        <v>2272</v>
      </c>
      <c r="EK15" s="25"/>
      <c r="EL15" s="5">
        <f t="shared" si="38"/>
        <v>20</v>
      </c>
      <c r="EM15" s="5">
        <f t="shared" si="39"/>
        <v>18</v>
      </c>
      <c r="EN15" s="5">
        <f t="shared" si="40"/>
        <v>28</v>
      </c>
      <c r="EO15" s="5">
        <f t="shared" si="41"/>
        <v>24</v>
      </c>
      <c r="EP15" s="5">
        <f t="shared" si="42"/>
        <v>24</v>
      </c>
      <c r="EQ15" s="5">
        <f t="shared" si="43"/>
        <v>24</v>
      </c>
      <c r="ER15" s="5">
        <f t="shared" si="44"/>
        <v>42</v>
      </c>
      <c r="ES15" s="5">
        <f t="shared" si="45"/>
        <v>29</v>
      </c>
      <c r="ET15" s="5">
        <f t="shared" si="46"/>
        <v>101</v>
      </c>
      <c r="EU15" s="5">
        <f t="shared" si="47"/>
        <v>172</v>
      </c>
      <c r="EV15" s="5">
        <f t="shared" si="48"/>
        <v>164</v>
      </c>
      <c r="EW15" s="5">
        <f t="shared" si="49"/>
        <v>261</v>
      </c>
      <c r="EX15" s="5">
        <f t="shared" si="50"/>
        <v>207</v>
      </c>
      <c r="EY15" s="5">
        <f t="shared" si="51"/>
        <v>152</v>
      </c>
      <c r="EZ15" s="5">
        <f t="shared" si="52"/>
        <v>79</v>
      </c>
      <c r="FA15" s="5">
        <f t="shared" si="53"/>
        <v>110</v>
      </c>
      <c r="FB15" s="5">
        <f t="shared" si="54"/>
        <v>75</v>
      </c>
      <c r="FC15" s="5">
        <f t="shared" si="55"/>
        <v>134</v>
      </c>
      <c r="FD15" s="5">
        <f t="shared" si="56"/>
        <v>218</v>
      </c>
      <c r="FE15" s="5">
        <f t="shared" si="57"/>
        <v>155</v>
      </c>
      <c r="FF15" s="5">
        <f t="shared" si="58"/>
        <v>65</v>
      </c>
      <c r="FG15" s="5">
        <f t="shared" si="59"/>
        <v>106</v>
      </c>
      <c r="FH15" s="5">
        <f t="shared" si="60"/>
        <v>92</v>
      </c>
      <c r="FI15" s="5">
        <f t="shared" si="61"/>
        <v>107</v>
      </c>
      <c r="FJ15" s="5">
        <f t="shared" si="62"/>
        <v>126</v>
      </c>
      <c r="FK15" s="5">
        <f t="shared" si="63"/>
        <v>102</v>
      </c>
      <c r="FL15" s="5">
        <f t="shared" si="64"/>
        <v>29</v>
      </c>
      <c r="FM15" s="5">
        <f t="shared" si="65"/>
        <v>84</v>
      </c>
      <c r="FN15" s="5">
        <f t="shared" si="66"/>
        <v>59</v>
      </c>
      <c r="FO15" s="5">
        <f t="shared" si="67"/>
        <v>64</v>
      </c>
      <c r="FP15" s="176">
        <f t="shared" si="68"/>
        <v>482</v>
      </c>
      <c r="FQ15" s="176">
        <f t="shared" si="69"/>
        <v>1555</v>
      </c>
      <c r="FR15" s="176">
        <f t="shared" si="70"/>
        <v>834</v>
      </c>
      <c r="FS15" s="66">
        <f t="shared" si="71"/>
        <v>2871</v>
      </c>
      <c r="FT15" s="242">
        <f t="shared" si="72"/>
        <v>6.370765829760395E-4</v>
      </c>
      <c r="FU15" s="242">
        <f t="shared" si="73"/>
        <v>7.3229076825438147E-4</v>
      </c>
      <c r="FV15" s="242">
        <f t="shared" si="74"/>
        <v>9.6984811485772678E-4</v>
      </c>
      <c r="FW15" s="242">
        <f t="shared" si="75"/>
        <v>1.7626969262972347E-3</v>
      </c>
      <c r="FX15" s="242">
        <f t="shared" si="76"/>
        <v>9.9875848771318991E-4</v>
      </c>
      <c r="FY15" s="242">
        <f t="shared" si="77"/>
        <v>1.0189856846663883E-3</v>
      </c>
      <c r="FZ15" s="242">
        <f t="shared" si="78"/>
        <v>1.3169309238374948E-3</v>
      </c>
      <c r="GA15" s="242">
        <f t="shared" si="79"/>
        <v>1.0395010395010396E-3</v>
      </c>
      <c r="GB15" s="242">
        <f t="shared" si="80"/>
        <v>4.019740507840484E-3</v>
      </c>
      <c r="GC15" s="242">
        <f t="shared" si="81"/>
        <v>3.552617990292265E-3</v>
      </c>
      <c r="GD15" s="242">
        <f t="shared" si="82"/>
        <v>3.3880797438281167E-3</v>
      </c>
      <c r="GE15" s="242">
        <f t="shared" si="83"/>
        <v>6.0444650301065307E-3</v>
      </c>
      <c r="GF15" s="242">
        <f t="shared" si="84"/>
        <v>4.6563941063997296E-3</v>
      </c>
      <c r="GG15" s="242">
        <f t="shared" si="85"/>
        <v>2.5130197569645366E-3</v>
      </c>
      <c r="GH15" s="242">
        <f t="shared" si="86"/>
        <v>1.2593454591828602E-3</v>
      </c>
      <c r="GI15" s="242">
        <f t="shared" si="87"/>
        <v>1.4730893361723783E-3</v>
      </c>
      <c r="GJ15" s="242">
        <f t="shared" si="88"/>
        <v>9.5034148937518214E-4</v>
      </c>
      <c r="GK15" s="242">
        <f t="shared" si="89"/>
        <v>1.7430894308943089E-3</v>
      </c>
      <c r="GL15" s="242">
        <f t="shared" si="90"/>
        <v>2.426509054885854E-3</v>
      </c>
      <c r="GM15" s="242">
        <f t="shared" si="91"/>
        <v>1.9471383347570473E-3</v>
      </c>
      <c r="GN15" s="242">
        <f t="shared" si="92"/>
        <v>1.0041246350393153E-3</v>
      </c>
      <c r="GO15" s="242">
        <f t="shared" si="93"/>
        <v>1.9435989585243317E-3</v>
      </c>
      <c r="GP15" s="242">
        <f t="shared" si="94"/>
        <v>1.5434687783109082E-3</v>
      </c>
      <c r="GQ15" s="242">
        <f t="shared" si="95"/>
        <v>1.5783340462879648E-3</v>
      </c>
      <c r="GR15" s="242">
        <f t="shared" si="96"/>
        <v>1.9519449737416927E-3</v>
      </c>
      <c r="GS15" s="242">
        <f t="shared" si="97"/>
        <v>1.5126573831027272E-3</v>
      </c>
      <c r="GT15" s="242">
        <f t="shared" si="98"/>
        <v>4.1172712429899907E-4</v>
      </c>
      <c r="GU15" s="242">
        <f t="shared" si="99"/>
        <v>1.1000992053747704E-3</v>
      </c>
      <c r="GV15" s="242">
        <f t="shared" si="100"/>
        <v>1.0508598348903276E-3</v>
      </c>
      <c r="GW15" s="242">
        <f t="shared" si="101"/>
        <v>8.6220349125054304E-4</v>
      </c>
      <c r="GX15" s="177">
        <f t="shared" si="102"/>
        <v>1.7252870526871169E-3</v>
      </c>
      <c r="GY15" s="177">
        <f t="shared" si="103"/>
        <v>2.3590344191465606E-3</v>
      </c>
      <c r="GZ15" s="177">
        <f t="shared" si="104"/>
        <v>1.2716968665023255E-3</v>
      </c>
      <c r="HA15" s="243">
        <f t="shared" si="105"/>
        <v>1.8007242787767886E-3</v>
      </c>
      <c r="HB15" s="19"/>
      <c r="HC15" s="19"/>
      <c r="HD15" s="225">
        <v>0.78648000000000007</v>
      </c>
      <c r="HE15" s="10">
        <f t="shared" si="106"/>
        <v>15.729600000000001</v>
      </c>
      <c r="HF15" s="10">
        <f t="shared" si="107"/>
        <v>14.156640000000001</v>
      </c>
      <c r="HG15" s="10">
        <f t="shared" si="108"/>
        <v>22.021440000000002</v>
      </c>
      <c r="HH15" s="10">
        <f t="shared" si="109"/>
        <v>18.875520000000002</v>
      </c>
      <c r="HI15" s="10">
        <f t="shared" si="110"/>
        <v>18.875520000000002</v>
      </c>
      <c r="HJ15" s="10">
        <f t="shared" si="111"/>
        <v>18.875520000000002</v>
      </c>
      <c r="HK15" s="10">
        <f t="shared" si="112"/>
        <v>33.032160000000005</v>
      </c>
      <c r="HL15" s="10">
        <f t="shared" si="113"/>
        <v>22.807920000000003</v>
      </c>
      <c r="HM15" s="10">
        <f t="shared" si="114"/>
        <v>79.434480000000008</v>
      </c>
      <c r="HN15" s="10">
        <f t="shared" si="115"/>
        <v>135.27456000000001</v>
      </c>
      <c r="HO15" s="10">
        <f t="shared" si="116"/>
        <v>128.98272</v>
      </c>
      <c r="HP15" s="10">
        <f t="shared" si="117"/>
        <v>205.27128000000002</v>
      </c>
      <c r="HQ15" s="10">
        <f t="shared" si="118"/>
        <v>162.80136000000002</v>
      </c>
      <c r="HR15" s="10">
        <f t="shared" si="119"/>
        <v>119.54496</v>
      </c>
      <c r="HS15" s="10">
        <f t="shared" si="120"/>
        <v>62.131920000000008</v>
      </c>
      <c r="HT15" s="10">
        <f t="shared" si="121"/>
        <v>86.512800000000013</v>
      </c>
      <c r="HU15" s="10">
        <f t="shared" si="122"/>
        <v>58.986000000000004</v>
      </c>
      <c r="HV15" s="10">
        <f t="shared" si="123"/>
        <v>105.38832000000001</v>
      </c>
      <c r="HW15" s="10">
        <f t="shared" si="124"/>
        <v>171.45264</v>
      </c>
      <c r="HX15" s="10">
        <f t="shared" si="125"/>
        <v>121.90440000000001</v>
      </c>
      <c r="HY15" s="10">
        <f t="shared" si="126"/>
        <v>51.121200000000002</v>
      </c>
      <c r="HZ15" s="10">
        <f t="shared" si="127"/>
        <v>83.366880000000009</v>
      </c>
      <c r="IA15" s="10">
        <f t="shared" si="128"/>
        <v>72.356160000000003</v>
      </c>
      <c r="IB15" s="10">
        <f t="shared" si="129"/>
        <v>84.153360000000006</v>
      </c>
      <c r="IC15" s="10">
        <f t="shared" si="130"/>
        <v>99.096480000000014</v>
      </c>
      <c r="ID15" s="10">
        <f t="shared" si="131"/>
        <v>80.220960000000005</v>
      </c>
      <c r="IE15" s="10">
        <f t="shared" si="132"/>
        <v>22.807920000000003</v>
      </c>
      <c r="IF15" s="10">
        <f t="shared" si="133"/>
        <v>66.064320000000009</v>
      </c>
      <c r="IG15" s="10">
        <f t="shared" si="134"/>
        <v>46.402320000000003</v>
      </c>
      <c r="IH15" s="10">
        <f t="shared" si="135"/>
        <v>50.334720000000004</v>
      </c>
      <c r="II15" s="176">
        <f t="shared" si="136"/>
        <v>379.08335999999997</v>
      </c>
      <c r="IJ15" s="176">
        <f t="shared" si="137"/>
        <v>1222.9764</v>
      </c>
      <c r="IK15" s="176">
        <f t="shared" si="138"/>
        <v>655.92432000000008</v>
      </c>
      <c r="IL15" s="19">
        <f t="shared" si="139"/>
        <v>2257.9840800000002</v>
      </c>
      <c r="IM15" s="168"/>
      <c r="IN15" s="168"/>
      <c r="IO15" s="168"/>
      <c r="IP15" s="168"/>
      <c r="IQ15" s="168"/>
      <c r="IR15" s="168"/>
      <c r="IS15" s="168"/>
      <c r="IT15" s="168"/>
      <c r="IU15" s="168"/>
      <c r="IV15" s="168"/>
      <c r="IW15" s="168"/>
      <c r="IX15" s="168"/>
      <c r="IY15" s="168"/>
      <c r="IZ15" s="168"/>
      <c r="JA15" s="168"/>
      <c r="JB15" s="168"/>
      <c r="JC15" s="168"/>
      <c r="JD15" s="168"/>
      <c r="JE15" s="168"/>
      <c r="JF15" s="168"/>
      <c r="JG15" s="168"/>
      <c r="JH15" s="168"/>
      <c r="JI15" s="168"/>
      <c r="JJ15" s="168"/>
      <c r="JK15" s="168"/>
      <c r="JL15" s="168"/>
      <c r="JM15" s="168"/>
      <c r="JN15" s="168"/>
      <c r="JO15" s="168"/>
      <c r="JP15" s="168"/>
      <c r="JQ15" s="177">
        <f t="shared" si="141"/>
        <v>0.78647999999999996</v>
      </c>
      <c r="JR15" s="177">
        <f t="shared" si="141"/>
        <v>0.78647999999999996</v>
      </c>
      <c r="JS15" s="177">
        <f t="shared" si="141"/>
        <v>0.78648000000000007</v>
      </c>
      <c r="JT15" s="22">
        <f t="shared" si="141"/>
        <v>0.78648000000000007</v>
      </c>
    </row>
    <row r="16" spans="1:280" x14ac:dyDescent="0.25">
      <c r="A16" s="96">
        <v>14</v>
      </c>
      <c r="B16" s="39"/>
      <c r="C16" s="39" t="s">
        <v>236</v>
      </c>
      <c r="D16" s="39" t="s">
        <v>185</v>
      </c>
      <c r="E16" s="68">
        <v>423</v>
      </c>
      <c r="F16" s="46" t="s">
        <v>89</v>
      </c>
      <c r="G16" s="124"/>
      <c r="H16" s="125"/>
      <c r="I16" s="125"/>
      <c r="J16" s="125"/>
      <c r="K16" s="125"/>
      <c r="L16" s="125"/>
      <c r="M16" s="125"/>
      <c r="N16" s="17"/>
      <c r="O16" s="12"/>
      <c r="P16" s="12"/>
      <c r="Q16" s="12"/>
      <c r="R16" s="12"/>
      <c r="S16" s="12"/>
      <c r="T16" s="12"/>
      <c r="U16" s="12"/>
      <c r="V16" s="12"/>
      <c r="W16" s="11"/>
      <c r="X16" s="11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40"/>
      <c r="AL16" s="60"/>
      <c r="AM16" s="124">
        <v>13</v>
      </c>
      <c r="AN16" s="125">
        <v>13</v>
      </c>
      <c r="AO16" s="125">
        <v>13</v>
      </c>
      <c r="AP16" s="125">
        <v>13</v>
      </c>
      <c r="AQ16" s="125">
        <v>13</v>
      </c>
      <c r="AR16" s="125">
        <v>13</v>
      </c>
      <c r="AS16" s="125">
        <v>13</v>
      </c>
      <c r="AT16" s="17">
        <v>13</v>
      </c>
      <c r="AU16" s="12">
        <v>12</v>
      </c>
      <c r="AV16" s="12">
        <v>10</v>
      </c>
      <c r="AW16" s="12">
        <v>10</v>
      </c>
      <c r="AX16" s="12">
        <v>7</v>
      </c>
      <c r="AY16" s="12">
        <v>7</v>
      </c>
      <c r="AZ16" s="12">
        <v>7</v>
      </c>
      <c r="BA16" s="12">
        <v>12</v>
      </c>
      <c r="BB16" s="12">
        <v>11</v>
      </c>
      <c r="BC16" s="11">
        <v>7</v>
      </c>
      <c r="BD16" s="11">
        <v>7</v>
      </c>
      <c r="BE16" s="12">
        <v>6</v>
      </c>
      <c r="BF16" s="11">
        <v>5</v>
      </c>
      <c r="BG16" s="11">
        <v>4</v>
      </c>
      <c r="BH16" s="11">
        <v>3</v>
      </c>
      <c r="BI16" s="11">
        <v>3</v>
      </c>
      <c r="BJ16" s="11">
        <v>2</v>
      </c>
      <c r="BK16" s="11">
        <v>3</v>
      </c>
      <c r="BL16" s="11">
        <v>5</v>
      </c>
      <c r="BM16" s="11">
        <v>5</v>
      </c>
      <c r="BN16" s="11">
        <v>5</v>
      </c>
      <c r="BO16" s="11">
        <v>6</v>
      </c>
      <c r="BP16" s="11">
        <v>6</v>
      </c>
      <c r="BQ16" s="40">
        <v>7</v>
      </c>
      <c r="BR16" s="60"/>
      <c r="BS16" s="60"/>
      <c r="BT16" s="11">
        <f t="shared" si="0"/>
        <v>0</v>
      </c>
      <c r="BU16" s="11">
        <f t="shared" si="1"/>
        <v>0</v>
      </c>
      <c r="BV16" s="11">
        <f t="shared" si="2"/>
        <v>0</v>
      </c>
      <c r="BW16" s="11">
        <f t="shared" si="3"/>
        <v>0</v>
      </c>
      <c r="BX16" s="11">
        <f t="shared" si="4"/>
        <v>0</v>
      </c>
      <c r="BY16" s="11">
        <f t="shared" si="5"/>
        <v>0</v>
      </c>
      <c r="BZ16" s="11">
        <f t="shared" si="6"/>
        <v>0</v>
      </c>
      <c r="CA16" s="11">
        <f t="shared" si="7"/>
        <v>-1</v>
      </c>
      <c r="CB16" s="11">
        <f t="shared" si="8"/>
        <v>-2</v>
      </c>
      <c r="CC16" s="11">
        <f t="shared" si="9"/>
        <v>0</v>
      </c>
      <c r="CD16" s="11">
        <f t="shared" si="10"/>
        <v>-3</v>
      </c>
      <c r="CE16" s="11">
        <f t="shared" si="11"/>
        <v>0</v>
      </c>
      <c r="CF16" s="11">
        <f t="shared" si="12"/>
        <v>0</v>
      </c>
      <c r="CG16" s="11">
        <f t="shared" si="13"/>
        <v>5</v>
      </c>
      <c r="CH16" s="11">
        <f t="shared" si="14"/>
        <v>-1</v>
      </c>
      <c r="CI16" s="11">
        <f t="shared" si="15"/>
        <v>-4</v>
      </c>
      <c r="CJ16" s="11">
        <f t="shared" si="16"/>
        <v>0</v>
      </c>
      <c r="CK16" s="11">
        <f t="shared" si="17"/>
        <v>-1</v>
      </c>
      <c r="CL16" s="11">
        <f t="shared" si="18"/>
        <v>-1</v>
      </c>
      <c r="CM16" s="11">
        <f t="shared" si="19"/>
        <v>-1</v>
      </c>
      <c r="CN16" s="11">
        <f t="shared" si="20"/>
        <v>-1</v>
      </c>
      <c r="CO16" s="11">
        <f t="shared" si="21"/>
        <v>0</v>
      </c>
      <c r="CP16" s="11">
        <f t="shared" si="22"/>
        <v>-1</v>
      </c>
      <c r="CQ16" s="11">
        <f t="shared" si="23"/>
        <v>1</v>
      </c>
      <c r="CR16" s="11">
        <f t="shared" si="24"/>
        <v>2</v>
      </c>
      <c r="CS16" s="11">
        <f t="shared" si="25"/>
        <v>0</v>
      </c>
      <c r="CT16" s="11">
        <f t="shared" si="26"/>
        <v>0</v>
      </c>
      <c r="CU16" s="11">
        <f t="shared" si="27"/>
        <v>1</v>
      </c>
      <c r="CV16" s="11">
        <f t="shared" si="28"/>
        <v>0</v>
      </c>
      <c r="CW16" s="11">
        <f t="shared" si="29"/>
        <v>1</v>
      </c>
      <c r="CX16" s="66">
        <f t="shared" si="30"/>
        <v>-3</v>
      </c>
      <c r="CY16" s="66">
        <f t="shared" si="31"/>
        <v>-6</v>
      </c>
      <c r="CZ16" s="66">
        <f t="shared" si="32"/>
        <v>3</v>
      </c>
      <c r="DA16" s="66">
        <f t="shared" si="33"/>
        <v>-6</v>
      </c>
      <c r="DB16" s="60"/>
      <c r="DC16" s="128">
        <v>0</v>
      </c>
      <c r="DD16" s="128">
        <v>1</v>
      </c>
      <c r="DE16" s="128">
        <v>0</v>
      </c>
      <c r="DF16" s="129">
        <v>0</v>
      </c>
      <c r="DG16" s="129">
        <v>0</v>
      </c>
      <c r="DH16" s="129">
        <v>0</v>
      </c>
      <c r="DI16" s="129">
        <v>0</v>
      </c>
      <c r="DJ16" s="130">
        <v>0</v>
      </c>
      <c r="DK16" s="128">
        <v>1</v>
      </c>
      <c r="DL16" s="128">
        <v>1</v>
      </c>
      <c r="DM16" s="128">
        <v>1</v>
      </c>
      <c r="DN16" s="129">
        <v>0</v>
      </c>
      <c r="DO16" s="129">
        <v>1</v>
      </c>
      <c r="DP16" s="129">
        <v>0</v>
      </c>
      <c r="DQ16" s="129">
        <v>0</v>
      </c>
      <c r="DR16" s="130">
        <v>0</v>
      </c>
      <c r="DS16" s="130">
        <v>0</v>
      </c>
      <c r="DT16" s="130">
        <v>0</v>
      </c>
      <c r="DU16" s="130">
        <v>0</v>
      </c>
      <c r="DV16" s="130">
        <v>0</v>
      </c>
      <c r="DW16" s="130">
        <v>1</v>
      </c>
      <c r="DX16" s="130">
        <v>0</v>
      </c>
      <c r="DY16" s="130">
        <v>0</v>
      </c>
      <c r="DZ16" s="130">
        <v>0</v>
      </c>
      <c r="EA16" s="130">
        <v>0</v>
      </c>
      <c r="EB16" s="130">
        <v>0</v>
      </c>
      <c r="EC16" s="130">
        <v>0</v>
      </c>
      <c r="ED16" s="130">
        <v>0</v>
      </c>
      <c r="EE16" s="130">
        <v>0</v>
      </c>
      <c r="EF16" s="130">
        <v>0</v>
      </c>
      <c r="EG16" s="66">
        <f t="shared" si="34"/>
        <v>3</v>
      </c>
      <c r="EH16" s="66">
        <f t="shared" si="35"/>
        <v>2</v>
      </c>
      <c r="EI16" s="66">
        <f t="shared" si="36"/>
        <v>1</v>
      </c>
      <c r="EJ16" s="66">
        <f t="shared" si="37"/>
        <v>6</v>
      </c>
      <c r="EK16" s="19"/>
      <c r="EL16" s="5">
        <f t="shared" si="38"/>
        <v>0</v>
      </c>
      <c r="EM16" s="5">
        <f t="shared" si="39"/>
        <v>1</v>
      </c>
      <c r="EN16" s="5">
        <f t="shared" si="40"/>
        <v>0</v>
      </c>
      <c r="EO16" s="5">
        <f t="shared" si="41"/>
        <v>0</v>
      </c>
      <c r="EP16" s="5">
        <f t="shared" si="42"/>
        <v>0</v>
      </c>
      <c r="EQ16" s="5">
        <f t="shared" si="43"/>
        <v>0</v>
      </c>
      <c r="ER16" s="5">
        <f t="shared" si="44"/>
        <v>0</v>
      </c>
      <c r="ES16" s="5">
        <f t="shared" si="45"/>
        <v>-1</v>
      </c>
      <c r="ET16" s="5">
        <f t="shared" si="46"/>
        <v>-1</v>
      </c>
      <c r="EU16" s="5">
        <f t="shared" si="47"/>
        <v>1</v>
      </c>
      <c r="EV16" s="5">
        <f t="shared" si="48"/>
        <v>-2</v>
      </c>
      <c r="EW16" s="5">
        <f t="shared" si="49"/>
        <v>0</v>
      </c>
      <c r="EX16" s="5">
        <f t="shared" si="50"/>
        <v>1</v>
      </c>
      <c r="EY16" s="5">
        <f t="shared" si="51"/>
        <v>5</v>
      </c>
      <c r="EZ16" s="5">
        <f t="shared" si="52"/>
        <v>-1</v>
      </c>
      <c r="FA16" s="5">
        <f t="shared" si="53"/>
        <v>-4</v>
      </c>
      <c r="FB16" s="5">
        <f t="shared" si="54"/>
        <v>0</v>
      </c>
      <c r="FC16" s="5">
        <f t="shared" si="55"/>
        <v>-1</v>
      </c>
      <c r="FD16" s="5">
        <f t="shared" si="56"/>
        <v>-1</v>
      </c>
      <c r="FE16" s="5">
        <f t="shared" si="57"/>
        <v>-1</v>
      </c>
      <c r="FF16" s="5">
        <f t="shared" si="58"/>
        <v>0</v>
      </c>
      <c r="FG16" s="5">
        <f t="shared" si="59"/>
        <v>0</v>
      </c>
      <c r="FH16" s="5">
        <f t="shared" si="60"/>
        <v>-1</v>
      </c>
      <c r="FI16" s="5">
        <f t="shared" si="61"/>
        <v>1</v>
      </c>
      <c r="FJ16" s="5">
        <f t="shared" si="62"/>
        <v>2</v>
      </c>
      <c r="FK16" s="5">
        <f t="shared" si="63"/>
        <v>0</v>
      </c>
      <c r="FL16" s="5">
        <f t="shared" si="64"/>
        <v>0</v>
      </c>
      <c r="FM16" s="5">
        <f t="shared" si="65"/>
        <v>1</v>
      </c>
      <c r="FN16" s="5">
        <f t="shared" si="66"/>
        <v>0</v>
      </c>
      <c r="FO16" s="5">
        <f t="shared" si="67"/>
        <v>1</v>
      </c>
      <c r="FP16" s="176">
        <f t="shared" si="68"/>
        <v>0</v>
      </c>
      <c r="FQ16" s="176">
        <f t="shared" si="69"/>
        <v>-4</v>
      </c>
      <c r="FR16" s="176">
        <f t="shared" si="70"/>
        <v>4</v>
      </c>
      <c r="FS16" s="66">
        <f t="shared" si="71"/>
        <v>0</v>
      </c>
      <c r="FT16" s="242">
        <f t="shared" si="72"/>
        <v>0</v>
      </c>
      <c r="FU16" s="242">
        <f t="shared" si="73"/>
        <v>4.068282045857675E-5</v>
      </c>
      <c r="FV16" s="242">
        <f t="shared" si="74"/>
        <v>0</v>
      </c>
      <c r="FW16" s="242">
        <f t="shared" si="75"/>
        <v>0</v>
      </c>
      <c r="FX16" s="242">
        <f t="shared" si="76"/>
        <v>0</v>
      </c>
      <c r="FY16" s="242">
        <f t="shared" si="77"/>
        <v>0</v>
      </c>
      <c r="FZ16" s="242">
        <f t="shared" si="78"/>
        <v>0</v>
      </c>
      <c r="GA16" s="242">
        <f t="shared" si="79"/>
        <v>-3.5844863431070325E-5</v>
      </c>
      <c r="GB16" s="242">
        <f t="shared" si="80"/>
        <v>-3.9799410968717664E-5</v>
      </c>
      <c r="GC16" s="242">
        <f t="shared" si="81"/>
        <v>2.0654755757513167E-5</v>
      </c>
      <c r="GD16" s="242">
        <f t="shared" si="82"/>
        <v>-4.1318045656440447E-5</v>
      </c>
      <c r="GE16" s="242">
        <f t="shared" si="83"/>
        <v>0</v>
      </c>
      <c r="GF16" s="242">
        <f t="shared" si="84"/>
        <v>2.2494657518839277E-5</v>
      </c>
      <c r="GG16" s="242">
        <f t="shared" si="85"/>
        <v>8.2665123584359755E-5</v>
      </c>
      <c r="GH16" s="242">
        <f t="shared" si="86"/>
        <v>-1.5941081761808355E-5</v>
      </c>
      <c r="GI16" s="242">
        <f t="shared" si="87"/>
        <v>-5.3566884951722845E-5</v>
      </c>
      <c r="GJ16" s="242">
        <f t="shared" si="88"/>
        <v>0</v>
      </c>
      <c r="GK16" s="242">
        <f t="shared" si="89"/>
        <v>-1.3008130081300813E-5</v>
      </c>
      <c r="GL16" s="242">
        <f t="shared" si="90"/>
        <v>-1.113077548112777E-5</v>
      </c>
      <c r="GM16" s="242">
        <f t="shared" si="91"/>
        <v>-1.2562182804884177E-5</v>
      </c>
      <c r="GN16" s="242">
        <f t="shared" si="92"/>
        <v>0</v>
      </c>
      <c r="GO16" s="242">
        <f t="shared" si="93"/>
        <v>0</v>
      </c>
      <c r="GP16" s="242">
        <f t="shared" si="94"/>
        <v>-1.6776834546857699E-5</v>
      </c>
      <c r="GQ16" s="242">
        <f t="shared" si="95"/>
        <v>1.4750785479326775E-5</v>
      </c>
      <c r="GR16" s="242">
        <f t="shared" si="96"/>
        <v>3.0983253551455437E-5</v>
      </c>
      <c r="GS16" s="242">
        <f t="shared" si="97"/>
        <v>0</v>
      </c>
      <c r="GT16" s="242">
        <f t="shared" si="98"/>
        <v>0</v>
      </c>
      <c r="GU16" s="242">
        <f t="shared" si="99"/>
        <v>1.309641911160441E-5</v>
      </c>
      <c r="GV16" s="242">
        <f t="shared" si="100"/>
        <v>0</v>
      </c>
      <c r="GW16" s="242">
        <f t="shared" si="101"/>
        <v>1.3471929550789735E-5</v>
      </c>
      <c r="GX16" s="177">
        <f t="shared" si="102"/>
        <v>0</v>
      </c>
      <c r="GY16" s="177">
        <f t="shared" si="103"/>
        <v>-6.0682557405699303E-6</v>
      </c>
      <c r="GZ16" s="177">
        <f t="shared" si="104"/>
        <v>6.0992655467737429E-6</v>
      </c>
      <c r="HA16" s="243">
        <f t="shared" si="105"/>
        <v>0</v>
      </c>
      <c r="HB16" s="19"/>
      <c r="HC16" s="19"/>
      <c r="HD16" s="225">
        <v>7.8300000000000002E-3</v>
      </c>
      <c r="HE16" s="10">
        <f t="shared" si="106"/>
        <v>0</v>
      </c>
      <c r="HF16" s="10">
        <f t="shared" si="107"/>
        <v>7.8300000000000002E-3</v>
      </c>
      <c r="HG16" s="10">
        <f t="shared" si="108"/>
        <v>0</v>
      </c>
      <c r="HH16" s="10">
        <f t="shared" si="109"/>
        <v>0</v>
      </c>
      <c r="HI16" s="10">
        <f t="shared" si="110"/>
        <v>0</v>
      </c>
      <c r="HJ16" s="10">
        <f t="shared" si="111"/>
        <v>0</v>
      </c>
      <c r="HK16" s="10">
        <f t="shared" si="112"/>
        <v>0</v>
      </c>
      <c r="HL16" s="10">
        <f t="shared" si="113"/>
        <v>-7.8300000000000002E-3</v>
      </c>
      <c r="HM16" s="10">
        <f t="shared" si="114"/>
        <v>-7.8300000000000002E-3</v>
      </c>
      <c r="HN16" s="10">
        <f t="shared" si="115"/>
        <v>7.8300000000000002E-3</v>
      </c>
      <c r="HO16" s="10">
        <f t="shared" si="116"/>
        <v>-1.566E-2</v>
      </c>
      <c r="HP16" s="10">
        <f t="shared" si="117"/>
        <v>0</v>
      </c>
      <c r="HQ16" s="10">
        <f t="shared" si="118"/>
        <v>7.8300000000000002E-3</v>
      </c>
      <c r="HR16" s="10">
        <f t="shared" si="119"/>
        <v>3.9150000000000004E-2</v>
      </c>
      <c r="HS16" s="10">
        <f t="shared" si="120"/>
        <v>-7.8300000000000002E-3</v>
      </c>
      <c r="HT16" s="10">
        <f t="shared" si="121"/>
        <v>-3.1320000000000001E-2</v>
      </c>
      <c r="HU16" s="10">
        <f t="shared" si="122"/>
        <v>0</v>
      </c>
      <c r="HV16" s="10">
        <f t="shared" si="123"/>
        <v>-7.8300000000000002E-3</v>
      </c>
      <c r="HW16" s="10">
        <f t="shared" si="124"/>
        <v>-7.8300000000000002E-3</v>
      </c>
      <c r="HX16" s="10">
        <f t="shared" si="125"/>
        <v>-7.8300000000000002E-3</v>
      </c>
      <c r="HY16" s="10">
        <f t="shared" si="126"/>
        <v>0</v>
      </c>
      <c r="HZ16" s="10">
        <f t="shared" si="127"/>
        <v>0</v>
      </c>
      <c r="IA16" s="10">
        <f t="shared" si="128"/>
        <v>-7.8300000000000002E-3</v>
      </c>
      <c r="IB16" s="10">
        <f t="shared" si="129"/>
        <v>7.8300000000000002E-3</v>
      </c>
      <c r="IC16" s="10">
        <f t="shared" si="130"/>
        <v>1.566E-2</v>
      </c>
      <c r="ID16" s="10">
        <f t="shared" si="131"/>
        <v>0</v>
      </c>
      <c r="IE16" s="10">
        <f t="shared" si="132"/>
        <v>0</v>
      </c>
      <c r="IF16" s="10">
        <f t="shared" si="133"/>
        <v>7.8300000000000002E-3</v>
      </c>
      <c r="IG16" s="10">
        <f t="shared" si="134"/>
        <v>0</v>
      </c>
      <c r="IH16" s="10">
        <f t="shared" si="135"/>
        <v>7.8300000000000002E-3</v>
      </c>
      <c r="II16" s="176">
        <f t="shared" si="136"/>
        <v>0</v>
      </c>
      <c r="IJ16" s="176">
        <f t="shared" si="137"/>
        <v>-3.1320000000000001E-2</v>
      </c>
      <c r="IK16" s="176">
        <f t="shared" si="138"/>
        <v>3.1320000000000001E-2</v>
      </c>
      <c r="IL16" s="19">
        <f t="shared" si="139"/>
        <v>0</v>
      </c>
      <c r="IM16" s="168"/>
      <c r="IN16" s="168"/>
      <c r="IO16" s="168"/>
      <c r="IP16" s="168"/>
      <c r="IQ16" s="168"/>
      <c r="IR16" s="168"/>
      <c r="IS16" s="168"/>
      <c r="IT16" s="168"/>
      <c r="IU16" s="168"/>
      <c r="IV16" s="168"/>
      <c r="IW16" s="168"/>
      <c r="IX16" s="168"/>
      <c r="IY16" s="168"/>
      <c r="IZ16" s="168"/>
      <c r="JA16" s="168"/>
      <c r="JB16" s="168"/>
      <c r="JC16" s="168"/>
      <c r="JD16" s="168"/>
      <c r="JE16" s="168"/>
      <c r="JF16" s="168"/>
      <c r="JG16" s="168"/>
      <c r="JH16" s="168"/>
      <c r="JI16" s="168"/>
      <c r="JJ16" s="168"/>
      <c r="JK16" s="168"/>
      <c r="JL16" s="168"/>
      <c r="JM16" s="168"/>
      <c r="JN16" s="168"/>
      <c r="JO16" s="168"/>
      <c r="JP16" s="168"/>
      <c r="JQ16" s="177"/>
      <c r="JR16" s="177">
        <f t="shared" ref="JR16:JR28" si="142">IJ16/FQ16</f>
        <v>7.8300000000000002E-3</v>
      </c>
      <c r="JS16" s="177">
        <f t="shared" ref="JS16:JS28" si="143">IK16/FR16</f>
        <v>7.8300000000000002E-3</v>
      </c>
      <c r="JT16" s="22"/>
    </row>
    <row r="17" spans="1:280" x14ac:dyDescent="0.25">
      <c r="A17" s="96">
        <v>15</v>
      </c>
      <c r="B17" s="45"/>
      <c r="C17" s="39" t="s">
        <v>238</v>
      </c>
      <c r="D17" s="45" t="s">
        <v>180</v>
      </c>
      <c r="E17" s="68">
        <v>142</v>
      </c>
      <c r="F17" s="46" t="s">
        <v>26</v>
      </c>
      <c r="G17" s="17"/>
      <c r="H17" s="5"/>
      <c r="I17" s="5"/>
      <c r="J17" s="5"/>
      <c r="K17" s="5"/>
      <c r="L17" s="5"/>
      <c r="M17" s="5"/>
      <c r="N17" s="17"/>
      <c r="O17" s="12"/>
      <c r="P17" s="12"/>
      <c r="Q17" s="12"/>
      <c r="R17" s="12"/>
      <c r="S17" s="12"/>
      <c r="T17" s="12"/>
      <c r="U17" s="12"/>
      <c r="V17" s="12"/>
      <c r="W17" s="11"/>
      <c r="X17" s="11"/>
      <c r="Y17" s="12"/>
      <c r="Z17" s="11"/>
      <c r="AA17" s="11"/>
      <c r="AB17" s="11"/>
      <c r="AC17" s="11"/>
      <c r="AD17" s="11"/>
      <c r="AE17" s="11"/>
      <c r="AF17" s="11"/>
      <c r="AG17" s="11"/>
      <c r="AH17" s="122"/>
      <c r="AI17" s="122"/>
      <c r="AJ17" s="122"/>
      <c r="AK17" s="122"/>
      <c r="AL17" s="58"/>
      <c r="AM17" s="17">
        <v>143</v>
      </c>
      <c r="AN17" s="5">
        <v>143</v>
      </c>
      <c r="AO17" s="5">
        <v>143</v>
      </c>
      <c r="AP17" s="5">
        <v>143</v>
      </c>
      <c r="AQ17" s="5">
        <v>143</v>
      </c>
      <c r="AR17" s="5">
        <v>143</v>
      </c>
      <c r="AS17" s="5">
        <v>143</v>
      </c>
      <c r="AT17" s="17">
        <v>143</v>
      </c>
      <c r="AU17" s="12">
        <v>181</v>
      </c>
      <c r="AV17" s="12">
        <v>285</v>
      </c>
      <c r="AW17" s="12">
        <v>366</v>
      </c>
      <c r="AX17" s="12">
        <v>527</v>
      </c>
      <c r="AY17" s="12">
        <v>703</v>
      </c>
      <c r="AZ17" s="12">
        <v>866</v>
      </c>
      <c r="BA17" s="12">
        <v>1125</v>
      </c>
      <c r="BB17" s="12">
        <v>1262</v>
      </c>
      <c r="BC17" s="11">
        <v>1348</v>
      </c>
      <c r="BD17" s="11">
        <v>1389</v>
      </c>
      <c r="BE17" s="12">
        <v>1421</v>
      </c>
      <c r="BF17" s="11">
        <v>1392</v>
      </c>
      <c r="BG17" s="11">
        <v>1325</v>
      </c>
      <c r="BH17" s="11">
        <v>1289</v>
      </c>
      <c r="BI17" s="11">
        <v>1226</v>
      </c>
      <c r="BJ17" s="11">
        <v>1217</v>
      </c>
      <c r="BK17" s="11">
        <v>1159</v>
      </c>
      <c r="BL17" s="11">
        <v>1083</v>
      </c>
      <c r="BM17" s="11">
        <v>1039</v>
      </c>
      <c r="BN17" s="122">
        <v>1003</v>
      </c>
      <c r="BO17" s="122">
        <v>998</v>
      </c>
      <c r="BP17" s="122">
        <v>977</v>
      </c>
      <c r="BQ17" s="122">
        <v>982</v>
      </c>
      <c r="BR17" s="58"/>
      <c r="BS17" s="58"/>
      <c r="BT17" s="12">
        <f t="shared" si="0"/>
        <v>0</v>
      </c>
      <c r="BU17" s="12">
        <f t="shared" si="1"/>
        <v>0</v>
      </c>
      <c r="BV17" s="12">
        <f t="shared" si="2"/>
        <v>0</v>
      </c>
      <c r="BW17" s="12">
        <f t="shared" si="3"/>
        <v>0</v>
      </c>
      <c r="BX17" s="12">
        <f t="shared" si="4"/>
        <v>0</v>
      </c>
      <c r="BY17" s="12">
        <f t="shared" si="5"/>
        <v>0</v>
      </c>
      <c r="BZ17" s="12">
        <f t="shared" si="6"/>
        <v>0</v>
      </c>
      <c r="CA17" s="12">
        <f t="shared" si="7"/>
        <v>38</v>
      </c>
      <c r="CB17" s="12">
        <f t="shared" si="8"/>
        <v>104</v>
      </c>
      <c r="CC17" s="12">
        <f t="shared" si="9"/>
        <v>81</v>
      </c>
      <c r="CD17" s="12">
        <f t="shared" si="10"/>
        <v>161</v>
      </c>
      <c r="CE17" s="12">
        <f t="shared" si="11"/>
        <v>176</v>
      </c>
      <c r="CF17" s="12">
        <f t="shared" si="12"/>
        <v>163</v>
      </c>
      <c r="CG17" s="12">
        <f t="shared" si="13"/>
        <v>259</v>
      </c>
      <c r="CH17" s="12">
        <f t="shared" si="14"/>
        <v>137</v>
      </c>
      <c r="CI17" s="12">
        <f t="shared" si="15"/>
        <v>86</v>
      </c>
      <c r="CJ17" s="12">
        <f t="shared" si="16"/>
        <v>41</v>
      </c>
      <c r="CK17" s="12">
        <f t="shared" si="17"/>
        <v>32</v>
      </c>
      <c r="CL17" s="12">
        <f t="shared" si="18"/>
        <v>-29</v>
      </c>
      <c r="CM17" s="12">
        <f t="shared" si="19"/>
        <v>-67</v>
      </c>
      <c r="CN17" s="12">
        <f t="shared" si="20"/>
        <v>-36</v>
      </c>
      <c r="CO17" s="12">
        <f t="shared" si="21"/>
        <v>-63</v>
      </c>
      <c r="CP17" s="12">
        <f t="shared" si="22"/>
        <v>-9</v>
      </c>
      <c r="CQ17" s="12">
        <f t="shared" si="23"/>
        <v>-58</v>
      </c>
      <c r="CR17" s="12">
        <f t="shared" si="24"/>
        <v>-76</v>
      </c>
      <c r="CS17" s="12">
        <f t="shared" si="25"/>
        <v>-44</v>
      </c>
      <c r="CT17" s="12">
        <f t="shared" si="26"/>
        <v>-36</v>
      </c>
      <c r="CU17" s="12">
        <f t="shared" si="27"/>
        <v>-5</v>
      </c>
      <c r="CV17" s="12">
        <f t="shared" si="28"/>
        <v>-21</v>
      </c>
      <c r="CW17" s="12">
        <f t="shared" si="29"/>
        <v>5</v>
      </c>
      <c r="CX17" s="66">
        <f t="shared" si="30"/>
        <v>223</v>
      </c>
      <c r="CY17" s="66">
        <f t="shared" si="31"/>
        <v>959</v>
      </c>
      <c r="CZ17" s="66">
        <f t="shared" si="32"/>
        <v>-343</v>
      </c>
      <c r="DA17" s="66">
        <f t="shared" si="33"/>
        <v>839</v>
      </c>
      <c r="DB17" s="58"/>
      <c r="DC17" s="128">
        <v>0</v>
      </c>
      <c r="DD17" s="128">
        <v>0</v>
      </c>
      <c r="DE17" s="128">
        <v>0</v>
      </c>
      <c r="DF17" s="129">
        <v>0</v>
      </c>
      <c r="DG17" s="129">
        <v>1</v>
      </c>
      <c r="DH17" s="129">
        <v>1</v>
      </c>
      <c r="DI17" s="129">
        <v>6</v>
      </c>
      <c r="DJ17" s="129">
        <v>10</v>
      </c>
      <c r="DK17" s="128">
        <v>17</v>
      </c>
      <c r="DL17" s="128">
        <v>35</v>
      </c>
      <c r="DM17" s="128">
        <v>35</v>
      </c>
      <c r="DN17" s="129">
        <v>47</v>
      </c>
      <c r="DO17" s="129">
        <v>52</v>
      </c>
      <c r="DP17" s="129">
        <v>86</v>
      </c>
      <c r="DQ17" s="129">
        <v>125</v>
      </c>
      <c r="DR17" s="129">
        <v>141</v>
      </c>
      <c r="DS17" s="130">
        <v>181</v>
      </c>
      <c r="DT17" s="130">
        <v>181</v>
      </c>
      <c r="DU17" s="130">
        <v>189</v>
      </c>
      <c r="DV17" s="130">
        <v>160</v>
      </c>
      <c r="DW17" s="130">
        <v>133</v>
      </c>
      <c r="DX17" s="130">
        <v>139</v>
      </c>
      <c r="DY17" s="130">
        <v>73</v>
      </c>
      <c r="DZ17" s="130">
        <v>117</v>
      </c>
      <c r="EA17" s="130">
        <v>124</v>
      </c>
      <c r="EB17" s="130">
        <v>97</v>
      </c>
      <c r="EC17" s="130">
        <v>88</v>
      </c>
      <c r="ED17" s="130">
        <v>77</v>
      </c>
      <c r="EE17" s="130">
        <v>52</v>
      </c>
      <c r="EF17" s="130">
        <v>78</v>
      </c>
      <c r="EG17" s="66">
        <f t="shared" si="34"/>
        <v>70</v>
      </c>
      <c r="EH17" s="66">
        <f t="shared" si="35"/>
        <v>1197</v>
      </c>
      <c r="EI17" s="66">
        <f t="shared" si="36"/>
        <v>978</v>
      </c>
      <c r="EJ17" s="66">
        <f t="shared" si="37"/>
        <v>2245</v>
      </c>
      <c r="EK17" s="25"/>
      <c r="EL17" s="5">
        <f t="shared" si="38"/>
        <v>0</v>
      </c>
      <c r="EM17" s="5">
        <f t="shared" si="39"/>
        <v>0</v>
      </c>
      <c r="EN17" s="5">
        <f t="shared" si="40"/>
        <v>0</v>
      </c>
      <c r="EO17" s="5">
        <f t="shared" si="41"/>
        <v>0</v>
      </c>
      <c r="EP17" s="5">
        <f t="shared" si="42"/>
        <v>1</v>
      </c>
      <c r="EQ17" s="5">
        <f t="shared" si="43"/>
        <v>1</v>
      </c>
      <c r="ER17" s="5">
        <f t="shared" si="44"/>
        <v>6</v>
      </c>
      <c r="ES17" s="5">
        <f t="shared" si="45"/>
        <v>48</v>
      </c>
      <c r="ET17" s="5">
        <f t="shared" si="46"/>
        <v>121</v>
      </c>
      <c r="EU17" s="5">
        <f t="shared" si="47"/>
        <v>116</v>
      </c>
      <c r="EV17" s="5">
        <f t="shared" si="48"/>
        <v>196</v>
      </c>
      <c r="EW17" s="5">
        <f t="shared" si="49"/>
        <v>223</v>
      </c>
      <c r="EX17" s="5">
        <f t="shared" si="50"/>
        <v>215</v>
      </c>
      <c r="EY17" s="5">
        <f t="shared" si="51"/>
        <v>345</v>
      </c>
      <c r="EZ17" s="5">
        <f t="shared" si="52"/>
        <v>262</v>
      </c>
      <c r="FA17" s="5">
        <f t="shared" si="53"/>
        <v>227</v>
      </c>
      <c r="FB17" s="5">
        <f t="shared" si="54"/>
        <v>222</v>
      </c>
      <c r="FC17" s="5">
        <f t="shared" si="55"/>
        <v>213</v>
      </c>
      <c r="FD17" s="5">
        <f t="shared" si="56"/>
        <v>160</v>
      </c>
      <c r="FE17" s="5">
        <f t="shared" si="57"/>
        <v>93</v>
      </c>
      <c r="FF17" s="5">
        <f t="shared" si="58"/>
        <v>97</v>
      </c>
      <c r="FG17" s="5">
        <f t="shared" si="59"/>
        <v>76</v>
      </c>
      <c r="FH17" s="5">
        <f t="shared" si="60"/>
        <v>64</v>
      </c>
      <c r="FI17" s="5">
        <f t="shared" si="61"/>
        <v>59</v>
      </c>
      <c r="FJ17" s="5">
        <f t="shared" si="62"/>
        <v>48</v>
      </c>
      <c r="FK17" s="5">
        <f t="shared" si="63"/>
        <v>53</v>
      </c>
      <c r="FL17" s="5">
        <f t="shared" si="64"/>
        <v>52</v>
      </c>
      <c r="FM17" s="5">
        <f t="shared" si="65"/>
        <v>72</v>
      </c>
      <c r="FN17" s="5">
        <f t="shared" si="66"/>
        <v>31</v>
      </c>
      <c r="FO17" s="5">
        <f t="shared" si="67"/>
        <v>83</v>
      </c>
      <c r="FP17" s="176">
        <f t="shared" si="68"/>
        <v>293</v>
      </c>
      <c r="FQ17" s="176">
        <f t="shared" si="69"/>
        <v>2156</v>
      </c>
      <c r="FR17" s="176">
        <f t="shared" si="70"/>
        <v>635</v>
      </c>
      <c r="FS17" s="66">
        <f t="shared" si="71"/>
        <v>3084</v>
      </c>
      <c r="FT17" s="242">
        <f t="shared" si="72"/>
        <v>0</v>
      </c>
      <c r="FU17" s="242">
        <f t="shared" si="73"/>
        <v>0</v>
      </c>
      <c r="FV17" s="242">
        <f t="shared" si="74"/>
        <v>0</v>
      </c>
      <c r="FW17" s="242">
        <f t="shared" si="75"/>
        <v>0</v>
      </c>
      <c r="FX17" s="242">
        <f t="shared" si="76"/>
        <v>4.161493698804958E-5</v>
      </c>
      <c r="FY17" s="242">
        <f t="shared" si="77"/>
        <v>4.2457736861099519E-5</v>
      </c>
      <c r="FZ17" s="242">
        <f t="shared" si="78"/>
        <v>1.881329891196421E-4</v>
      </c>
      <c r="GA17" s="242">
        <f t="shared" si="79"/>
        <v>1.7205534446913756E-3</v>
      </c>
      <c r="GB17" s="242">
        <f t="shared" si="80"/>
        <v>4.815728727214837E-3</v>
      </c>
      <c r="GC17" s="242">
        <f t="shared" si="81"/>
        <v>2.3959516678715275E-3</v>
      </c>
      <c r="GD17" s="242">
        <f t="shared" si="82"/>
        <v>4.0491684743311643E-3</v>
      </c>
      <c r="GE17" s="242">
        <f t="shared" si="83"/>
        <v>5.1644279759147753E-3</v>
      </c>
      <c r="GF17" s="242">
        <f t="shared" si="84"/>
        <v>4.8363513665504445E-3</v>
      </c>
      <c r="GG17" s="242">
        <f t="shared" si="85"/>
        <v>5.7038935273208231E-3</v>
      </c>
      <c r="GH17" s="242">
        <f t="shared" si="86"/>
        <v>4.1765634215937897E-3</v>
      </c>
      <c r="GI17" s="242">
        <f t="shared" si="87"/>
        <v>3.0399207210102717E-3</v>
      </c>
      <c r="GJ17" s="242">
        <f t="shared" si="88"/>
        <v>2.8130108085505394E-3</v>
      </c>
      <c r="GK17" s="242">
        <f t="shared" si="89"/>
        <v>2.7707317073170732E-3</v>
      </c>
      <c r="GL17" s="242">
        <f t="shared" si="90"/>
        <v>1.7809240769804432E-3</v>
      </c>
      <c r="GM17" s="242">
        <f t="shared" si="91"/>
        <v>1.1682830008542284E-3</v>
      </c>
      <c r="GN17" s="242">
        <f t="shared" si="92"/>
        <v>1.4984629169048245E-3</v>
      </c>
      <c r="GO17" s="242">
        <f t="shared" si="93"/>
        <v>1.3935237815834831E-3</v>
      </c>
      <c r="GP17" s="242">
        <f t="shared" si="94"/>
        <v>1.0737174109988928E-3</v>
      </c>
      <c r="GQ17" s="242">
        <f t="shared" si="95"/>
        <v>8.7029634328027964E-4</v>
      </c>
      <c r="GR17" s="242">
        <f t="shared" si="96"/>
        <v>7.4359808523493049E-4</v>
      </c>
      <c r="GS17" s="242">
        <f t="shared" si="97"/>
        <v>7.8598864023965236E-4</v>
      </c>
      <c r="GT17" s="242">
        <f t="shared" si="98"/>
        <v>7.3826932632923973E-4</v>
      </c>
      <c r="GU17" s="242">
        <f t="shared" si="99"/>
        <v>9.4294217603551754E-4</v>
      </c>
      <c r="GV17" s="242">
        <f t="shared" si="100"/>
        <v>5.5214669290847723E-4</v>
      </c>
      <c r="GW17" s="242">
        <f t="shared" si="101"/>
        <v>1.118170152715548E-3</v>
      </c>
      <c r="GX17" s="177">
        <f t="shared" si="102"/>
        <v>1.0487740797454879E-3</v>
      </c>
      <c r="GY17" s="177">
        <f t="shared" si="103"/>
        <v>3.2707898441671924E-3</v>
      </c>
      <c r="GZ17" s="177">
        <f t="shared" si="104"/>
        <v>9.6825840555033165E-4</v>
      </c>
      <c r="HA17" s="243">
        <f t="shared" si="105"/>
        <v>1.9343203328971146E-3</v>
      </c>
      <c r="HB17" s="19"/>
      <c r="HC17" s="19"/>
      <c r="HD17" s="225">
        <v>1.74E-3</v>
      </c>
      <c r="HE17" s="10">
        <f t="shared" si="106"/>
        <v>0</v>
      </c>
      <c r="HF17" s="10">
        <f t="shared" si="107"/>
        <v>0</v>
      </c>
      <c r="HG17" s="10">
        <f t="shared" si="108"/>
        <v>0</v>
      </c>
      <c r="HH17" s="10">
        <f t="shared" si="109"/>
        <v>0</v>
      </c>
      <c r="HI17" s="10">
        <f t="shared" si="110"/>
        <v>1.74E-3</v>
      </c>
      <c r="HJ17" s="10">
        <f t="shared" si="111"/>
        <v>1.74E-3</v>
      </c>
      <c r="HK17" s="10">
        <f t="shared" si="112"/>
        <v>1.044E-2</v>
      </c>
      <c r="HL17" s="10">
        <f t="shared" si="113"/>
        <v>8.3519999999999997E-2</v>
      </c>
      <c r="HM17" s="10">
        <f t="shared" si="114"/>
        <v>0.21054</v>
      </c>
      <c r="HN17" s="10">
        <f t="shared" si="115"/>
        <v>0.20183999999999999</v>
      </c>
      <c r="HO17" s="10">
        <f t="shared" si="116"/>
        <v>0.34104000000000001</v>
      </c>
      <c r="HP17" s="10">
        <f t="shared" si="117"/>
        <v>0.38801999999999998</v>
      </c>
      <c r="HQ17" s="10">
        <f t="shared" si="118"/>
        <v>0.37409999999999999</v>
      </c>
      <c r="HR17" s="10">
        <f t="shared" si="119"/>
        <v>0.60030000000000006</v>
      </c>
      <c r="HS17" s="10">
        <f t="shared" si="120"/>
        <v>0.45588000000000001</v>
      </c>
      <c r="HT17" s="10">
        <f t="shared" si="121"/>
        <v>0.39498</v>
      </c>
      <c r="HU17" s="10">
        <f t="shared" si="122"/>
        <v>0.38628000000000001</v>
      </c>
      <c r="HV17" s="10">
        <f t="shared" si="123"/>
        <v>0.37062</v>
      </c>
      <c r="HW17" s="10">
        <f t="shared" si="124"/>
        <v>0.27839999999999998</v>
      </c>
      <c r="HX17" s="10">
        <f t="shared" si="125"/>
        <v>0.16181999999999999</v>
      </c>
      <c r="HY17" s="10">
        <f t="shared" si="126"/>
        <v>0.16878000000000001</v>
      </c>
      <c r="HZ17" s="10">
        <f t="shared" si="127"/>
        <v>0.13224</v>
      </c>
      <c r="IA17" s="10">
        <f t="shared" si="128"/>
        <v>0.11136</v>
      </c>
      <c r="IB17" s="10">
        <f t="shared" si="129"/>
        <v>0.10266</v>
      </c>
      <c r="IC17" s="10">
        <f t="shared" si="130"/>
        <v>8.3519999999999997E-2</v>
      </c>
      <c r="ID17" s="10">
        <f t="shared" si="131"/>
        <v>9.2219999999999996E-2</v>
      </c>
      <c r="IE17" s="10">
        <f t="shared" si="132"/>
        <v>9.0480000000000005E-2</v>
      </c>
      <c r="IF17" s="10">
        <f t="shared" si="133"/>
        <v>0.12528</v>
      </c>
      <c r="IG17" s="10">
        <f t="shared" si="134"/>
        <v>5.3940000000000002E-2</v>
      </c>
      <c r="IH17" s="10">
        <f t="shared" si="135"/>
        <v>0.14441999999999999</v>
      </c>
      <c r="II17" s="176">
        <f t="shared" si="136"/>
        <v>0.50982000000000005</v>
      </c>
      <c r="IJ17" s="176">
        <f t="shared" si="137"/>
        <v>3.7514400000000001</v>
      </c>
      <c r="IK17" s="176">
        <f t="shared" si="138"/>
        <v>1.1049000000000002</v>
      </c>
      <c r="IL17" s="19">
        <f t="shared" si="139"/>
        <v>5.3661600000000016</v>
      </c>
      <c r="IM17" s="168"/>
      <c r="IN17" s="168"/>
      <c r="IO17" s="168"/>
      <c r="IP17" s="168"/>
      <c r="IQ17" s="168"/>
      <c r="IR17" s="168"/>
      <c r="IS17" s="168"/>
      <c r="IT17" s="168"/>
      <c r="IU17" s="168"/>
      <c r="IV17" s="168"/>
      <c r="IW17" s="168"/>
      <c r="IX17" s="168"/>
      <c r="IY17" s="168"/>
      <c r="IZ17" s="168"/>
      <c r="JA17" s="168"/>
      <c r="JB17" s="168"/>
      <c r="JC17" s="168"/>
      <c r="JD17" s="168"/>
      <c r="JE17" s="168"/>
      <c r="JF17" s="168"/>
      <c r="JG17" s="168"/>
      <c r="JH17" s="168"/>
      <c r="JI17" s="168"/>
      <c r="JJ17" s="168"/>
      <c r="JK17" s="168"/>
      <c r="JL17" s="168"/>
      <c r="JM17" s="168"/>
      <c r="JN17" s="168"/>
      <c r="JO17" s="168"/>
      <c r="JP17" s="168"/>
      <c r="JQ17" s="177">
        <f t="shared" ref="JQ17:JQ22" si="144">II17/FP17</f>
        <v>1.7400000000000002E-3</v>
      </c>
      <c r="JR17" s="177">
        <f t="shared" si="142"/>
        <v>1.74E-3</v>
      </c>
      <c r="JS17" s="177">
        <f t="shared" si="143"/>
        <v>1.7400000000000004E-3</v>
      </c>
      <c r="JT17" s="22">
        <f t="shared" ref="JT17:JT28" si="145">IL17/FS17</f>
        <v>1.7400000000000004E-3</v>
      </c>
    </row>
    <row r="18" spans="1:280" x14ac:dyDescent="0.25">
      <c r="A18" s="96">
        <v>16</v>
      </c>
      <c r="B18" s="39"/>
      <c r="C18" s="39" t="s">
        <v>236</v>
      </c>
      <c r="D18" s="39" t="s">
        <v>185</v>
      </c>
      <c r="E18" s="68">
        <v>430</v>
      </c>
      <c r="F18" s="48" t="s">
        <v>115</v>
      </c>
      <c r="G18" s="124"/>
      <c r="H18" s="125"/>
      <c r="I18" s="125"/>
      <c r="J18" s="125"/>
      <c r="K18" s="125"/>
      <c r="L18" s="125"/>
      <c r="M18" s="125"/>
      <c r="N18" s="17"/>
      <c r="O18" s="12"/>
      <c r="P18" s="12"/>
      <c r="Q18" s="12"/>
      <c r="R18" s="12"/>
      <c r="S18" s="12"/>
      <c r="T18" s="12"/>
      <c r="U18" s="12"/>
      <c r="V18" s="12"/>
      <c r="W18" s="11"/>
      <c r="X18" s="11"/>
      <c r="Y18" s="12"/>
      <c r="Z18" s="11"/>
      <c r="AA18" s="12"/>
      <c r="AB18" s="12"/>
      <c r="AC18" s="12"/>
      <c r="AD18" s="12"/>
      <c r="AE18" s="12"/>
      <c r="AF18" s="12"/>
      <c r="AG18" s="12"/>
      <c r="AH18" s="12"/>
      <c r="AI18" s="12"/>
      <c r="AJ18" s="11"/>
      <c r="AK18" s="11"/>
      <c r="AL18" s="60"/>
      <c r="AM18" s="124">
        <v>1</v>
      </c>
      <c r="AN18" s="125">
        <v>1</v>
      </c>
      <c r="AO18" s="125">
        <v>1</v>
      </c>
      <c r="AP18" s="125">
        <v>1</v>
      </c>
      <c r="AQ18" s="125">
        <v>1</v>
      </c>
      <c r="AR18" s="125">
        <v>1</v>
      </c>
      <c r="AS18" s="125">
        <v>1</v>
      </c>
      <c r="AT18" s="17">
        <v>1</v>
      </c>
      <c r="AU18" s="12">
        <v>1</v>
      </c>
      <c r="AV18" s="12">
        <v>1</v>
      </c>
      <c r="AW18" s="12">
        <v>2</v>
      </c>
      <c r="AX18" s="12">
        <v>2</v>
      </c>
      <c r="AY18" s="12">
        <v>4</v>
      </c>
      <c r="AZ18" s="12">
        <v>4</v>
      </c>
      <c r="BA18" s="12">
        <v>4</v>
      </c>
      <c r="BB18" s="12">
        <v>0</v>
      </c>
      <c r="BC18" s="11">
        <v>4</v>
      </c>
      <c r="BD18" s="11">
        <v>5</v>
      </c>
      <c r="BE18" s="12">
        <v>4</v>
      </c>
      <c r="BF18" s="11">
        <v>4</v>
      </c>
      <c r="BG18" s="12">
        <v>3</v>
      </c>
      <c r="BH18" s="12">
        <v>3</v>
      </c>
      <c r="BI18" s="12">
        <v>3</v>
      </c>
      <c r="BJ18" s="12">
        <v>5</v>
      </c>
      <c r="BK18" s="12">
        <v>4</v>
      </c>
      <c r="BL18" s="12">
        <v>4</v>
      </c>
      <c r="BM18" s="12">
        <v>4</v>
      </c>
      <c r="BN18" s="12">
        <v>4</v>
      </c>
      <c r="BO18" s="12">
        <v>4</v>
      </c>
      <c r="BP18" s="11">
        <v>5</v>
      </c>
      <c r="BQ18" s="11">
        <v>5</v>
      </c>
      <c r="BR18" s="60"/>
      <c r="BS18" s="60"/>
      <c r="BT18" s="11">
        <f t="shared" si="0"/>
        <v>0</v>
      </c>
      <c r="BU18" s="11">
        <f t="shared" si="1"/>
        <v>0</v>
      </c>
      <c r="BV18" s="11">
        <f t="shared" si="2"/>
        <v>0</v>
      </c>
      <c r="BW18" s="11">
        <f t="shared" si="3"/>
        <v>0</v>
      </c>
      <c r="BX18" s="11">
        <f t="shared" si="4"/>
        <v>0</v>
      </c>
      <c r="BY18" s="11">
        <f t="shared" si="5"/>
        <v>0</v>
      </c>
      <c r="BZ18" s="11">
        <f t="shared" si="6"/>
        <v>0</v>
      </c>
      <c r="CA18" s="11">
        <f t="shared" si="7"/>
        <v>0</v>
      </c>
      <c r="CB18" s="11">
        <f t="shared" si="8"/>
        <v>0</v>
      </c>
      <c r="CC18" s="11">
        <f t="shared" si="9"/>
        <v>1</v>
      </c>
      <c r="CD18" s="11">
        <f t="shared" si="10"/>
        <v>0</v>
      </c>
      <c r="CE18" s="11">
        <f t="shared" si="11"/>
        <v>2</v>
      </c>
      <c r="CF18" s="11">
        <f t="shared" si="12"/>
        <v>0</v>
      </c>
      <c r="CG18" s="11">
        <f t="shared" si="13"/>
        <v>0</v>
      </c>
      <c r="CH18" s="11">
        <f t="shared" si="14"/>
        <v>-4</v>
      </c>
      <c r="CI18" s="11">
        <f t="shared" si="15"/>
        <v>4</v>
      </c>
      <c r="CJ18" s="11">
        <f t="shared" si="16"/>
        <v>1</v>
      </c>
      <c r="CK18" s="11">
        <f t="shared" si="17"/>
        <v>-1</v>
      </c>
      <c r="CL18" s="11">
        <f t="shared" si="18"/>
        <v>0</v>
      </c>
      <c r="CM18" s="11">
        <f t="shared" si="19"/>
        <v>-1</v>
      </c>
      <c r="CN18" s="11">
        <f t="shared" si="20"/>
        <v>0</v>
      </c>
      <c r="CO18" s="11">
        <f t="shared" si="21"/>
        <v>0</v>
      </c>
      <c r="CP18" s="11">
        <f t="shared" si="22"/>
        <v>2</v>
      </c>
      <c r="CQ18" s="11">
        <f t="shared" si="23"/>
        <v>-1</v>
      </c>
      <c r="CR18" s="11">
        <f t="shared" si="24"/>
        <v>0</v>
      </c>
      <c r="CS18" s="11">
        <f t="shared" si="25"/>
        <v>0</v>
      </c>
      <c r="CT18" s="11">
        <f t="shared" si="26"/>
        <v>0</v>
      </c>
      <c r="CU18" s="11">
        <f t="shared" si="27"/>
        <v>0</v>
      </c>
      <c r="CV18" s="11">
        <f t="shared" si="28"/>
        <v>1</v>
      </c>
      <c r="CW18" s="11">
        <f t="shared" si="29"/>
        <v>0</v>
      </c>
      <c r="CX18" s="66">
        <f t="shared" si="30"/>
        <v>1</v>
      </c>
      <c r="CY18" s="66">
        <f t="shared" si="31"/>
        <v>1</v>
      </c>
      <c r="CZ18" s="66">
        <f t="shared" si="32"/>
        <v>2</v>
      </c>
      <c r="DA18" s="66">
        <f t="shared" si="33"/>
        <v>4</v>
      </c>
      <c r="DB18" s="60"/>
      <c r="DC18" s="135"/>
      <c r="DD18" s="134"/>
      <c r="DE18" s="134"/>
      <c r="DF18" s="134"/>
      <c r="DG18" s="134"/>
      <c r="DH18" s="134"/>
      <c r="DI18" s="134"/>
      <c r="DJ18" s="135">
        <v>0</v>
      </c>
      <c r="DK18" s="122">
        <v>0</v>
      </c>
      <c r="DL18" s="122">
        <v>0</v>
      </c>
      <c r="DM18" s="122">
        <v>0</v>
      </c>
      <c r="DN18" s="122">
        <v>0</v>
      </c>
      <c r="DO18" s="122">
        <v>0</v>
      </c>
      <c r="DP18" s="122">
        <v>0</v>
      </c>
      <c r="DQ18" s="122">
        <v>0</v>
      </c>
      <c r="DR18" s="122">
        <v>0</v>
      </c>
      <c r="DS18" s="122">
        <v>0</v>
      </c>
      <c r="DT18" s="137">
        <v>0</v>
      </c>
      <c r="DU18" s="137">
        <v>0</v>
      </c>
      <c r="DV18" s="137">
        <v>1</v>
      </c>
      <c r="DW18" s="137">
        <v>0</v>
      </c>
      <c r="DX18" s="137">
        <v>0</v>
      </c>
      <c r="DY18" s="137">
        <v>0</v>
      </c>
      <c r="DZ18" s="137"/>
      <c r="EA18" s="137"/>
      <c r="EB18" s="138"/>
      <c r="EC18" s="138"/>
      <c r="ED18" s="138"/>
      <c r="EE18" s="138"/>
      <c r="EF18" s="138"/>
      <c r="EG18" s="66">
        <f t="shared" si="34"/>
        <v>0</v>
      </c>
      <c r="EH18" s="66">
        <f t="shared" si="35"/>
        <v>1</v>
      </c>
      <c r="EI18" s="66">
        <f t="shared" si="36"/>
        <v>0</v>
      </c>
      <c r="EJ18" s="66">
        <f t="shared" si="37"/>
        <v>1</v>
      </c>
      <c r="EK18" s="25"/>
      <c r="EL18" s="5">
        <f t="shared" si="38"/>
        <v>0</v>
      </c>
      <c r="EM18" s="5">
        <f t="shared" si="39"/>
        <v>0</v>
      </c>
      <c r="EN18" s="5">
        <f t="shared" si="40"/>
        <v>0</v>
      </c>
      <c r="EO18" s="5">
        <f t="shared" si="41"/>
        <v>0</v>
      </c>
      <c r="EP18" s="5">
        <f t="shared" si="42"/>
        <v>0</v>
      </c>
      <c r="EQ18" s="5">
        <f t="shared" si="43"/>
        <v>0</v>
      </c>
      <c r="ER18" s="5">
        <f t="shared" si="44"/>
        <v>0</v>
      </c>
      <c r="ES18" s="5">
        <f t="shared" si="45"/>
        <v>0</v>
      </c>
      <c r="ET18" s="5">
        <f t="shared" si="46"/>
        <v>0</v>
      </c>
      <c r="EU18" s="5">
        <f t="shared" si="47"/>
        <v>1</v>
      </c>
      <c r="EV18" s="5">
        <f t="shared" si="48"/>
        <v>0</v>
      </c>
      <c r="EW18" s="5">
        <f t="shared" si="49"/>
        <v>2</v>
      </c>
      <c r="EX18" s="5">
        <f t="shared" si="50"/>
        <v>0</v>
      </c>
      <c r="EY18" s="5">
        <f t="shared" si="51"/>
        <v>0</v>
      </c>
      <c r="EZ18" s="5">
        <f t="shared" si="52"/>
        <v>-4</v>
      </c>
      <c r="FA18" s="5">
        <f t="shared" si="53"/>
        <v>4</v>
      </c>
      <c r="FB18" s="5">
        <f t="shared" si="54"/>
        <v>1</v>
      </c>
      <c r="FC18" s="5">
        <f t="shared" si="55"/>
        <v>-1</v>
      </c>
      <c r="FD18" s="5">
        <f t="shared" si="56"/>
        <v>0</v>
      </c>
      <c r="FE18" s="5">
        <f t="shared" si="57"/>
        <v>0</v>
      </c>
      <c r="FF18" s="5">
        <f t="shared" si="58"/>
        <v>0</v>
      </c>
      <c r="FG18" s="5">
        <f t="shared" si="59"/>
        <v>0</v>
      </c>
      <c r="FH18" s="5">
        <f t="shared" si="60"/>
        <v>2</v>
      </c>
      <c r="FI18" s="5">
        <f t="shared" si="61"/>
        <v>-1</v>
      </c>
      <c r="FJ18" s="5">
        <f t="shared" si="62"/>
        <v>0</v>
      </c>
      <c r="FK18" s="5">
        <f t="shared" si="63"/>
        <v>0</v>
      </c>
      <c r="FL18" s="5">
        <f t="shared" si="64"/>
        <v>0</v>
      </c>
      <c r="FM18" s="5">
        <f t="shared" si="65"/>
        <v>0</v>
      </c>
      <c r="FN18" s="5">
        <f t="shared" si="66"/>
        <v>1</v>
      </c>
      <c r="FO18" s="5">
        <f t="shared" si="67"/>
        <v>0</v>
      </c>
      <c r="FP18" s="176">
        <f t="shared" si="68"/>
        <v>1</v>
      </c>
      <c r="FQ18" s="176">
        <f t="shared" si="69"/>
        <v>2</v>
      </c>
      <c r="FR18" s="176">
        <f t="shared" si="70"/>
        <v>2</v>
      </c>
      <c r="FS18" s="66">
        <f t="shared" si="71"/>
        <v>5</v>
      </c>
      <c r="FT18" s="242">
        <f t="shared" si="72"/>
        <v>0</v>
      </c>
      <c r="FU18" s="242">
        <f t="shared" si="73"/>
        <v>0</v>
      </c>
      <c r="FV18" s="242">
        <f t="shared" si="74"/>
        <v>0</v>
      </c>
      <c r="FW18" s="242">
        <f t="shared" si="75"/>
        <v>0</v>
      </c>
      <c r="FX18" s="242">
        <f t="shared" si="76"/>
        <v>0</v>
      </c>
      <c r="FY18" s="242">
        <f t="shared" si="77"/>
        <v>0</v>
      </c>
      <c r="FZ18" s="242">
        <f t="shared" si="78"/>
        <v>0</v>
      </c>
      <c r="GA18" s="242">
        <f t="shared" si="79"/>
        <v>0</v>
      </c>
      <c r="GB18" s="242">
        <f t="shared" si="80"/>
        <v>0</v>
      </c>
      <c r="GC18" s="242">
        <f t="shared" si="81"/>
        <v>2.0654755757513167E-5</v>
      </c>
      <c r="GD18" s="242">
        <f t="shared" si="82"/>
        <v>0</v>
      </c>
      <c r="GE18" s="242">
        <f t="shared" si="83"/>
        <v>4.6317739694302917E-5</v>
      </c>
      <c r="GF18" s="242">
        <f t="shared" si="84"/>
        <v>0</v>
      </c>
      <c r="GG18" s="242">
        <f t="shared" si="85"/>
        <v>0</v>
      </c>
      <c r="GH18" s="242">
        <f t="shared" si="86"/>
        <v>-6.3764327047233419E-5</v>
      </c>
      <c r="GI18" s="242">
        <f t="shared" si="87"/>
        <v>5.3566884951722845E-5</v>
      </c>
      <c r="GJ18" s="242">
        <f t="shared" si="88"/>
        <v>1.2671219858335762E-5</v>
      </c>
      <c r="GK18" s="242">
        <f t="shared" si="89"/>
        <v>-1.3008130081300813E-5</v>
      </c>
      <c r="GL18" s="242">
        <f t="shared" si="90"/>
        <v>0</v>
      </c>
      <c r="GM18" s="242">
        <f t="shared" si="91"/>
        <v>0</v>
      </c>
      <c r="GN18" s="242">
        <f t="shared" si="92"/>
        <v>0</v>
      </c>
      <c r="GO18" s="242">
        <f t="shared" si="93"/>
        <v>0</v>
      </c>
      <c r="GP18" s="242">
        <f t="shared" si="94"/>
        <v>3.3553669093715399E-5</v>
      </c>
      <c r="GQ18" s="242">
        <f t="shared" si="95"/>
        <v>-1.4750785479326775E-5</v>
      </c>
      <c r="GR18" s="242">
        <f t="shared" si="96"/>
        <v>0</v>
      </c>
      <c r="GS18" s="242">
        <f t="shared" si="97"/>
        <v>0</v>
      </c>
      <c r="GT18" s="242">
        <f t="shared" si="98"/>
        <v>0</v>
      </c>
      <c r="GU18" s="242">
        <f t="shared" si="99"/>
        <v>0</v>
      </c>
      <c r="GV18" s="242">
        <f t="shared" si="100"/>
        <v>1.7811183642208942E-5</v>
      </c>
      <c r="GW18" s="242">
        <f t="shared" si="101"/>
        <v>0</v>
      </c>
      <c r="GX18" s="177">
        <f t="shared" si="102"/>
        <v>3.5794337192678771E-6</v>
      </c>
      <c r="GY18" s="177">
        <f t="shared" si="103"/>
        <v>3.0341278702849652E-6</v>
      </c>
      <c r="GZ18" s="177">
        <f t="shared" si="104"/>
        <v>3.0496327733868715E-6</v>
      </c>
      <c r="HA18" s="243">
        <f t="shared" si="105"/>
        <v>3.1360576084583569E-6</v>
      </c>
      <c r="HB18" s="19"/>
      <c r="HC18" s="19"/>
      <c r="HD18" s="225">
        <v>8.7000000000000001E-4</v>
      </c>
      <c r="HE18" s="10">
        <f t="shared" si="106"/>
        <v>0</v>
      </c>
      <c r="HF18" s="10">
        <f t="shared" si="107"/>
        <v>0</v>
      </c>
      <c r="HG18" s="10">
        <f t="shared" si="108"/>
        <v>0</v>
      </c>
      <c r="HH18" s="10">
        <f t="shared" si="109"/>
        <v>0</v>
      </c>
      <c r="HI18" s="10">
        <f t="shared" si="110"/>
        <v>0</v>
      </c>
      <c r="HJ18" s="10">
        <f t="shared" si="111"/>
        <v>0</v>
      </c>
      <c r="HK18" s="10">
        <f t="shared" si="112"/>
        <v>0</v>
      </c>
      <c r="HL18" s="10">
        <f t="shared" si="113"/>
        <v>0</v>
      </c>
      <c r="HM18" s="10">
        <f t="shared" si="114"/>
        <v>0</v>
      </c>
      <c r="HN18" s="10">
        <f t="shared" si="115"/>
        <v>8.7000000000000001E-4</v>
      </c>
      <c r="HO18" s="10">
        <f t="shared" si="116"/>
        <v>0</v>
      </c>
      <c r="HP18" s="10">
        <f t="shared" si="117"/>
        <v>1.74E-3</v>
      </c>
      <c r="HQ18" s="10">
        <f t="shared" si="118"/>
        <v>0</v>
      </c>
      <c r="HR18" s="10">
        <f t="shared" si="119"/>
        <v>0</v>
      </c>
      <c r="HS18" s="10">
        <f t="shared" si="120"/>
        <v>-3.48E-3</v>
      </c>
      <c r="HT18" s="10">
        <f t="shared" si="121"/>
        <v>3.48E-3</v>
      </c>
      <c r="HU18" s="10">
        <f t="shared" si="122"/>
        <v>8.7000000000000001E-4</v>
      </c>
      <c r="HV18" s="10">
        <f t="shared" si="123"/>
        <v>-8.7000000000000001E-4</v>
      </c>
      <c r="HW18" s="10">
        <f t="shared" si="124"/>
        <v>0</v>
      </c>
      <c r="HX18" s="10">
        <f t="shared" si="125"/>
        <v>0</v>
      </c>
      <c r="HY18" s="10">
        <f t="shared" si="126"/>
        <v>0</v>
      </c>
      <c r="HZ18" s="10">
        <f t="shared" si="127"/>
        <v>0</v>
      </c>
      <c r="IA18" s="10">
        <f t="shared" si="128"/>
        <v>1.74E-3</v>
      </c>
      <c r="IB18" s="10">
        <f t="shared" si="129"/>
        <v>-8.7000000000000001E-4</v>
      </c>
      <c r="IC18" s="10">
        <f t="shared" si="130"/>
        <v>0</v>
      </c>
      <c r="ID18" s="10">
        <f t="shared" si="131"/>
        <v>0</v>
      </c>
      <c r="IE18" s="10">
        <f t="shared" si="132"/>
        <v>0</v>
      </c>
      <c r="IF18" s="10">
        <f t="shared" si="133"/>
        <v>0</v>
      </c>
      <c r="IG18" s="10">
        <f t="shared" si="134"/>
        <v>8.7000000000000001E-4</v>
      </c>
      <c r="IH18" s="10">
        <f t="shared" si="135"/>
        <v>0</v>
      </c>
      <c r="II18" s="176">
        <f t="shared" si="136"/>
        <v>8.7000000000000001E-4</v>
      </c>
      <c r="IJ18" s="176">
        <f t="shared" si="137"/>
        <v>1.7399999999999998E-3</v>
      </c>
      <c r="IK18" s="176">
        <f t="shared" si="138"/>
        <v>1.74E-3</v>
      </c>
      <c r="IL18" s="19">
        <f t="shared" si="139"/>
        <v>4.3499999999999997E-3</v>
      </c>
      <c r="IM18" s="168"/>
      <c r="IN18" s="168"/>
      <c r="IO18" s="168"/>
      <c r="IP18" s="168"/>
      <c r="IQ18" s="168"/>
      <c r="IR18" s="168"/>
      <c r="IS18" s="168"/>
      <c r="IT18" s="168"/>
      <c r="IU18" s="168"/>
      <c r="IV18" s="168"/>
      <c r="IW18" s="168"/>
      <c r="IX18" s="168"/>
      <c r="IY18" s="168"/>
      <c r="IZ18" s="168"/>
      <c r="JA18" s="168"/>
      <c r="JB18" s="168"/>
      <c r="JC18" s="168"/>
      <c r="JD18" s="168"/>
      <c r="JE18" s="168"/>
      <c r="JF18" s="168"/>
      <c r="JG18" s="168"/>
      <c r="JH18" s="168"/>
      <c r="JI18" s="168"/>
      <c r="JJ18" s="168"/>
      <c r="JK18" s="168"/>
      <c r="JL18" s="168"/>
      <c r="JM18" s="168"/>
      <c r="JN18" s="168"/>
      <c r="JO18" s="168"/>
      <c r="JP18" s="168"/>
      <c r="JQ18" s="177">
        <f t="shared" si="144"/>
        <v>8.7000000000000001E-4</v>
      </c>
      <c r="JR18" s="177">
        <f t="shared" si="142"/>
        <v>8.699999999999999E-4</v>
      </c>
      <c r="JS18" s="177">
        <f t="shared" si="143"/>
        <v>8.7000000000000001E-4</v>
      </c>
      <c r="JT18" s="22">
        <f t="shared" si="145"/>
        <v>8.699999999999999E-4</v>
      </c>
    </row>
    <row r="19" spans="1:280" x14ac:dyDescent="0.25">
      <c r="A19" s="96">
        <v>17</v>
      </c>
      <c r="B19" s="45"/>
      <c r="C19" s="45" t="s">
        <v>237</v>
      </c>
      <c r="D19" s="45" t="s">
        <v>183</v>
      </c>
      <c r="E19" s="68">
        <v>310</v>
      </c>
      <c r="F19" s="49" t="s">
        <v>55</v>
      </c>
      <c r="G19" s="124"/>
      <c r="H19" s="125"/>
      <c r="I19" s="125"/>
      <c r="J19" s="125"/>
      <c r="K19" s="125"/>
      <c r="L19" s="125"/>
      <c r="M19" s="125"/>
      <c r="N19" s="17"/>
      <c r="O19" s="12"/>
      <c r="P19" s="12"/>
      <c r="Q19" s="12"/>
      <c r="R19" s="12"/>
      <c r="S19" s="12"/>
      <c r="T19" s="12"/>
      <c r="U19" s="12"/>
      <c r="V19" s="12"/>
      <c r="W19" s="11"/>
      <c r="X19" s="12"/>
      <c r="Y19" s="12"/>
      <c r="Z19" s="12"/>
      <c r="AA19" s="11"/>
      <c r="AB19" s="11"/>
      <c r="AC19" s="11"/>
      <c r="AD19" s="11"/>
      <c r="AE19" s="11"/>
      <c r="AF19" s="11"/>
      <c r="AG19" s="11"/>
      <c r="AH19" s="12"/>
      <c r="AI19" s="12"/>
      <c r="AJ19" s="12"/>
      <c r="AK19" s="12"/>
      <c r="AL19" s="60"/>
      <c r="AM19" s="124">
        <v>239</v>
      </c>
      <c r="AN19" s="125">
        <v>239</v>
      </c>
      <c r="AO19" s="125">
        <v>239</v>
      </c>
      <c r="AP19" s="125">
        <v>239</v>
      </c>
      <c r="AQ19" s="125">
        <v>239</v>
      </c>
      <c r="AR19" s="125">
        <v>239</v>
      </c>
      <c r="AS19" s="125">
        <v>239</v>
      </c>
      <c r="AT19" s="17">
        <v>239</v>
      </c>
      <c r="AU19" s="12">
        <v>255</v>
      </c>
      <c r="AV19" s="12">
        <v>253</v>
      </c>
      <c r="AW19" s="12">
        <v>290</v>
      </c>
      <c r="AX19" s="12">
        <v>291</v>
      </c>
      <c r="AY19" s="12">
        <v>340</v>
      </c>
      <c r="AZ19" s="12">
        <v>348</v>
      </c>
      <c r="BA19" s="12">
        <v>372</v>
      </c>
      <c r="BB19" s="12">
        <v>406</v>
      </c>
      <c r="BC19" s="11">
        <v>458</v>
      </c>
      <c r="BD19" s="12">
        <v>461</v>
      </c>
      <c r="BE19" s="12">
        <v>512</v>
      </c>
      <c r="BF19" s="12">
        <v>606</v>
      </c>
      <c r="BG19" s="11">
        <v>683</v>
      </c>
      <c r="BH19" s="11">
        <v>715</v>
      </c>
      <c r="BI19" s="11">
        <v>725</v>
      </c>
      <c r="BJ19" s="11">
        <v>776</v>
      </c>
      <c r="BK19" s="11">
        <v>790</v>
      </c>
      <c r="BL19" s="11">
        <v>802</v>
      </c>
      <c r="BM19" s="11">
        <v>831</v>
      </c>
      <c r="BN19" s="12">
        <v>847</v>
      </c>
      <c r="BO19" s="12">
        <v>895</v>
      </c>
      <c r="BP19" s="12">
        <v>911</v>
      </c>
      <c r="BQ19" s="12">
        <v>922</v>
      </c>
      <c r="BR19" s="60"/>
      <c r="BS19" s="60"/>
      <c r="BT19" s="11">
        <f t="shared" si="0"/>
        <v>0</v>
      </c>
      <c r="BU19" s="11">
        <f t="shared" si="1"/>
        <v>0</v>
      </c>
      <c r="BV19" s="11">
        <f t="shared" si="2"/>
        <v>0</v>
      </c>
      <c r="BW19" s="11">
        <f t="shared" si="3"/>
        <v>0</v>
      </c>
      <c r="BX19" s="11">
        <f t="shared" si="4"/>
        <v>0</v>
      </c>
      <c r="BY19" s="11">
        <f t="shared" si="5"/>
        <v>0</v>
      </c>
      <c r="BZ19" s="11">
        <f t="shared" si="6"/>
        <v>0</v>
      </c>
      <c r="CA19" s="11">
        <f t="shared" si="7"/>
        <v>16</v>
      </c>
      <c r="CB19" s="11">
        <f t="shared" si="8"/>
        <v>-2</v>
      </c>
      <c r="CC19" s="11">
        <f t="shared" si="9"/>
        <v>37</v>
      </c>
      <c r="CD19" s="11">
        <f t="shared" si="10"/>
        <v>1</v>
      </c>
      <c r="CE19" s="11">
        <f t="shared" si="11"/>
        <v>49</v>
      </c>
      <c r="CF19" s="11">
        <f t="shared" si="12"/>
        <v>8</v>
      </c>
      <c r="CG19" s="11">
        <f t="shared" si="13"/>
        <v>24</v>
      </c>
      <c r="CH19" s="11">
        <f t="shared" si="14"/>
        <v>34</v>
      </c>
      <c r="CI19" s="11">
        <f t="shared" si="15"/>
        <v>52</v>
      </c>
      <c r="CJ19" s="11">
        <f t="shared" si="16"/>
        <v>3</v>
      </c>
      <c r="CK19" s="11">
        <f t="shared" si="17"/>
        <v>51</v>
      </c>
      <c r="CL19" s="11">
        <f t="shared" si="18"/>
        <v>94</v>
      </c>
      <c r="CM19" s="11">
        <f t="shared" si="19"/>
        <v>77</v>
      </c>
      <c r="CN19" s="11">
        <f t="shared" si="20"/>
        <v>32</v>
      </c>
      <c r="CO19" s="11">
        <f t="shared" si="21"/>
        <v>10</v>
      </c>
      <c r="CP19" s="11">
        <f t="shared" si="22"/>
        <v>51</v>
      </c>
      <c r="CQ19" s="11">
        <f t="shared" si="23"/>
        <v>14</v>
      </c>
      <c r="CR19" s="11">
        <f t="shared" si="24"/>
        <v>12</v>
      </c>
      <c r="CS19" s="11">
        <f t="shared" si="25"/>
        <v>29</v>
      </c>
      <c r="CT19" s="11">
        <f t="shared" si="26"/>
        <v>16</v>
      </c>
      <c r="CU19" s="11">
        <f t="shared" si="27"/>
        <v>48</v>
      </c>
      <c r="CV19" s="11">
        <f t="shared" si="28"/>
        <v>16</v>
      </c>
      <c r="CW19" s="11">
        <f t="shared" si="29"/>
        <v>11</v>
      </c>
      <c r="CX19" s="66">
        <f t="shared" si="30"/>
        <v>51</v>
      </c>
      <c r="CY19" s="66">
        <f t="shared" si="31"/>
        <v>393</v>
      </c>
      <c r="CZ19" s="66">
        <f t="shared" si="32"/>
        <v>239</v>
      </c>
      <c r="DA19" s="66">
        <f t="shared" si="33"/>
        <v>683</v>
      </c>
      <c r="DB19" s="60"/>
      <c r="DC19" s="128">
        <v>8</v>
      </c>
      <c r="DD19" s="128">
        <v>7</v>
      </c>
      <c r="DE19" s="128">
        <v>8</v>
      </c>
      <c r="DF19" s="129">
        <v>22</v>
      </c>
      <c r="DG19" s="129">
        <v>5</v>
      </c>
      <c r="DH19" s="129">
        <v>10</v>
      </c>
      <c r="DI19" s="129">
        <v>12</v>
      </c>
      <c r="DJ19" s="129">
        <v>14</v>
      </c>
      <c r="DK19" s="128">
        <v>24</v>
      </c>
      <c r="DL19" s="128">
        <v>16</v>
      </c>
      <c r="DM19" s="128">
        <v>35</v>
      </c>
      <c r="DN19" s="129">
        <v>20</v>
      </c>
      <c r="DO19" s="129">
        <v>19</v>
      </c>
      <c r="DP19" s="129">
        <v>34</v>
      </c>
      <c r="DQ19" s="129">
        <v>23</v>
      </c>
      <c r="DR19" s="129">
        <v>26</v>
      </c>
      <c r="DS19" s="130">
        <v>37</v>
      </c>
      <c r="DT19" s="130">
        <v>25</v>
      </c>
      <c r="DU19" s="130">
        <v>24</v>
      </c>
      <c r="DV19" s="130">
        <v>36</v>
      </c>
      <c r="DW19" s="130">
        <v>58</v>
      </c>
      <c r="DX19" s="130">
        <v>49</v>
      </c>
      <c r="DY19" s="130">
        <v>20</v>
      </c>
      <c r="DZ19" s="130">
        <v>45</v>
      </c>
      <c r="EA19" s="130">
        <v>47</v>
      </c>
      <c r="EB19" s="130">
        <v>55</v>
      </c>
      <c r="EC19" s="130">
        <v>57</v>
      </c>
      <c r="ED19" s="130">
        <v>75</v>
      </c>
      <c r="EE19" s="130">
        <v>75</v>
      </c>
      <c r="EF19" s="130">
        <v>72</v>
      </c>
      <c r="EG19" s="66">
        <f t="shared" si="34"/>
        <v>126</v>
      </c>
      <c r="EH19" s="66">
        <f t="shared" si="35"/>
        <v>279</v>
      </c>
      <c r="EI19" s="66">
        <f t="shared" si="36"/>
        <v>553</v>
      </c>
      <c r="EJ19" s="66">
        <f t="shared" si="37"/>
        <v>958</v>
      </c>
      <c r="EK19" s="25"/>
      <c r="EL19" s="5">
        <f t="shared" si="38"/>
        <v>8</v>
      </c>
      <c r="EM19" s="5">
        <f t="shared" si="39"/>
        <v>7</v>
      </c>
      <c r="EN19" s="5">
        <f t="shared" si="40"/>
        <v>8</v>
      </c>
      <c r="EO19" s="5">
        <f t="shared" si="41"/>
        <v>22</v>
      </c>
      <c r="EP19" s="5">
        <f t="shared" si="42"/>
        <v>5</v>
      </c>
      <c r="EQ19" s="5">
        <f t="shared" si="43"/>
        <v>10</v>
      </c>
      <c r="ER19" s="5">
        <f t="shared" si="44"/>
        <v>12</v>
      </c>
      <c r="ES19" s="5">
        <f t="shared" si="45"/>
        <v>30</v>
      </c>
      <c r="ET19" s="5">
        <f t="shared" si="46"/>
        <v>22</v>
      </c>
      <c r="EU19" s="5">
        <f t="shared" si="47"/>
        <v>53</v>
      </c>
      <c r="EV19" s="5">
        <f t="shared" si="48"/>
        <v>36</v>
      </c>
      <c r="EW19" s="5">
        <f t="shared" si="49"/>
        <v>69</v>
      </c>
      <c r="EX19" s="5">
        <f t="shared" si="50"/>
        <v>27</v>
      </c>
      <c r="EY19" s="5">
        <f t="shared" si="51"/>
        <v>58</v>
      </c>
      <c r="EZ19" s="5">
        <f t="shared" si="52"/>
        <v>57</v>
      </c>
      <c r="FA19" s="5">
        <f t="shared" si="53"/>
        <v>78</v>
      </c>
      <c r="FB19" s="5">
        <f t="shared" si="54"/>
        <v>40</v>
      </c>
      <c r="FC19" s="5">
        <f t="shared" si="55"/>
        <v>76</v>
      </c>
      <c r="FD19" s="5">
        <f t="shared" si="56"/>
        <v>118</v>
      </c>
      <c r="FE19" s="5">
        <f t="shared" si="57"/>
        <v>113</v>
      </c>
      <c r="FF19" s="5">
        <f t="shared" si="58"/>
        <v>90</v>
      </c>
      <c r="FG19" s="5">
        <f t="shared" si="59"/>
        <v>59</v>
      </c>
      <c r="FH19" s="5">
        <f t="shared" si="60"/>
        <v>71</v>
      </c>
      <c r="FI19" s="5">
        <f t="shared" si="61"/>
        <v>59</v>
      </c>
      <c r="FJ19" s="5">
        <f t="shared" si="62"/>
        <v>59</v>
      </c>
      <c r="FK19" s="5">
        <f t="shared" si="63"/>
        <v>84</v>
      </c>
      <c r="FL19" s="5">
        <f t="shared" si="64"/>
        <v>73</v>
      </c>
      <c r="FM19" s="5">
        <f t="shared" si="65"/>
        <v>123</v>
      </c>
      <c r="FN19" s="5">
        <f t="shared" si="66"/>
        <v>91</v>
      </c>
      <c r="FO19" s="5">
        <f t="shared" si="67"/>
        <v>83</v>
      </c>
      <c r="FP19" s="176">
        <f t="shared" si="68"/>
        <v>177</v>
      </c>
      <c r="FQ19" s="176">
        <f t="shared" si="69"/>
        <v>672</v>
      </c>
      <c r="FR19" s="176">
        <f t="shared" si="70"/>
        <v>792</v>
      </c>
      <c r="FS19" s="66">
        <f t="shared" si="71"/>
        <v>1641</v>
      </c>
      <c r="FT19" s="242">
        <f t="shared" si="72"/>
        <v>2.5483063319041579E-4</v>
      </c>
      <c r="FU19" s="242">
        <f t="shared" si="73"/>
        <v>2.8477974321003727E-4</v>
      </c>
      <c r="FV19" s="242">
        <f t="shared" si="74"/>
        <v>2.7709946138792195E-4</v>
      </c>
      <c r="FW19" s="242">
        <f t="shared" si="75"/>
        <v>1.6158055157724652E-3</v>
      </c>
      <c r="FX19" s="242">
        <f t="shared" si="76"/>
        <v>2.080746849402479E-4</v>
      </c>
      <c r="FY19" s="242">
        <f t="shared" si="77"/>
        <v>4.2457736861099517E-4</v>
      </c>
      <c r="FZ19" s="242">
        <f t="shared" si="78"/>
        <v>3.762659782392842E-4</v>
      </c>
      <c r="GA19" s="242">
        <f t="shared" si="79"/>
        <v>1.0753459029321098E-3</v>
      </c>
      <c r="GB19" s="242">
        <f t="shared" si="80"/>
        <v>8.7558704131178856E-4</v>
      </c>
      <c r="GC19" s="242">
        <f t="shared" si="81"/>
        <v>1.0947020551481978E-3</v>
      </c>
      <c r="GD19" s="242">
        <f t="shared" si="82"/>
        <v>7.437248218159281E-4</v>
      </c>
      <c r="GE19" s="242">
        <f t="shared" si="83"/>
        <v>1.5979620194534506E-3</v>
      </c>
      <c r="GF19" s="242">
        <f t="shared" si="84"/>
        <v>6.0735575300866049E-4</v>
      </c>
      <c r="GG19" s="242">
        <f t="shared" si="85"/>
        <v>9.5891543357857318E-4</v>
      </c>
      <c r="GH19" s="242">
        <f t="shared" si="86"/>
        <v>9.0864166042307632E-4</v>
      </c>
      <c r="GI19" s="242">
        <f t="shared" si="87"/>
        <v>1.0445542565585954E-3</v>
      </c>
      <c r="GJ19" s="242">
        <f t="shared" si="88"/>
        <v>5.0684879433343048E-4</v>
      </c>
      <c r="GK19" s="242">
        <f t="shared" si="89"/>
        <v>9.8861788617886186E-4</v>
      </c>
      <c r="GL19" s="242">
        <f t="shared" si="90"/>
        <v>1.3134315067730769E-3</v>
      </c>
      <c r="GM19" s="242">
        <f t="shared" si="91"/>
        <v>1.4195266569519119E-3</v>
      </c>
      <c r="GN19" s="242">
        <f t="shared" si="92"/>
        <v>1.3903264177467444E-3</v>
      </c>
      <c r="GO19" s="242">
        <f t="shared" si="93"/>
        <v>1.0818145146503355E-3</v>
      </c>
      <c r="GP19" s="242">
        <f t="shared" si="94"/>
        <v>1.1911552528268965E-3</v>
      </c>
      <c r="GQ19" s="242">
        <f t="shared" si="95"/>
        <v>8.7029634328027964E-4</v>
      </c>
      <c r="GR19" s="242">
        <f t="shared" si="96"/>
        <v>9.1400597976793547E-4</v>
      </c>
      <c r="GS19" s="242">
        <f t="shared" si="97"/>
        <v>1.2457178449081284E-3</v>
      </c>
      <c r="GT19" s="242">
        <f t="shared" si="98"/>
        <v>1.0364165542698942E-3</v>
      </c>
      <c r="GU19" s="242">
        <f t="shared" si="99"/>
        <v>1.6108595507273423E-3</v>
      </c>
      <c r="GV19" s="242">
        <f t="shared" si="100"/>
        <v>1.6208177114410138E-3</v>
      </c>
      <c r="GW19" s="242">
        <f t="shared" si="101"/>
        <v>1.118170152715548E-3</v>
      </c>
      <c r="GX19" s="177">
        <f t="shared" si="102"/>
        <v>6.3355976831041421E-4</v>
      </c>
      <c r="GY19" s="177">
        <f t="shared" si="103"/>
        <v>1.0194669644157483E-3</v>
      </c>
      <c r="GZ19" s="177">
        <f t="shared" si="104"/>
        <v>1.2076545782612011E-3</v>
      </c>
      <c r="HA19" s="243">
        <f t="shared" si="105"/>
        <v>1.0292541070960328E-3</v>
      </c>
      <c r="HB19" s="19"/>
      <c r="HC19" s="19"/>
      <c r="HD19" s="225">
        <v>0.21315000000000001</v>
      </c>
      <c r="HE19" s="10">
        <f t="shared" si="106"/>
        <v>1.7052</v>
      </c>
      <c r="HF19" s="10">
        <f t="shared" si="107"/>
        <v>1.4920500000000001</v>
      </c>
      <c r="HG19" s="10">
        <f t="shared" si="108"/>
        <v>1.7052</v>
      </c>
      <c r="HH19" s="10">
        <f t="shared" si="109"/>
        <v>4.6893000000000002</v>
      </c>
      <c r="HI19" s="10">
        <f t="shared" si="110"/>
        <v>1.06575</v>
      </c>
      <c r="HJ19" s="10">
        <f t="shared" si="111"/>
        <v>2.1315</v>
      </c>
      <c r="HK19" s="10">
        <f t="shared" si="112"/>
        <v>2.5578000000000003</v>
      </c>
      <c r="HL19" s="10">
        <f t="shared" si="113"/>
        <v>6.3944999999999999</v>
      </c>
      <c r="HM19" s="10">
        <f t="shared" si="114"/>
        <v>4.6893000000000002</v>
      </c>
      <c r="HN19" s="10">
        <f t="shared" si="115"/>
        <v>11.296950000000001</v>
      </c>
      <c r="HO19" s="10">
        <f t="shared" si="116"/>
        <v>7.6734</v>
      </c>
      <c r="HP19" s="10">
        <f t="shared" si="117"/>
        <v>14.70735</v>
      </c>
      <c r="HQ19" s="10">
        <f t="shared" si="118"/>
        <v>5.7550499999999998</v>
      </c>
      <c r="HR19" s="10">
        <f t="shared" si="119"/>
        <v>12.3627</v>
      </c>
      <c r="HS19" s="10">
        <f t="shared" si="120"/>
        <v>12.14955</v>
      </c>
      <c r="HT19" s="10">
        <f t="shared" si="121"/>
        <v>16.625700000000002</v>
      </c>
      <c r="HU19" s="10">
        <f t="shared" si="122"/>
        <v>8.5259999999999998</v>
      </c>
      <c r="HV19" s="10">
        <f t="shared" si="123"/>
        <v>16.199400000000001</v>
      </c>
      <c r="HW19" s="10">
        <f t="shared" si="124"/>
        <v>25.151700000000002</v>
      </c>
      <c r="HX19" s="10">
        <f t="shared" si="125"/>
        <v>24.08595</v>
      </c>
      <c r="HY19" s="10">
        <f t="shared" si="126"/>
        <v>19.183500000000002</v>
      </c>
      <c r="HZ19" s="10">
        <f t="shared" si="127"/>
        <v>12.575850000000001</v>
      </c>
      <c r="IA19" s="10">
        <f t="shared" si="128"/>
        <v>15.133650000000001</v>
      </c>
      <c r="IB19" s="10">
        <f t="shared" si="129"/>
        <v>12.575850000000001</v>
      </c>
      <c r="IC19" s="10">
        <f t="shared" si="130"/>
        <v>12.575850000000001</v>
      </c>
      <c r="ID19" s="10">
        <f t="shared" si="131"/>
        <v>17.904600000000002</v>
      </c>
      <c r="IE19" s="10">
        <f t="shared" si="132"/>
        <v>15.559950000000001</v>
      </c>
      <c r="IF19" s="10">
        <f t="shared" si="133"/>
        <v>26.217449999999999</v>
      </c>
      <c r="IG19" s="10">
        <f t="shared" si="134"/>
        <v>19.396650000000001</v>
      </c>
      <c r="IH19" s="10">
        <f t="shared" si="135"/>
        <v>17.69145</v>
      </c>
      <c r="II19" s="176">
        <f t="shared" si="136"/>
        <v>37.727550000000001</v>
      </c>
      <c r="IJ19" s="176">
        <f t="shared" si="137"/>
        <v>143.23680000000002</v>
      </c>
      <c r="IK19" s="176">
        <f t="shared" si="138"/>
        <v>168.81479999999999</v>
      </c>
      <c r="IL19" s="19">
        <f t="shared" si="139"/>
        <v>349.77915000000002</v>
      </c>
      <c r="IM19" s="168"/>
      <c r="IN19" s="168"/>
      <c r="IO19" s="168"/>
      <c r="IP19" s="168"/>
      <c r="IQ19" s="168"/>
      <c r="IR19" s="168"/>
      <c r="IS19" s="168"/>
      <c r="IT19" s="168"/>
      <c r="IU19" s="168"/>
      <c r="IV19" s="168"/>
      <c r="IW19" s="168"/>
      <c r="IX19" s="168"/>
      <c r="IY19" s="168"/>
      <c r="IZ19" s="168"/>
      <c r="JA19" s="168"/>
      <c r="JB19" s="168"/>
      <c r="JC19" s="168"/>
      <c r="JD19" s="168"/>
      <c r="JE19" s="168"/>
      <c r="JF19" s="168"/>
      <c r="JG19" s="168"/>
      <c r="JH19" s="168"/>
      <c r="JI19" s="168"/>
      <c r="JJ19" s="168"/>
      <c r="JK19" s="168"/>
      <c r="JL19" s="168"/>
      <c r="JM19" s="168"/>
      <c r="JN19" s="168"/>
      <c r="JO19" s="168"/>
      <c r="JP19" s="168"/>
      <c r="JQ19" s="177">
        <f t="shared" si="144"/>
        <v>0.21315000000000001</v>
      </c>
      <c r="JR19" s="177">
        <f t="shared" si="142"/>
        <v>0.21315000000000003</v>
      </c>
      <c r="JS19" s="177">
        <f t="shared" si="143"/>
        <v>0.21314999999999998</v>
      </c>
      <c r="JT19" s="22">
        <f t="shared" si="145"/>
        <v>0.21315000000000001</v>
      </c>
    </row>
    <row r="20" spans="1:280" x14ac:dyDescent="0.25">
      <c r="A20" s="96">
        <v>18</v>
      </c>
      <c r="B20" s="45"/>
      <c r="C20" s="45" t="s">
        <v>182</v>
      </c>
      <c r="D20" s="45" t="s">
        <v>182</v>
      </c>
      <c r="E20" s="68">
        <v>223</v>
      </c>
      <c r="F20" s="46" t="s">
        <v>134</v>
      </c>
      <c r="G20" s="124"/>
      <c r="H20" s="125"/>
      <c r="I20" s="125"/>
      <c r="J20" s="125"/>
      <c r="K20" s="125"/>
      <c r="L20" s="125"/>
      <c r="M20" s="125"/>
      <c r="N20" s="17"/>
      <c r="O20" s="12"/>
      <c r="P20" s="12"/>
      <c r="Q20" s="12"/>
      <c r="R20" s="12"/>
      <c r="S20" s="12"/>
      <c r="T20" s="12"/>
      <c r="U20" s="12"/>
      <c r="V20" s="12"/>
      <c r="W20" s="11"/>
      <c r="X20" s="11"/>
      <c r="Y20" s="12"/>
      <c r="Z20" s="11"/>
      <c r="AA20" s="12"/>
      <c r="AB20" s="12"/>
      <c r="AC20" s="12"/>
      <c r="AD20" s="12"/>
      <c r="AE20" s="12"/>
      <c r="AF20" s="12"/>
      <c r="AG20" s="12"/>
      <c r="AH20" s="11"/>
      <c r="AI20" s="11"/>
      <c r="AJ20" s="11"/>
      <c r="AK20" s="11"/>
      <c r="AL20" s="60"/>
      <c r="AM20" s="124">
        <v>13</v>
      </c>
      <c r="AN20" s="125">
        <v>13</v>
      </c>
      <c r="AO20" s="125">
        <v>13</v>
      </c>
      <c r="AP20" s="125">
        <v>13</v>
      </c>
      <c r="AQ20" s="125">
        <v>13</v>
      </c>
      <c r="AR20" s="125">
        <v>13</v>
      </c>
      <c r="AS20" s="125">
        <v>13</v>
      </c>
      <c r="AT20" s="17">
        <v>13</v>
      </c>
      <c r="AU20" s="12">
        <v>24</v>
      </c>
      <c r="AV20" s="12">
        <v>45</v>
      </c>
      <c r="AW20" s="12">
        <v>74</v>
      </c>
      <c r="AX20" s="12">
        <v>79</v>
      </c>
      <c r="AY20" s="12">
        <v>62</v>
      </c>
      <c r="AZ20" s="12">
        <v>44</v>
      </c>
      <c r="BA20" s="12">
        <v>87</v>
      </c>
      <c r="BB20" s="12">
        <v>87</v>
      </c>
      <c r="BC20" s="11">
        <v>105</v>
      </c>
      <c r="BD20" s="11">
        <v>105</v>
      </c>
      <c r="BE20" s="12">
        <v>102</v>
      </c>
      <c r="BF20" s="11">
        <v>108</v>
      </c>
      <c r="BG20" s="12">
        <v>110</v>
      </c>
      <c r="BH20" s="12">
        <v>90</v>
      </c>
      <c r="BI20" s="12">
        <v>78</v>
      </c>
      <c r="BJ20" s="12">
        <v>66</v>
      </c>
      <c r="BK20" s="12">
        <v>53</v>
      </c>
      <c r="BL20" s="12">
        <v>45</v>
      </c>
      <c r="BM20" s="12">
        <v>39</v>
      </c>
      <c r="BN20" s="11">
        <v>38</v>
      </c>
      <c r="BO20" s="11">
        <v>37</v>
      </c>
      <c r="BP20" s="11">
        <v>36</v>
      </c>
      <c r="BQ20" s="11">
        <v>44</v>
      </c>
      <c r="BR20" s="60"/>
      <c r="BS20" s="60"/>
      <c r="BT20" s="11">
        <f t="shared" si="0"/>
        <v>0</v>
      </c>
      <c r="BU20" s="11">
        <f t="shared" si="1"/>
        <v>0</v>
      </c>
      <c r="BV20" s="11">
        <f t="shared" si="2"/>
        <v>0</v>
      </c>
      <c r="BW20" s="11">
        <f t="shared" si="3"/>
        <v>0</v>
      </c>
      <c r="BX20" s="11">
        <f t="shared" si="4"/>
        <v>0</v>
      </c>
      <c r="BY20" s="11">
        <f t="shared" si="5"/>
        <v>0</v>
      </c>
      <c r="BZ20" s="11">
        <f t="shared" si="6"/>
        <v>0</v>
      </c>
      <c r="CA20" s="11">
        <f t="shared" si="7"/>
        <v>11</v>
      </c>
      <c r="CB20" s="11">
        <f t="shared" si="8"/>
        <v>21</v>
      </c>
      <c r="CC20" s="11">
        <f t="shared" si="9"/>
        <v>29</v>
      </c>
      <c r="CD20" s="11">
        <f t="shared" si="10"/>
        <v>5</v>
      </c>
      <c r="CE20" s="11">
        <f t="shared" si="11"/>
        <v>-17</v>
      </c>
      <c r="CF20" s="11">
        <f t="shared" si="12"/>
        <v>-18</v>
      </c>
      <c r="CG20" s="11">
        <f t="shared" si="13"/>
        <v>43</v>
      </c>
      <c r="CH20" s="11">
        <f t="shared" si="14"/>
        <v>0</v>
      </c>
      <c r="CI20" s="11">
        <f t="shared" si="15"/>
        <v>18</v>
      </c>
      <c r="CJ20" s="11">
        <f t="shared" si="16"/>
        <v>0</v>
      </c>
      <c r="CK20" s="11">
        <f t="shared" si="17"/>
        <v>-3</v>
      </c>
      <c r="CL20" s="11">
        <f t="shared" si="18"/>
        <v>6</v>
      </c>
      <c r="CM20" s="11">
        <f t="shared" si="19"/>
        <v>2</v>
      </c>
      <c r="CN20" s="11">
        <f t="shared" si="20"/>
        <v>-20</v>
      </c>
      <c r="CO20" s="11">
        <f t="shared" si="21"/>
        <v>-12</v>
      </c>
      <c r="CP20" s="11">
        <f t="shared" si="22"/>
        <v>-12</v>
      </c>
      <c r="CQ20" s="11">
        <f t="shared" si="23"/>
        <v>-13</v>
      </c>
      <c r="CR20" s="11">
        <f t="shared" si="24"/>
        <v>-8</v>
      </c>
      <c r="CS20" s="11">
        <f t="shared" si="25"/>
        <v>-6</v>
      </c>
      <c r="CT20" s="11">
        <f t="shared" si="26"/>
        <v>-1</v>
      </c>
      <c r="CU20" s="11">
        <f t="shared" si="27"/>
        <v>-1</v>
      </c>
      <c r="CV20" s="11">
        <f t="shared" si="28"/>
        <v>-1</v>
      </c>
      <c r="CW20" s="11">
        <f t="shared" si="29"/>
        <v>8</v>
      </c>
      <c r="CX20" s="66">
        <f t="shared" si="30"/>
        <v>61</v>
      </c>
      <c r="CY20" s="66">
        <f t="shared" si="31"/>
        <v>36</v>
      </c>
      <c r="CZ20" s="66">
        <f t="shared" si="32"/>
        <v>-66</v>
      </c>
      <c r="DA20" s="66">
        <f t="shared" si="33"/>
        <v>31</v>
      </c>
      <c r="DB20" s="60"/>
      <c r="DC20" s="128">
        <v>0</v>
      </c>
      <c r="DD20" s="128">
        <v>0</v>
      </c>
      <c r="DE20" s="128">
        <v>0</v>
      </c>
      <c r="DF20" s="129">
        <v>0</v>
      </c>
      <c r="DG20" s="129">
        <v>0</v>
      </c>
      <c r="DH20" s="129">
        <v>1</v>
      </c>
      <c r="DI20" s="129">
        <v>0</v>
      </c>
      <c r="DJ20" s="129">
        <v>0</v>
      </c>
      <c r="DK20" s="128">
        <v>8</v>
      </c>
      <c r="DL20" s="128">
        <v>2</v>
      </c>
      <c r="DM20" s="128">
        <v>17</v>
      </c>
      <c r="DN20" s="129">
        <v>32</v>
      </c>
      <c r="DO20" s="129">
        <v>30</v>
      </c>
      <c r="DP20" s="129">
        <v>38</v>
      </c>
      <c r="DQ20" s="129">
        <v>42</v>
      </c>
      <c r="DR20" s="129">
        <v>27</v>
      </c>
      <c r="DS20" s="130">
        <v>14</v>
      </c>
      <c r="DT20" s="130">
        <v>18</v>
      </c>
      <c r="DU20" s="130">
        <v>12</v>
      </c>
      <c r="DV20" s="130">
        <v>6</v>
      </c>
      <c r="DW20" s="130">
        <v>6</v>
      </c>
      <c r="DX20" s="130">
        <v>1</v>
      </c>
      <c r="DY20" s="130">
        <v>2</v>
      </c>
      <c r="DZ20" s="130">
        <v>7</v>
      </c>
      <c r="EA20" s="130">
        <v>8</v>
      </c>
      <c r="EB20" s="130">
        <v>2</v>
      </c>
      <c r="EC20" s="130">
        <v>1</v>
      </c>
      <c r="ED20" s="130">
        <v>2</v>
      </c>
      <c r="EE20" s="130">
        <v>0</v>
      </c>
      <c r="EF20" s="130">
        <v>0</v>
      </c>
      <c r="EG20" s="66">
        <f t="shared" si="34"/>
        <v>11</v>
      </c>
      <c r="EH20" s="66">
        <f t="shared" si="35"/>
        <v>236</v>
      </c>
      <c r="EI20" s="66">
        <f t="shared" si="36"/>
        <v>29</v>
      </c>
      <c r="EJ20" s="66">
        <f t="shared" si="37"/>
        <v>276</v>
      </c>
      <c r="EK20" s="25"/>
      <c r="EL20" s="5">
        <f t="shared" si="38"/>
        <v>0</v>
      </c>
      <c r="EM20" s="5">
        <f t="shared" si="39"/>
        <v>0</v>
      </c>
      <c r="EN20" s="5">
        <f t="shared" si="40"/>
        <v>0</v>
      </c>
      <c r="EO20" s="5">
        <f t="shared" si="41"/>
        <v>0</v>
      </c>
      <c r="EP20" s="5">
        <f t="shared" si="42"/>
        <v>0</v>
      </c>
      <c r="EQ20" s="5">
        <f t="shared" si="43"/>
        <v>1</v>
      </c>
      <c r="ER20" s="5">
        <f t="shared" si="44"/>
        <v>0</v>
      </c>
      <c r="ES20" s="5">
        <f t="shared" si="45"/>
        <v>11</v>
      </c>
      <c r="ET20" s="5">
        <f t="shared" si="46"/>
        <v>29</v>
      </c>
      <c r="EU20" s="5">
        <f t="shared" si="47"/>
        <v>31</v>
      </c>
      <c r="EV20" s="5">
        <f t="shared" si="48"/>
        <v>22</v>
      </c>
      <c r="EW20" s="5">
        <f t="shared" si="49"/>
        <v>15</v>
      </c>
      <c r="EX20" s="5">
        <f t="shared" si="50"/>
        <v>12</v>
      </c>
      <c r="EY20" s="5">
        <f t="shared" si="51"/>
        <v>81</v>
      </c>
      <c r="EZ20" s="5">
        <f t="shared" si="52"/>
        <v>42</v>
      </c>
      <c r="FA20" s="5">
        <f t="shared" si="53"/>
        <v>45</v>
      </c>
      <c r="FB20" s="5">
        <f t="shared" si="54"/>
        <v>14</v>
      </c>
      <c r="FC20" s="5">
        <f t="shared" si="55"/>
        <v>15</v>
      </c>
      <c r="FD20" s="5">
        <f t="shared" si="56"/>
        <v>18</v>
      </c>
      <c r="FE20" s="5">
        <f t="shared" si="57"/>
        <v>8</v>
      </c>
      <c r="FF20" s="5">
        <f t="shared" si="58"/>
        <v>-14</v>
      </c>
      <c r="FG20" s="5">
        <f t="shared" si="59"/>
        <v>-11</v>
      </c>
      <c r="FH20" s="5">
        <f t="shared" si="60"/>
        <v>-10</v>
      </c>
      <c r="FI20" s="5">
        <f t="shared" si="61"/>
        <v>-6</v>
      </c>
      <c r="FJ20" s="5">
        <f t="shared" si="62"/>
        <v>0</v>
      </c>
      <c r="FK20" s="5">
        <f t="shared" si="63"/>
        <v>-4</v>
      </c>
      <c r="FL20" s="5">
        <f t="shared" si="64"/>
        <v>0</v>
      </c>
      <c r="FM20" s="5">
        <f t="shared" si="65"/>
        <v>1</v>
      </c>
      <c r="FN20" s="5">
        <f t="shared" si="66"/>
        <v>-1</v>
      </c>
      <c r="FO20" s="5">
        <f t="shared" si="67"/>
        <v>8</v>
      </c>
      <c r="FP20" s="176">
        <f t="shared" si="68"/>
        <v>72</v>
      </c>
      <c r="FQ20" s="176">
        <f t="shared" si="69"/>
        <v>272</v>
      </c>
      <c r="FR20" s="176">
        <f t="shared" si="70"/>
        <v>-37</v>
      </c>
      <c r="FS20" s="66">
        <f t="shared" si="71"/>
        <v>307</v>
      </c>
      <c r="FT20" s="242">
        <f t="shared" si="72"/>
        <v>0</v>
      </c>
      <c r="FU20" s="242">
        <f t="shared" si="73"/>
        <v>0</v>
      </c>
      <c r="FV20" s="242">
        <f t="shared" si="74"/>
        <v>0</v>
      </c>
      <c r="FW20" s="242">
        <f t="shared" si="75"/>
        <v>0</v>
      </c>
      <c r="FX20" s="242">
        <f t="shared" si="76"/>
        <v>0</v>
      </c>
      <c r="FY20" s="242">
        <f t="shared" si="77"/>
        <v>4.2457736861099519E-5</v>
      </c>
      <c r="FZ20" s="242">
        <f t="shared" si="78"/>
        <v>0</v>
      </c>
      <c r="GA20" s="242">
        <f t="shared" si="79"/>
        <v>3.9429349774177362E-4</v>
      </c>
      <c r="GB20" s="242">
        <f t="shared" si="80"/>
        <v>1.1541829180928122E-3</v>
      </c>
      <c r="GC20" s="242">
        <f t="shared" si="81"/>
        <v>6.4029742848290818E-4</v>
      </c>
      <c r="GD20" s="242">
        <f t="shared" si="82"/>
        <v>4.5449850222084495E-4</v>
      </c>
      <c r="GE20" s="242">
        <f t="shared" si="83"/>
        <v>3.4738304770727188E-4</v>
      </c>
      <c r="GF20" s="242">
        <f t="shared" si="84"/>
        <v>2.6993589022607131E-4</v>
      </c>
      <c r="GG20" s="242">
        <f t="shared" si="85"/>
        <v>1.3391750020666281E-3</v>
      </c>
      <c r="GH20" s="242">
        <f t="shared" si="86"/>
        <v>6.6952543399595096E-4</v>
      </c>
      <c r="GI20" s="242">
        <f t="shared" si="87"/>
        <v>6.0262745570688195E-4</v>
      </c>
      <c r="GJ20" s="242">
        <f t="shared" si="88"/>
        <v>1.7739707801670067E-4</v>
      </c>
      <c r="GK20" s="242">
        <f t="shared" si="89"/>
        <v>1.9512195121951221E-4</v>
      </c>
      <c r="GL20" s="242">
        <f t="shared" si="90"/>
        <v>2.0035395866029986E-4</v>
      </c>
      <c r="GM20" s="242">
        <f t="shared" si="91"/>
        <v>1.0049746243907341E-4</v>
      </c>
      <c r="GN20" s="242">
        <f t="shared" si="92"/>
        <v>-2.1627299831616023E-4</v>
      </c>
      <c r="GO20" s="242">
        <f t="shared" si="93"/>
        <v>-2.0169423154497781E-4</v>
      </c>
      <c r="GP20" s="242">
        <f t="shared" si="94"/>
        <v>-1.67768345468577E-4</v>
      </c>
      <c r="GQ20" s="242">
        <f t="shared" si="95"/>
        <v>-8.8504712875960646E-5</v>
      </c>
      <c r="GR20" s="242">
        <f t="shared" si="96"/>
        <v>0</v>
      </c>
      <c r="GS20" s="242">
        <f t="shared" si="97"/>
        <v>-5.9319897376577539E-5</v>
      </c>
      <c r="GT20" s="242">
        <f t="shared" si="98"/>
        <v>0</v>
      </c>
      <c r="GU20" s="242">
        <f t="shared" si="99"/>
        <v>1.309641911160441E-5</v>
      </c>
      <c r="GV20" s="242">
        <f t="shared" si="100"/>
        <v>-1.7811183642208942E-5</v>
      </c>
      <c r="GW20" s="242">
        <f t="shared" si="101"/>
        <v>1.0777543640631788E-4</v>
      </c>
      <c r="GX20" s="177">
        <f t="shared" si="102"/>
        <v>2.5771922778728714E-4</v>
      </c>
      <c r="GY20" s="177">
        <f t="shared" si="103"/>
        <v>4.126413903587553E-4</v>
      </c>
      <c r="GZ20" s="177">
        <f t="shared" si="104"/>
        <v>-5.6418206307657123E-5</v>
      </c>
      <c r="HA20" s="243">
        <f t="shared" si="105"/>
        <v>1.9255393715934311E-4</v>
      </c>
      <c r="HB20" s="19"/>
      <c r="HC20" s="19"/>
      <c r="HD20" s="225">
        <v>0</v>
      </c>
      <c r="HE20" s="10">
        <f t="shared" si="106"/>
        <v>0</v>
      </c>
      <c r="HF20" s="10">
        <f t="shared" si="107"/>
        <v>0</v>
      </c>
      <c r="HG20" s="10">
        <f t="shared" si="108"/>
        <v>0</v>
      </c>
      <c r="HH20" s="10">
        <f t="shared" si="109"/>
        <v>0</v>
      </c>
      <c r="HI20" s="10">
        <f t="shared" si="110"/>
        <v>0</v>
      </c>
      <c r="HJ20" s="10">
        <f t="shared" si="111"/>
        <v>0</v>
      </c>
      <c r="HK20" s="10">
        <f t="shared" si="112"/>
        <v>0</v>
      </c>
      <c r="HL20" s="10">
        <f t="shared" si="113"/>
        <v>0</v>
      </c>
      <c r="HM20" s="10">
        <f t="shared" si="114"/>
        <v>0</v>
      </c>
      <c r="HN20" s="10">
        <f t="shared" si="115"/>
        <v>0</v>
      </c>
      <c r="HO20" s="10">
        <f t="shared" si="116"/>
        <v>0</v>
      </c>
      <c r="HP20" s="10">
        <f t="shared" si="117"/>
        <v>0</v>
      </c>
      <c r="HQ20" s="10">
        <f t="shared" si="118"/>
        <v>0</v>
      </c>
      <c r="HR20" s="10">
        <f t="shared" si="119"/>
        <v>0</v>
      </c>
      <c r="HS20" s="10">
        <f t="shared" si="120"/>
        <v>0</v>
      </c>
      <c r="HT20" s="10">
        <f t="shared" si="121"/>
        <v>0</v>
      </c>
      <c r="HU20" s="10">
        <f t="shared" si="122"/>
        <v>0</v>
      </c>
      <c r="HV20" s="10">
        <f t="shared" si="123"/>
        <v>0</v>
      </c>
      <c r="HW20" s="10">
        <f t="shared" si="124"/>
        <v>0</v>
      </c>
      <c r="HX20" s="10">
        <f t="shared" si="125"/>
        <v>0</v>
      </c>
      <c r="HY20" s="10">
        <f t="shared" si="126"/>
        <v>0</v>
      </c>
      <c r="HZ20" s="10">
        <f t="shared" si="127"/>
        <v>0</v>
      </c>
      <c r="IA20" s="10">
        <f t="shared" si="128"/>
        <v>0</v>
      </c>
      <c r="IB20" s="10">
        <f t="shared" si="129"/>
        <v>0</v>
      </c>
      <c r="IC20" s="10">
        <f t="shared" si="130"/>
        <v>0</v>
      </c>
      <c r="ID20" s="10">
        <f t="shared" si="131"/>
        <v>0</v>
      </c>
      <c r="IE20" s="10">
        <f t="shared" si="132"/>
        <v>0</v>
      </c>
      <c r="IF20" s="10">
        <f t="shared" si="133"/>
        <v>0</v>
      </c>
      <c r="IG20" s="10">
        <f t="shared" si="134"/>
        <v>0</v>
      </c>
      <c r="IH20" s="10">
        <f t="shared" si="135"/>
        <v>0</v>
      </c>
      <c r="II20" s="176">
        <f t="shared" si="136"/>
        <v>0</v>
      </c>
      <c r="IJ20" s="176">
        <f t="shared" si="137"/>
        <v>0</v>
      </c>
      <c r="IK20" s="176">
        <f t="shared" si="138"/>
        <v>0</v>
      </c>
      <c r="IL20" s="19">
        <f t="shared" si="139"/>
        <v>0</v>
      </c>
      <c r="IM20" s="168"/>
      <c r="IN20" s="168"/>
      <c r="IO20" s="168"/>
      <c r="IP20" s="168"/>
      <c r="IQ20" s="168"/>
      <c r="IR20" s="168"/>
      <c r="IS20" s="168"/>
      <c r="IT20" s="168"/>
      <c r="IU20" s="168"/>
      <c r="IV20" s="168"/>
      <c r="IW20" s="168"/>
      <c r="IX20" s="168"/>
      <c r="IY20" s="168"/>
      <c r="IZ20" s="168"/>
      <c r="JA20" s="168"/>
      <c r="JB20" s="168"/>
      <c r="JC20" s="168"/>
      <c r="JD20" s="168"/>
      <c r="JE20" s="168"/>
      <c r="JF20" s="168"/>
      <c r="JG20" s="168"/>
      <c r="JH20" s="168"/>
      <c r="JI20" s="168"/>
      <c r="JJ20" s="168"/>
      <c r="JK20" s="168"/>
      <c r="JL20" s="168"/>
      <c r="JM20" s="168"/>
      <c r="JN20" s="168"/>
      <c r="JO20" s="168"/>
      <c r="JP20" s="168"/>
      <c r="JQ20" s="177">
        <f t="shared" si="144"/>
        <v>0</v>
      </c>
      <c r="JR20" s="177">
        <f t="shared" si="142"/>
        <v>0</v>
      </c>
      <c r="JS20" s="177">
        <f t="shared" si="143"/>
        <v>0</v>
      </c>
      <c r="JT20" s="22">
        <f t="shared" si="145"/>
        <v>0</v>
      </c>
    </row>
    <row r="21" spans="1:280" x14ac:dyDescent="0.25">
      <c r="A21" s="96">
        <v>19</v>
      </c>
      <c r="B21" s="39"/>
      <c r="C21" s="39" t="s">
        <v>236</v>
      </c>
      <c r="D21" s="39" t="s">
        <v>198</v>
      </c>
      <c r="E21" s="68">
        <v>512</v>
      </c>
      <c r="F21" s="49" t="s">
        <v>162</v>
      </c>
      <c r="G21" s="124"/>
      <c r="H21" s="125"/>
      <c r="I21" s="125"/>
      <c r="J21" s="125"/>
      <c r="K21" s="125"/>
      <c r="L21" s="125"/>
      <c r="M21" s="125"/>
      <c r="N21" s="17"/>
      <c r="O21" s="12"/>
      <c r="P21" s="12"/>
      <c r="Q21" s="12"/>
      <c r="R21" s="12"/>
      <c r="S21" s="12"/>
      <c r="T21" s="12"/>
      <c r="U21" s="12"/>
      <c r="V21" s="12"/>
      <c r="W21" s="11"/>
      <c r="X21" s="12"/>
      <c r="Y21" s="12"/>
      <c r="Z21" s="12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58"/>
      <c r="AM21" s="124">
        <v>262</v>
      </c>
      <c r="AN21" s="125">
        <v>262</v>
      </c>
      <c r="AO21" s="125">
        <v>262</v>
      </c>
      <c r="AP21" s="125">
        <v>262</v>
      </c>
      <c r="AQ21" s="125">
        <v>262</v>
      </c>
      <c r="AR21" s="125">
        <v>262</v>
      </c>
      <c r="AS21" s="125">
        <v>262</v>
      </c>
      <c r="AT21" s="17">
        <v>262</v>
      </c>
      <c r="AU21" s="12">
        <v>285</v>
      </c>
      <c r="AV21" s="12">
        <v>231</v>
      </c>
      <c r="AW21" s="12">
        <v>283</v>
      </c>
      <c r="AX21" s="12">
        <v>329</v>
      </c>
      <c r="AY21" s="12">
        <v>314</v>
      </c>
      <c r="AZ21" s="12">
        <v>298</v>
      </c>
      <c r="BA21" s="12">
        <v>301</v>
      </c>
      <c r="BB21" s="12">
        <v>287</v>
      </c>
      <c r="BC21" s="11">
        <v>294</v>
      </c>
      <c r="BD21" s="12">
        <v>282</v>
      </c>
      <c r="BE21" s="12">
        <v>301</v>
      </c>
      <c r="BF21" s="12">
        <v>362</v>
      </c>
      <c r="BG21" s="11">
        <v>390</v>
      </c>
      <c r="BH21" s="11">
        <v>410</v>
      </c>
      <c r="BI21" s="11">
        <v>422</v>
      </c>
      <c r="BJ21" s="11">
        <v>419</v>
      </c>
      <c r="BK21" s="11">
        <v>418</v>
      </c>
      <c r="BL21" s="11">
        <v>413</v>
      </c>
      <c r="BM21" s="11">
        <v>379</v>
      </c>
      <c r="BN21" s="11">
        <v>367</v>
      </c>
      <c r="BO21" s="11">
        <v>349</v>
      </c>
      <c r="BP21" s="11">
        <v>327</v>
      </c>
      <c r="BQ21" s="11">
        <v>316</v>
      </c>
      <c r="BR21" s="58"/>
      <c r="BS21" s="58"/>
      <c r="BT21" s="12">
        <f t="shared" si="0"/>
        <v>0</v>
      </c>
      <c r="BU21" s="12">
        <f t="shared" si="1"/>
        <v>0</v>
      </c>
      <c r="BV21" s="12">
        <f t="shared" si="2"/>
        <v>0</v>
      </c>
      <c r="BW21" s="12">
        <f t="shared" si="3"/>
        <v>0</v>
      </c>
      <c r="BX21" s="12">
        <f t="shared" si="4"/>
        <v>0</v>
      </c>
      <c r="BY21" s="12">
        <f t="shared" si="5"/>
        <v>0</v>
      </c>
      <c r="BZ21" s="12">
        <f t="shared" si="6"/>
        <v>0</v>
      </c>
      <c r="CA21" s="12">
        <f t="shared" si="7"/>
        <v>23</v>
      </c>
      <c r="CB21" s="12">
        <f t="shared" si="8"/>
        <v>-54</v>
      </c>
      <c r="CC21" s="12">
        <f t="shared" si="9"/>
        <v>52</v>
      </c>
      <c r="CD21" s="12">
        <f t="shared" si="10"/>
        <v>46</v>
      </c>
      <c r="CE21" s="12">
        <f t="shared" si="11"/>
        <v>-15</v>
      </c>
      <c r="CF21" s="12">
        <f t="shared" si="12"/>
        <v>-16</v>
      </c>
      <c r="CG21" s="12">
        <f t="shared" si="13"/>
        <v>3</v>
      </c>
      <c r="CH21" s="12">
        <f t="shared" si="14"/>
        <v>-14</v>
      </c>
      <c r="CI21" s="12">
        <f t="shared" si="15"/>
        <v>7</v>
      </c>
      <c r="CJ21" s="12">
        <f t="shared" si="16"/>
        <v>-12</v>
      </c>
      <c r="CK21" s="12">
        <f t="shared" si="17"/>
        <v>19</v>
      </c>
      <c r="CL21" s="12">
        <f t="shared" si="18"/>
        <v>61</v>
      </c>
      <c r="CM21" s="12">
        <f t="shared" si="19"/>
        <v>28</v>
      </c>
      <c r="CN21" s="12">
        <f t="shared" si="20"/>
        <v>20</v>
      </c>
      <c r="CO21" s="12">
        <f t="shared" si="21"/>
        <v>12</v>
      </c>
      <c r="CP21" s="12">
        <f t="shared" si="22"/>
        <v>-3</v>
      </c>
      <c r="CQ21" s="12">
        <f t="shared" si="23"/>
        <v>-1</v>
      </c>
      <c r="CR21" s="12">
        <f t="shared" si="24"/>
        <v>-5</v>
      </c>
      <c r="CS21" s="12">
        <f t="shared" si="25"/>
        <v>-34</v>
      </c>
      <c r="CT21" s="12">
        <f t="shared" si="26"/>
        <v>-12</v>
      </c>
      <c r="CU21" s="12">
        <f t="shared" si="27"/>
        <v>-18</v>
      </c>
      <c r="CV21" s="12">
        <f t="shared" si="28"/>
        <v>-22</v>
      </c>
      <c r="CW21" s="12">
        <f t="shared" si="29"/>
        <v>-11</v>
      </c>
      <c r="CX21" s="66">
        <f t="shared" si="30"/>
        <v>21</v>
      </c>
      <c r="CY21" s="66">
        <f t="shared" si="31"/>
        <v>107</v>
      </c>
      <c r="CZ21" s="66">
        <f t="shared" si="32"/>
        <v>-74</v>
      </c>
      <c r="DA21" s="66">
        <f t="shared" si="33"/>
        <v>54</v>
      </c>
      <c r="DB21" s="58"/>
      <c r="DC21" s="128">
        <v>11</v>
      </c>
      <c r="DD21" s="128">
        <v>4</v>
      </c>
      <c r="DE21" s="128">
        <v>16</v>
      </c>
      <c r="DF21" s="129">
        <v>13</v>
      </c>
      <c r="DG21" s="129">
        <v>14</v>
      </c>
      <c r="DH21" s="129">
        <v>27</v>
      </c>
      <c r="DI21" s="129">
        <v>23</v>
      </c>
      <c r="DJ21" s="129">
        <v>11</v>
      </c>
      <c r="DK21" s="128">
        <v>13</v>
      </c>
      <c r="DL21" s="128">
        <v>12</v>
      </c>
      <c r="DM21" s="128">
        <v>21</v>
      </c>
      <c r="DN21" s="129">
        <v>19</v>
      </c>
      <c r="DO21" s="129">
        <v>21</v>
      </c>
      <c r="DP21" s="129">
        <v>13</v>
      </c>
      <c r="DQ21" s="129">
        <v>22</v>
      </c>
      <c r="DR21" s="129">
        <v>26</v>
      </c>
      <c r="DS21" s="130">
        <v>24</v>
      </c>
      <c r="DT21" s="130">
        <v>26</v>
      </c>
      <c r="DU21" s="130">
        <v>23</v>
      </c>
      <c r="DV21" s="130">
        <v>15</v>
      </c>
      <c r="DW21" s="130">
        <v>19</v>
      </c>
      <c r="DX21" s="130">
        <v>14</v>
      </c>
      <c r="DY21" s="130">
        <v>7</v>
      </c>
      <c r="DZ21" s="130">
        <v>11</v>
      </c>
      <c r="EA21" s="130">
        <v>22</v>
      </c>
      <c r="EB21" s="130">
        <v>44</v>
      </c>
      <c r="EC21" s="130">
        <v>39</v>
      </c>
      <c r="ED21" s="130">
        <v>37</v>
      </c>
      <c r="EE21" s="130">
        <v>20</v>
      </c>
      <c r="EF21" s="130">
        <v>29</v>
      </c>
      <c r="EG21" s="66">
        <f t="shared" si="34"/>
        <v>144</v>
      </c>
      <c r="EH21" s="66">
        <f t="shared" si="35"/>
        <v>210</v>
      </c>
      <c r="EI21" s="66">
        <f t="shared" si="36"/>
        <v>242</v>
      </c>
      <c r="EJ21" s="66">
        <f t="shared" si="37"/>
        <v>596</v>
      </c>
      <c r="EK21" s="19"/>
      <c r="EL21" s="5">
        <f t="shared" si="38"/>
        <v>11</v>
      </c>
      <c r="EM21" s="5">
        <f t="shared" si="39"/>
        <v>4</v>
      </c>
      <c r="EN21" s="5">
        <f t="shared" si="40"/>
        <v>16</v>
      </c>
      <c r="EO21" s="5">
        <f t="shared" si="41"/>
        <v>13</v>
      </c>
      <c r="EP21" s="5">
        <f t="shared" si="42"/>
        <v>14</v>
      </c>
      <c r="EQ21" s="5">
        <f t="shared" si="43"/>
        <v>27</v>
      </c>
      <c r="ER21" s="5">
        <f t="shared" si="44"/>
        <v>23</v>
      </c>
      <c r="ES21" s="5">
        <f t="shared" si="45"/>
        <v>34</v>
      </c>
      <c r="ET21" s="5">
        <f t="shared" si="46"/>
        <v>-41</v>
      </c>
      <c r="EU21" s="5">
        <f t="shared" si="47"/>
        <v>64</v>
      </c>
      <c r="EV21" s="5">
        <f t="shared" si="48"/>
        <v>67</v>
      </c>
      <c r="EW21" s="5">
        <f t="shared" si="49"/>
        <v>4</v>
      </c>
      <c r="EX21" s="5">
        <f t="shared" si="50"/>
        <v>5</v>
      </c>
      <c r="EY21" s="5">
        <f t="shared" si="51"/>
        <v>16</v>
      </c>
      <c r="EZ21" s="5">
        <f t="shared" si="52"/>
        <v>8</v>
      </c>
      <c r="FA21" s="5">
        <f t="shared" si="53"/>
        <v>33</v>
      </c>
      <c r="FB21" s="5">
        <f t="shared" si="54"/>
        <v>12</v>
      </c>
      <c r="FC21" s="5">
        <f t="shared" si="55"/>
        <v>45</v>
      </c>
      <c r="FD21" s="5">
        <f t="shared" si="56"/>
        <v>84</v>
      </c>
      <c r="FE21" s="5">
        <f t="shared" si="57"/>
        <v>43</v>
      </c>
      <c r="FF21" s="5">
        <f t="shared" si="58"/>
        <v>39</v>
      </c>
      <c r="FG21" s="5">
        <f t="shared" si="59"/>
        <v>26</v>
      </c>
      <c r="FH21" s="5">
        <f t="shared" si="60"/>
        <v>4</v>
      </c>
      <c r="FI21" s="5">
        <f t="shared" si="61"/>
        <v>10</v>
      </c>
      <c r="FJ21" s="5">
        <f t="shared" si="62"/>
        <v>17</v>
      </c>
      <c r="FK21" s="5">
        <f t="shared" si="63"/>
        <v>10</v>
      </c>
      <c r="FL21" s="5">
        <f t="shared" si="64"/>
        <v>27</v>
      </c>
      <c r="FM21" s="5">
        <f t="shared" si="65"/>
        <v>19</v>
      </c>
      <c r="FN21" s="5">
        <f t="shared" si="66"/>
        <v>-2</v>
      </c>
      <c r="FO21" s="5">
        <f t="shared" si="67"/>
        <v>18</v>
      </c>
      <c r="FP21" s="176">
        <f t="shared" si="68"/>
        <v>165</v>
      </c>
      <c r="FQ21" s="176">
        <f t="shared" si="69"/>
        <v>317</v>
      </c>
      <c r="FR21" s="176">
        <f t="shared" si="70"/>
        <v>168</v>
      </c>
      <c r="FS21" s="66">
        <f t="shared" si="71"/>
        <v>650</v>
      </c>
      <c r="FT21" s="242">
        <f t="shared" si="72"/>
        <v>3.5039212063682176E-4</v>
      </c>
      <c r="FU21" s="242">
        <f t="shared" si="73"/>
        <v>1.62731281834307E-4</v>
      </c>
      <c r="FV21" s="242">
        <f t="shared" si="74"/>
        <v>5.541989227758439E-4</v>
      </c>
      <c r="FW21" s="242">
        <f t="shared" si="75"/>
        <v>9.5479416841100218E-4</v>
      </c>
      <c r="FX21" s="242">
        <f t="shared" si="76"/>
        <v>5.8260911783269411E-4</v>
      </c>
      <c r="FY21" s="242">
        <f t="shared" si="77"/>
        <v>1.146358895249687E-3</v>
      </c>
      <c r="FZ21" s="242">
        <f t="shared" si="78"/>
        <v>7.2117645829196148E-4</v>
      </c>
      <c r="GA21" s="242">
        <f t="shared" si="79"/>
        <v>1.2187253566563912E-3</v>
      </c>
      <c r="GB21" s="242">
        <f t="shared" si="80"/>
        <v>-1.6317758497174243E-3</v>
      </c>
      <c r="GC21" s="242">
        <f t="shared" si="81"/>
        <v>1.3219043684808427E-3</v>
      </c>
      <c r="GD21" s="242">
        <f t="shared" si="82"/>
        <v>1.3841545294907551E-3</v>
      </c>
      <c r="GE21" s="242">
        <f t="shared" si="83"/>
        <v>9.2635479388605835E-5</v>
      </c>
      <c r="GF21" s="242">
        <f t="shared" si="84"/>
        <v>1.1247328759419637E-4</v>
      </c>
      <c r="GG21" s="242">
        <f t="shared" si="85"/>
        <v>2.6452839546995121E-4</v>
      </c>
      <c r="GH21" s="242">
        <f t="shared" si="86"/>
        <v>1.2752865409446684E-4</v>
      </c>
      <c r="GI21" s="242">
        <f t="shared" si="87"/>
        <v>4.4192680085171349E-4</v>
      </c>
      <c r="GJ21" s="242">
        <f t="shared" si="88"/>
        <v>1.5205463830002914E-4</v>
      </c>
      <c r="GK21" s="242">
        <f t="shared" si="89"/>
        <v>5.8536585365853656E-4</v>
      </c>
      <c r="GL21" s="242">
        <f t="shared" si="90"/>
        <v>9.3498514041473273E-4</v>
      </c>
      <c r="GM21" s="242">
        <f t="shared" si="91"/>
        <v>5.4017386061001958E-4</v>
      </c>
      <c r="GN21" s="242">
        <f t="shared" si="92"/>
        <v>6.0247478102358921E-4</v>
      </c>
      <c r="GO21" s="242">
        <f t="shared" si="93"/>
        <v>4.7673182001540208E-4</v>
      </c>
      <c r="GP21" s="242">
        <f t="shared" si="94"/>
        <v>6.7107338187430798E-5</v>
      </c>
      <c r="GQ21" s="242">
        <f t="shared" si="95"/>
        <v>1.4750785479326775E-4</v>
      </c>
      <c r="GR21" s="242">
        <f t="shared" si="96"/>
        <v>2.6335765518737124E-4</v>
      </c>
      <c r="GS21" s="242">
        <f t="shared" si="97"/>
        <v>1.4829974344144383E-4</v>
      </c>
      <c r="GT21" s="242">
        <f t="shared" si="98"/>
        <v>3.8333215020941295E-4</v>
      </c>
      <c r="GU21" s="242">
        <f t="shared" si="99"/>
        <v>2.4883196312048379E-4</v>
      </c>
      <c r="GV21" s="242">
        <f t="shared" si="100"/>
        <v>-3.5622367284417885E-5</v>
      </c>
      <c r="GW21" s="242">
        <f t="shared" si="101"/>
        <v>2.4249473191421522E-4</v>
      </c>
      <c r="GX21" s="177">
        <f t="shared" si="102"/>
        <v>5.906065636791997E-4</v>
      </c>
      <c r="GY21" s="177">
        <f t="shared" si="103"/>
        <v>4.8090926744016698E-4</v>
      </c>
      <c r="GZ21" s="177">
        <f t="shared" si="104"/>
        <v>2.5616915296449718E-4</v>
      </c>
      <c r="HA21" s="243">
        <f t="shared" si="105"/>
        <v>4.0768748909958641E-4</v>
      </c>
      <c r="HB21" s="19"/>
      <c r="HC21" s="19"/>
      <c r="HD21" s="225">
        <v>8.6999999999999994E-3</v>
      </c>
      <c r="HE21" s="10">
        <f t="shared" si="106"/>
        <v>9.5699999999999993E-2</v>
      </c>
      <c r="HF21" s="10">
        <f t="shared" si="107"/>
        <v>3.4799999999999998E-2</v>
      </c>
      <c r="HG21" s="10">
        <f t="shared" si="108"/>
        <v>0.13919999999999999</v>
      </c>
      <c r="HH21" s="10">
        <f t="shared" si="109"/>
        <v>0.11309999999999999</v>
      </c>
      <c r="HI21" s="10">
        <f t="shared" si="110"/>
        <v>0.12179999999999999</v>
      </c>
      <c r="HJ21" s="10">
        <f t="shared" si="111"/>
        <v>0.2349</v>
      </c>
      <c r="HK21" s="10">
        <f t="shared" si="112"/>
        <v>0.2001</v>
      </c>
      <c r="HL21" s="10">
        <f t="shared" si="113"/>
        <v>0.29579999999999995</v>
      </c>
      <c r="HM21" s="10">
        <f t="shared" si="114"/>
        <v>-0.35669999999999996</v>
      </c>
      <c r="HN21" s="10">
        <f t="shared" si="115"/>
        <v>0.55679999999999996</v>
      </c>
      <c r="HO21" s="10">
        <f t="shared" si="116"/>
        <v>0.58289999999999997</v>
      </c>
      <c r="HP21" s="10">
        <f t="shared" si="117"/>
        <v>3.4799999999999998E-2</v>
      </c>
      <c r="HQ21" s="10">
        <f t="shared" si="118"/>
        <v>4.3499999999999997E-2</v>
      </c>
      <c r="HR21" s="10">
        <f t="shared" si="119"/>
        <v>0.13919999999999999</v>
      </c>
      <c r="HS21" s="10">
        <f t="shared" si="120"/>
        <v>6.9599999999999995E-2</v>
      </c>
      <c r="HT21" s="10">
        <f t="shared" si="121"/>
        <v>0.28709999999999997</v>
      </c>
      <c r="HU21" s="10">
        <f t="shared" si="122"/>
        <v>0.10439999999999999</v>
      </c>
      <c r="HV21" s="10">
        <f t="shared" si="123"/>
        <v>0.39149999999999996</v>
      </c>
      <c r="HW21" s="10">
        <f t="shared" si="124"/>
        <v>0.73079999999999989</v>
      </c>
      <c r="HX21" s="10">
        <f t="shared" si="125"/>
        <v>0.37409999999999999</v>
      </c>
      <c r="HY21" s="10">
        <f t="shared" si="126"/>
        <v>0.33929999999999999</v>
      </c>
      <c r="HZ21" s="10">
        <f t="shared" si="127"/>
        <v>0.22619999999999998</v>
      </c>
      <c r="IA21" s="10">
        <f t="shared" si="128"/>
        <v>3.4799999999999998E-2</v>
      </c>
      <c r="IB21" s="10">
        <f t="shared" si="129"/>
        <v>8.6999999999999994E-2</v>
      </c>
      <c r="IC21" s="10">
        <f t="shared" si="130"/>
        <v>0.14789999999999998</v>
      </c>
      <c r="ID21" s="10">
        <f t="shared" si="131"/>
        <v>8.6999999999999994E-2</v>
      </c>
      <c r="IE21" s="10">
        <f t="shared" si="132"/>
        <v>0.2349</v>
      </c>
      <c r="IF21" s="10">
        <f t="shared" si="133"/>
        <v>0.1653</v>
      </c>
      <c r="IG21" s="10">
        <f t="shared" si="134"/>
        <v>-1.7399999999999999E-2</v>
      </c>
      <c r="IH21" s="10">
        <f t="shared" si="135"/>
        <v>0.15659999999999999</v>
      </c>
      <c r="II21" s="176">
        <f t="shared" si="136"/>
        <v>1.4354999999999998</v>
      </c>
      <c r="IJ21" s="176">
        <f t="shared" si="137"/>
        <v>2.7578999999999998</v>
      </c>
      <c r="IK21" s="176">
        <f t="shared" si="138"/>
        <v>1.4615999999999998</v>
      </c>
      <c r="IL21" s="19">
        <f t="shared" si="139"/>
        <v>5.6549999999999985</v>
      </c>
      <c r="IM21" s="168"/>
      <c r="IN21" s="168"/>
      <c r="IO21" s="168"/>
      <c r="IP21" s="168"/>
      <c r="IQ21" s="168"/>
      <c r="IR21" s="168"/>
      <c r="IS21" s="168"/>
      <c r="IT21" s="168"/>
      <c r="IU21" s="168"/>
      <c r="IV21" s="168"/>
      <c r="IW21" s="168"/>
      <c r="IX21" s="168"/>
      <c r="IY21" s="168"/>
      <c r="IZ21" s="168"/>
      <c r="JA21" s="168"/>
      <c r="JB21" s="168"/>
      <c r="JC21" s="168"/>
      <c r="JD21" s="168"/>
      <c r="JE21" s="168"/>
      <c r="JF21" s="168"/>
      <c r="JG21" s="168"/>
      <c r="JH21" s="168"/>
      <c r="JI21" s="168"/>
      <c r="JJ21" s="168"/>
      <c r="JK21" s="168"/>
      <c r="JL21" s="168"/>
      <c r="JM21" s="168"/>
      <c r="JN21" s="168"/>
      <c r="JO21" s="168"/>
      <c r="JP21" s="168"/>
      <c r="JQ21" s="177">
        <f t="shared" si="144"/>
        <v>8.6999999999999994E-3</v>
      </c>
      <c r="JR21" s="177">
        <f t="shared" si="142"/>
        <v>8.6999999999999994E-3</v>
      </c>
      <c r="JS21" s="177">
        <f t="shared" si="143"/>
        <v>8.6999999999999994E-3</v>
      </c>
      <c r="JT21" s="22">
        <f t="shared" si="145"/>
        <v>8.6999999999999977E-3</v>
      </c>
    </row>
    <row r="22" spans="1:280" x14ac:dyDescent="0.25">
      <c r="A22" s="96">
        <v>20</v>
      </c>
      <c r="B22" s="45"/>
      <c r="C22" s="39" t="s">
        <v>238</v>
      </c>
      <c r="D22" s="45" t="s">
        <v>180</v>
      </c>
      <c r="E22" s="68">
        <v>149</v>
      </c>
      <c r="F22" s="46" t="s">
        <v>126</v>
      </c>
      <c r="G22" s="124"/>
      <c r="H22" s="125"/>
      <c r="I22" s="125"/>
      <c r="J22" s="125"/>
      <c r="K22" s="125"/>
      <c r="L22" s="125"/>
      <c r="M22" s="125"/>
      <c r="N22" s="17"/>
      <c r="O22" s="12"/>
      <c r="P22" s="12"/>
      <c r="Q22" s="12"/>
      <c r="R22" s="12"/>
      <c r="S22" s="12"/>
      <c r="T22" s="12"/>
      <c r="U22" s="12"/>
      <c r="V22" s="12"/>
      <c r="W22" s="11"/>
      <c r="X22" s="11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60"/>
      <c r="AM22" s="124">
        <v>2333</v>
      </c>
      <c r="AN22" s="125">
        <v>2333</v>
      </c>
      <c r="AO22" s="125">
        <v>2333</v>
      </c>
      <c r="AP22" s="125">
        <v>2333</v>
      </c>
      <c r="AQ22" s="125">
        <v>2333</v>
      </c>
      <c r="AR22" s="125">
        <v>2333</v>
      </c>
      <c r="AS22" s="125">
        <v>2333</v>
      </c>
      <c r="AT22" s="17">
        <v>2333</v>
      </c>
      <c r="AU22" s="12">
        <v>2328</v>
      </c>
      <c r="AV22" s="12">
        <v>2052</v>
      </c>
      <c r="AW22" s="12">
        <v>1817</v>
      </c>
      <c r="AX22" s="12">
        <v>1437</v>
      </c>
      <c r="AY22" s="12">
        <v>1203</v>
      </c>
      <c r="AZ22" s="12">
        <v>1150</v>
      </c>
      <c r="BA22" s="12">
        <v>1239</v>
      </c>
      <c r="BB22" s="12">
        <v>1353</v>
      </c>
      <c r="BC22" s="11">
        <v>1450</v>
      </c>
      <c r="BD22" s="11">
        <v>1542</v>
      </c>
      <c r="BE22" s="12">
        <v>1712</v>
      </c>
      <c r="BF22" s="11">
        <v>1908</v>
      </c>
      <c r="BG22" s="11">
        <v>1939</v>
      </c>
      <c r="BH22" s="11">
        <v>1904</v>
      </c>
      <c r="BI22" s="11">
        <v>1841</v>
      </c>
      <c r="BJ22" s="11">
        <v>1812</v>
      </c>
      <c r="BK22" s="11">
        <v>1754</v>
      </c>
      <c r="BL22" s="11">
        <v>1680</v>
      </c>
      <c r="BM22" s="11">
        <v>1641</v>
      </c>
      <c r="BN22" s="11">
        <v>1712</v>
      </c>
      <c r="BO22" s="11">
        <v>1757</v>
      </c>
      <c r="BP22" s="11">
        <v>1784</v>
      </c>
      <c r="BQ22" s="11">
        <v>1793</v>
      </c>
      <c r="BR22" s="60"/>
      <c r="BS22" s="60"/>
      <c r="BT22" s="11">
        <f t="shared" si="0"/>
        <v>0</v>
      </c>
      <c r="BU22" s="11">
        <f t="shared" si="1"/>
        <v>0</v>
      </c>
      <c r="BV22" s="11">
        <f t="shared" si="2"/>
        <v>0</v>
      </c>
      <c r="BW22" s="11">
        <f t="shared" si="3"/>
        <v>0</v>
      </c>
      <c r="BX22" s="11">
        <f t="shared" si="4"/>
        <v>0</v>
      </c>
      <c r="BY22" s="11">
        <f t="shared" si="5"/>
        <v>0</v>
      </c>
      <c r="BZ22" s="11">
        <f t="shared" si="6"/>
        <v>0</v>
      </c>
      <c r="CA22" s="11">
        <f t="shared" si="7"/>
        <v>-5</v>
      </c>
      <c r="CB22" s="11">
        <f t="shared" si="8"/>
        <v>-276</v>
      </c>
      <c r="CC22" s="11">
        <f t="shared" si="9"/>
        <v>-235</v>
      </c>
      <c r="CD22" s="11">
        <f t="shared" si="10"/>
        <v>-380</v>
      </c>
      <c r="CE22" s="11">
        <f t="shared" si="11"/>
        <v>-234</v>
      </c>
      <c r="CF22" s="11">
        <f t="shared" si="12"/>
        <v>-53</v>
      </c>
      <c r="CG22" s="11">
        <f t="shared" si="13"/>
        <v>89</v>
      </c>
      <c r="CH22" s="11">
        <f t="shared" si="14"/>
        <v>114</v>
      </c>
      <c r="CI22" s="11">
        <f t="shared" si="15"/>
        <v>97</v>
      </c>
      <c r="CJ22" s="11">
        <f t="shared" si="16"/>
        <v>92</v>
      </c>
      <c r="CK22" s="11">
        <f t="shared" si="17"/>
        <v>170</v>
      </c>
      <c r="CL22" s="11">
        <f t="shared" si="18"/>
        <v>196</v>
      </c>
      <c r="CM22" s="11">
        <f t="shared" si="19"/>
        <v>31</v>
      </c>
      <c r="CN22" s="11">
        <f t="shared" si="20"/>
        <v>-35</v>
      </c>
      <c r="CO22" s="11">
        <f t="shared" si="21"/>
        <v>-63</v>
      </c>
      <c r="CP22" s="11">
        <f t="shared" si="22"/>
        <v>-29</v>
      </c>
      <c r="CQ22" s="11">
        <f t="shared" si="23"/>
        <v>-58</v>
      </c>
      <c r="CR22" s="11">
        <f t="shared" si="24"/>
        <v>-74</v>
      </c>
      <c r="CS22" s="11">
        <f t="shared" si="25"/>
        <v>-39</v>
      </c>
      <c r="CT22" s="11">
        <f t="shared" si="26"/>
        <v>71</v>
      </c>
      <c r="CU22" s="11">
        <f t="shared" si="27"/>
        <v>45</v>
      </c>
      <c r="CV22" s="11">
        <f t="shared" si="28"/>
        <v>27</v>
      </c>
      <c r="CW22" s="11">
        <f t="shared" si="29"/>
        <v>9</v>
      </c>
      <c r="CX22" s="66">
        <f t="shared" si="30"/>
        <v>-516</v>
      </c>
      <c r="CY22" s="66">
        <f t="shared" si="31"/>
        <v>122</v>
      </c>
      <c r="CZ22" s="66">
        <f t="shared" si="32"/>
        <v>-146</v>
      </c>
      <c r="DA22" s="66">
        <f t="shared" si="33"/>
        <v>-540</v>
      </c>
      <c r="DB22" s="60"/>
      <c r="DC22" s="128">
        <v>0</v>
      </c>
      <c r="DD22" s="128">
        <v>0</v>
      </c>
      <c r="DE22" s="128">
        <v>0</v>
      </c>
      <c r="DF22" s="129">
        <v>1</v>
      </c>
      <c r="DG22" s="129">
        <v>6</v>
      </c>
      <c r="DH22" s="129">
        <v>20</v>
      </c>
      <c r="DI22" s="129">
        <v>56</v>
      </c>
      <c r="DJ22" s="129">
        <v>93</v>
      </c>
      <c r="DK22" s="128">
        <v>382</v>
      </c>
      <c r="DL22" s="128">
        <v>496</v>
      </c>
      <c r="DM22" s="128">
        <v>650</v>
      </c>
      <c r="DN22" s="129">
        <v>405</v>
      </c>
      <c r="DO22" s="129">
        <v>230</v>
      </c>
      <c r="DP22" s="129">
        <v>172</v>
      </c>
      <c r="DQ22" s="129">
        <v>145</v>
      </c>
      <c r="DR22" s="129">
        <v>172</v>
      </c>
      <c r="DS22" s="130">
        <v>201</v>
      </c>
      <c r="DT22" s="130">
        <v>162</v>
      </c>
      <c r="DU22" s="130">
        <v>158</v>
      </c>
      <c r="DV22" s="130">
        <v>108</v>
      </c>
      <c r="DW22" s="130">
        <v>141</v>
      </c>
      <c r="DX22" s="130">
        <v>138</v>
      </c>
      <c r="DY22" s="130">
        <v>131</v>
      </c>
      <c r="DZ22" s="130">
        <v>162</v>
      </c>
      <c r="EA22" s="130">
        <v>173</v>
      </c>
      <c r="EB22" s="130">
        <v>158</v>
      </c>
      <c r="EC22" s="130">
        <v>89</v>
      </c>
      <c r="ED22" s="130">
        <v>81</v>
      </c>
      <c r="EE22" s="130">
        <v>80</v>
      </c>
      <c r="EF22" s="130">
        <v>91</v>
      </c>
      <c r="EG22" s="66">
        <f t="shared" si="34"/>
        <v>1054</v>
      </c>
      <c r="EH22" s="66">
        <f t="shared" si="35"/>
        <v>2403</v>
      </c>
      <c r="EI22" s="66">
        <f t="shared" si="36"/>
        <v>1244</v>
      </c>
      <c r="EJ22" s="66">
        <f t="shared" si="37"/>
        <v>4701</v>
      </c>
      <c r="EK22" s="19"/>
      <c r="EL22" s="5">
        <f t="shared" si="38"/>
        <v>0</v>
      </c>
      <c r="EM22" s="5">
        <f t="shared" si="39"/>
        <v>0</v>
      </c>
      <c r="EN22" s="5">
        <f t="shared" si="40"/>
        <v>0</v>
      </c>
      <c r="EO22" s="5">
        <f t="shared" si="41"/>
        <v>1</v>
      </c>
      <c r="EP22" s="5">
        <f t="shared" si="42"/>
        <v>6</v>
      </c>
      <c r="EQ22" s="5">
        <f t="shared" si="43"/>
        <v>20</v>
      </c>
      <c r="ER22" s="5">
        <f t="shared" si="44"/>
        <v>56</v>
      </c>
      <c r="ES22" s="5">
        <f t="shared" si="45"/>
        <v>88</v>
      </c>
      <c r="ET22" s="5">
        <f t="shared" si="46"/>
        <v>106</v>
      </c>
      <c r="EU22" s="5">
        <f t="shared" si="47"/>
        <v>261</v>
      </c>
      <c r="EV22" s="5">
        <f t="shared" si="48"/>
        <v>270</v>
      </c>
      <c r="EW22" s="5">
        <f t="shared" si="49"/>
        <v>171</v>
      </c>
      <c r="EX22" s="5">
        <f t="shared" si="50"/>
        <v>177</v>
      </c>
      <c r="EY22" s="5">
        <f t="shared" si="51"/>
        <v>261</v>
      </c>
      <c r="EZ22" s="5">
        <f t="shared" si="52"/>
        <v>259</v>
      </c>
      <c r="FA22" s="5">
        <f t="shared" si="53"/>
        <v>269</v>
      </c>
      <c r="FB22" s="5">
        <f t="shared" si="54"/>
        <v>293</v>
      </c>
      <c r="FC22" s="5">
        <f t="shared" si="55"/>
        <v>332</v>
      </c>
      <c r="FD22" s="5">
        <f t="shared" si="56"/>
        <v>354</v>
      </c>
      <c r="FE22" s="5">
        <f t="shared" si="57"/>
        <v>139</v>
      </c>
      <c r="FF22" s="5">
        <f t="shared" si="58"/>
        <v>106</v>
      </c>
      <c r="FG22" s="5">
        <f t="shared" si="59"/>
        <v>75</v>
      </c>
      <c r="FH22" s="5">
        <f t="shared" si="60"/>
        <v>102</v>
      </c>
      <c r="FI22" s="5">
        <f t="shared" si="61"/>
        <v>104</v>
      </c>
      <c r="FJ22" s="5">
        <f t="shared" si="62"/>
        <v>99</v>
      </c>
      <c r="FK22" s="5">
        <f t="shared" si="63"/>
        <v>119</v>
      </c>
      <c r="FL22" s="5">
        <f t="shared" si="64"/>
        <v>160</v>
      </c>
      <c r="FM22" s="5">
        <f t="shared" si="65"/>
        <v>126</v>
      </c>
      <c r="FN22" s="5">
        <f t="shared" si="66"/>
        <v>107</v>
      </c>
      <c r="FO22" s="5">
        <f t="shared" si="67"/>
        <v>100</v>
      </c>
      <c r="FP22" s="176">
        <f t="shared" si="68"/>
        <v>538</v>
      </c>
      <c r="FQ22" s="176">
        <f t="shared" si="69"/>
        <v>2525</v>
      </c>
      <c r="FR22" s="176">
        <f t="shared" si="70"/>
        <v>1098</v>
      </c>
      <c r="FS22" s="66">
        <f t="shared" si="71"/>
        <v>4161</v>
      </c>
      <c r="FT22" s="242">
        <f t="shared" si="72"/>
        <v>0</v>
      </c>
      <c r="FU22" s="242">
        <f t="shared" si="73"/>
        <v>0</v>
      </c>
      <c r="FV22" s="242">
        <f t="shared" si="74"/>
        <v>0</v>
      </c>
      <c r="FW22" s="242">
        <f t="shared" si="75"/>
        <v>7.3445705262384787E-5</v>
      </c>
      <c r="FX22" s="242">
        <f t="shared" si="76"/>
        <v>2.4968962192829748E-4</v>
      </c>
      <c r="FY22" s="242">
        <f t="shared" si="77"/>
        <v>8.4915473722199035E-4</v>
      </c>
      <c r="FZ22" s="242">
        <f t="shared" si="78"/>
        <v>1.7559078984499931E-3</v>
      </c>
      <c r="GA22" s="242">
        <f t="shared" si="79"/>
        <v>3.154347981934189E-3</v>
      </c>
      <c r="GB22" s="242">
        <f t="shared" si="80"/>
        <v>4.2187375626840723E-3</v>
      </c>
      <c r="GC22" s="242">
        <f t="shared" si="81"/>
        <v>5.3908912527109365E-3</v>
      </c>
      <c r="GD22" s="242">
        <f t="shared" si="82"/>
        <v>5.5779361636194612E-3</v>
      </c>
      <c r="GE22" s="242">
        <f t="shared" si="83"/>
        <v>3.9601667438628994E-3</v>
      </c>
      <c r="GF22" s="242">
        <f t="shared" si="84"/>
        <v>3.9815543808345514E-3</v>
      </c>
      <c r="GG22" s="242">
        <f t="shared" si="85"/>
        <v>4.315119451103579E-3</v>
      </c>
      <c r="GH22" s="242">
        <f t="shared" si="86"/>
        <v>4.1287401763083643E-3</v>
      </c>
      <c r="GI22" s="242">
        <f t="shared" si="87"/>
        <v>3.6023730130033613E-3</v>
      </c>
      <c r="GJ22" s="242">
        <f t="shared" si="88"/>
        <v>3.7126674184923781E-3</v>
      </c>
      <c r="GK22" s="242">
        <f t="shared" si="89"/>
        <v>4.3186991869918695E-3</v>
      </c>
      <c r="GL22" s="242">
        <f t="shared" si="90"/>
        <v>3.9402945203192308E-3</v>
      </c>
      <c r="GM22" s="242">
        <f t="shared" si="91"/>
        <v>1.7461434098789005E-3</v>
      </c>
      <c r="GN22" s="242">
        <f t="shared" si="92"/>
        <v>1.6374955586794988E-3</v>
      </c>
      <c r="GO22" s="242">
        <f t="shared" si="93"/>
        <v>1.3751879423521214E-3</v>
      </c>
      <c r="GP22" s="242">
        <f t="shared" si="94"/>
        <v>1.7112371237794854E-3</v>
      </c>
      <c r="GQ22" s="242">
        <f t="shared" si="95"/>
        <v>1.5340816898499845E-3</v>
      </c>
      <c r="GR22" s="242">
        <f t="shared" si="96"/>
        <v>1.5336710507970442E-3</v>
      </c>
      <c r="GS22" s="242">
        <f t="shared" si="97"/>
        <v>1.7647669469531817E-3</v>
      </c>
      <c r="GT22" s="242">
        <f t="shared" si="98"/>
        <v>2.2715979271668916E-3</v>
      </c>
      <c r="GU22" s="242">
        <f t="shared" si="99"/>
        <v>1.6501488080621555E-3</v>
      </c>
      <c r="GV22" s="242">
        <f t="shared" si="100"/>
        <v>1.9057966497163569E-3</v>
      </c>
      <c r="GW22" s="242">
        <f t="shared" si="101"/>
        <v>1.3471929550789735E-3</v>
      </c>
      <c r="GX22" s="177">
        <f t="shared" si="102"/>
        <v>1.9257353409661178E-3</v>
      </c>
      <c r="GY22" s="177">
        <f t="shared" si="103"/>
        <v>3.8305864362347688E-3</v>
      </c>
      <c r="GZ22" s="177">
        <f t="shared" si="104"/>
        <v>1.6742483925893926E-3</v>
      </c>
      <c r="HA22" s="243">
        <f t="shared" si="105"/>
        <v>2.6098271417590445E-3</v>
      </c>
      <c r="HB22" s="19"/>
      <c r="HC22" s="19"/>
      <c r="HD22" s="225">
        <v>0.36192000000000002</v>
      </c>
      <c r="HE22" s="10">
        <f t="shared" si="106"/>
        <v>0</v>
      </c>
      <c r="HF22" s="10">
        <f t="shared" si="107"/>
        <v>0</v>
      </c>
      <c r="HG22" s="10">
        <f t="shared" si="108"/>
        <v>0</v>
      </c>
      <c r="HH22" s="10">
        <f t="shared" si="109"/>
        <v>0.36192000000000002</v>
      </c>
      <c r="HI22" s="10">
        <f t="shared" si="110"/>
        <v>2.1715200000000001</v>
      </c>
      <c r="HJ22" s="10">
        <f t="shared" si="111"/>
        <v>7.2384000000000004</v>
      </c>
      <c r="HK22" s="10">
        <f t="shared" si="112"/>
        <v>20.267520000000001</v>
      </c>
      <c r="HL22" s="10">
        <f t="shared" si="113"/>
        <v>31.848960000000002</v>
      </c>
      <c r="HM22" s="10">
        <f t="shared" si="114"/>
        <v>38.363520000000001</v>
      </c>
      <c r="HN22" s="10">
        <f t="shared" si="115"/>
        <v>94.461120000000008</v>
      </c>
      <c r="HO22" s="10">
        <f t="shared" si="116"/>
        <v>97.718400000000003</v>
      </c>
      <c r="HP22" s="10">
        <f t="shared" si="117"/>
        <v>61.88832</v>
      </c>
      <c r="HQ22" s="10">
        <f t="shared" si="118"/>
        <v>64.059840000000008</v>
      </c>
      <c r="HR22" s="10">
        <f t="shared" si="119"/>
        <v>94.461120000000008</v>
      </c>
      <c r="HS22" s="10">
        <f t="shared" si="120"/>
        <v>93.737279999999998</v>
      </c>
      <c r="HT22" s="10">
        <f t="shared" si="121"/>
        <v>97.356480000000005</v>
      </c>
      <c r="HU22" s="10">
        <f t="shared" si="122"/>
        <v>106.04256000000001</v>
      </c>
      <c r="HV22" s="10">
        <f t="shared" si="123"/>
        <v>120.15744000000001</v>
      </c>
      <c r="HW22" s="10">
        <f t="shared" si="124"/>
        <v>128.11968000000002</v>
      </c>
      <c r="HX22" s="10">
        <f t="shared" si="125"/>
        <v>50.30688</v>
      </c>
      <c r="HY22" s="10">
        <f t="shared" si="126"/>
        <v>38.363520000000001</v>
      </c>
      <c r="HZ22" s="10">
        <f t="shared" si="127"/>
        <v>27.144000000000002</v>
      </c>
      <c r="IA22" s="10">
        <f t="shared" si="128"/>
        <v>36.915840000000003</v>
      </c>
      <c r="IB22" s="10">
        <f t="shared" si="129"/>
        <v>37.639679999999998</v>
      </c>
      <c r="IC22" s="10">
        <f t="shared" si="130"/>
        <v>35.830080000000002</v>
      </c>
      <c r="ID22" s="10">
        <f t="shared" si="131"/>
        <v>43.068480000000001</v>
      </c>
      <c r="IE22" s="10">
        <f t="shared" si="132"/>
        <v>57.907200000000003</v>
      </c>
      <c r="IF22" s="10">
        <f t="shared" si="133"/>
        <v>45.60192</v>
      </c>
      <c r="IG22" s="10">
        <f t="shared" si="134"/>
        <v>38.725439999999999</v>
      </c>
      <c r="IH22" s="10">
        <f t="shared" si="135"/>
        <v>36.192</v>
      </c>
      <c r="II22" s="176">
        <f t="shared" si="136"/>
        <v>194.71296000000001</v>
      </c>
      <c r="IJ22" s="176">
        <f t="shared" si="137"/>
        <v>913.84800000000007</v>
      </c>
      <c r="IK22" s="176">
        <f t="shared" si="138"/>
        <v>397.38816000000003</v>
      </c>
      <c r="IL22" s="19">
        <f t="shared" si="139"/>
        <v>1505.9491200000004</v>
      </c>
      <c r="IM22" s="168"/>
      <c r="IN22" s="168"/>
      <c r="IO22" s="168"/>
      <c r="IP22" s="168"/>
      <c r="IQ22" s="168"/>
      <c r="IR22" s="168"/>
      <c r="IS22" s="168"/>
      <c r="IT22" s="168"/>
      <c r="IU22" s="168"/>
      <c r="IV22" s="168"/>
      <c r="IW22" s="168"/>
      <c r="IX22" s="168"/>
      <c r="IY22" s="168"/>
      <c r="IZ22" s="168"/>
      <c r="JA22" s="168"/>
      <c r="JB22" s="168"/>
      <c r="JC22" s="168"/>
      <c r="JD22" s="168"/>
      <c r="JE22" s="168"/>
      <c r="JF22" s="168"/>
      <c r="JG22" s="168"/>
      <c r="JH22" s="168"/>
      <c r="JI22" s="168"/>
      <c r="JJ22" s="168"/>
      <c r="JK22" s="168"/>
      <c r="JL22" s="168"/>
      <c r="JM22" s="168"/>
      <c r="JN22" s="168"/>
      <c r="JO22" s="168"/>
      <c r="JP22" s="168"/>
      <c r="JQ22" s="177">
        <f t="shared" si="144"/>
        <v>0.36192000000000002</v>
      </c>
      <c r="JR22" s="177">
        <f t="shared" si="142"/>
        <v>0.36192000000000002</v>
      </c>
      <c r="JS22" s="177">
        <f t="shared" si="143"/>
        <v>0.36192000000000002</v>
      </c>
      <c r="JT22" s="22">
        <f t="shared" si="145"/>
        <v>0.36192000000000013</v>
      </c>
    </row>
    <row r="23" spans="1:280" x14ac:dyDescent="0.25">
      <c r="A23" s="96">
        <v>21</v>
      </c>
      <c r="B23" s="45"/>
      <c r="C23" s="45" t="s">
        <v>237</v>
      </c>
      <c r="D23" s="45" t="s">
        <v>183</v>
      </c>
      <c r="E23" s="68">
        <v>302</v>
      </c>
      <c r="F23" s="48" t="s">
        <v>50</v>
      </c>
      <c r="G23" s="124"/>
      <c r="H23" s="125"/>
      <c r="I23" s="125"/>
      <c r="J23" s="125"/>
      <c r="K23" s="125"/>
      <c r="L23" s="125"/>
      <c r="M23" s="125"/>
      <c r="N23" s="17"/>
      <c r="O23" s="12"/>
      <c r="P23" s="12"/>
      <c r="Q23" s="12"/>
      <c r="R23" s="12"/>
      <c r="S23" s="12"/>
      <c r="T23" s="12"/>
      <c r="U23" s="12"/>
      <c r="V23" s="12"/>
      <c r="W23" s="11"/>
      <c r="X23" s="11"/>
      <c r="Y23" s="12"/>
      <c r="Z23" s="11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60"/>
      <c r="AM23" s="124">
        <v>5</v>
      </c>
      <c r="AN23" s="125">
        <v>5</v>
      </c>
      <c r="AO23" s="125">
        <v>5</v>
      </c>
      <c r="AP23" s="125">
        <v>5</v>
      </c>
      <c r="AQ23" s="125">
        <v>5</v>
      </c>
      <c r="AR23" s="125">
        <v>5</v>
      </c>
      <c r="AS23" s="125">
        <v>5</v>
      </c>
      <c r="AT23" s="17">
        <v>5</v>
      </c>
      <c r="AU23" s="12">
        <v>6</v>
      </c>
      <c r="AV23" s="12">
        <v>7</v>
      </c>
      <c r="AW23" s="12">
        <v>5</v>
      </c>
      <c r="AX23" s="12">
        <v>10</v>
      </c>
      <c r="AY23" s="12">
        <v>12</v>
      </c>
      <c r="AZ23" s="12">
        <v>14</v>
      </c>
      <c r="BA23" s="12">
        <v>6</v>
      </c>
      <c r="BB23" s="12">
        <v>7</v>
      </c>
      <c r="BC23" s="11">
        <v>11</v>
      </c>
      <c r="BD23" s="11">
        <v>14</v>
      </c>
      <c r="BE23" s="12">
        <v>10</v>
      </c>
      <c r="BF23" s="11">
        <v>15</v>
      </c>
      <c r="BG23" s="12">
        <v>17</v>
      </c>
      <c r="BH23" s="12">
        <v>19</v>
      </c>
      <c r="BI23" s="12">
        <v>17</v>
      </c>
      <c r="BJ23" s="12">
        <v>21</v>
      </c>
      <c r="BK23" s="12">
        <v>14</v>
      </c>
      <c r="BL23" s="12">
        <v>12</v>
      </c>
      <c r="BM23" s="12">
        <v>11</v>
      </c>
      <c r="BN23" s="12">
        <v>9</v>
      </c>
      <c r="BO23" s="12">
        <v>9</v>
      </c>
      <c r="BP23" s="12">
        <v>13</v>
      </c>
      <c r="BQ23" s="12">
        <v>20</v>
      </c>
      <c r="BR23" s="60"/>
      <c r="BS23" s="60"/>
      <c r="BT23" s="11">
        <f t="shared" si="0"/>
        <v>0</v>
      </c>
      <c r="BU23" s="11">
        <f t="shared" si="1"/>
        <v>0</v>
      </c>
      <c r="BV23" s="11">
        <f t="shared" si="2"/>
        <v>0</v>
      </c>
      <c r="BW23" s="11">
        <f t="shared" si="3"/>
        <v>0</v>
      </c>
      <c r="BX23" s="11">
        <f t="shared" si="4"/>
        <v>0</v>
      </c>
      <c r="BY23" s="11">
        <f t="shared" si="5"/>
        <v>0</v>
      </c>
      <c r="BZ23" s="11">
        <f t="shared" si="6"/>
        <v>0</v>
      </c>
      <c r="CA23" s="11">
        <f t="shared" si="7"/>
        <v>1</v>
      </c>
      <c r="CB23" s="11">
        <f t="shared" si="8"/>
        <v>1</v>
      </c>
      <c r="CC23" s="11">
        <f t="shared" si="9"/>
        <v>-2</v>
      </c>
      <c r="CD23" s="11">
        <f t="shared" si="10"/>
        <v>5</v>
      </c>
      <c r="CE23" s="11">
        <f t="shared" si="11"/>
        <v>2</v>
      </c>
      <c r="CF23" s="11">
        <f t="shared" si="12"/>
        <v>2</v>
      </c>
      <c r="CG23" s="11">
        <f t="shared" si="13"/>
        <v>-8</v>
      </c>
      <c r="CH23" s="11">
        <f t="shared" si="14"/>
        <v>1</v>
      </c>
      <c r="CI23" s="11">
        <f t="shared" si="15"/>
        <v>4</v>
      </c>
      <c r="CJ23" s="11">
        <f t="shared" si="16"/>
        <v>3</v>
      </c>
      <c r="CK23" s="11">
        <f t="shared" si="17"/>
        <v>-4</v>
      </c>
      <c r="CL23" s="11">
        <f t="shared" si="18"/>
        <v>5</v>
      </c>
      <c r="CM23" s="11">
        <f t="shared" si="19"/>
        <v>2</v>
      </c>
      <c r="CN23" s="11">
        <f t="shared" si="20"/>
        <v>2</v>
      </c>
      <c r="CO23" s="11">
        <f t="shared" si="21"/>
        <v>-2</v>
      </c>
      <c r="CP23" s="11">
        <f t="shared" si="22"/>
        <v>4</v>
      </c>
      <c r="CQ23" s="11">
        <f t="shared" si="23"/>
        <v>-7</v>
      </c>
      <c r="CR23" s="11">
        <f t="shared" si="24"/>
        <v>-2</v>
      </c>
      <c r="CS23" s="11">
        <f t="shared" si="25"/>
        <v>-1</v>
      </c>
      <c r="CT23" s="11">
        <f t="shared" si="26"/>
        <v>-2</v>
      </c>
      <c r="CU23" s="11">
        <f t="shared" si="27"/>
        <v>0</v>
      </c>
      <c r="CV23" s="11">
        <f t="shared" si="28"/>
        <v>4</v>
      </c>
      <c r="CW23" s="11">
        <f t="shared" si="29"/>
        <v>7</v>
      </c>
      <c r="CX23" s="66">
        <f t="shared" si="30"/>
        <v>0</v>
      </c>
      <c r="CY23" s="66">
        <f t="shared" si="31"/>
        <v>12</v>
      </c>
      <c r="CZ23" s="66">
        <f t="shared" si="32"/>
        <v>3</v>
      </c>
      <c r="DA23" s="66">
        <f t="shared" si="33"/>
        <v>15</v>
      </c>
      <c r="DB23" s="60"/>
      <c r="DC23" s="135"/>
      <c r="DD23" s="134"/>
      <c r="DE23" s="134"/>
      <c r="DF23" s="134"/>
      <c r="DG23" s="134"/>
      <c r="DH23" s="134"/>
      <c r="DI23" s="134"/>
      <c r="DJ23" s="135">
        <v>0</v>
      </c>
      <c r="DK23" s="122">
        <v>0</v>
      </c>
      <c r="DL23" s="122">
        <v>0</v>
      </c>
      <c r="DM23" s="122">
        <v>0</v>
      </c>
      <c r="DN23" s="122">
        <v>0</v>
      </c>
      <c r="DO23" s="122">
        <v>0</v>
      </c>
      <c r="DP23" s="122">
        <v>0</v>
      </c>
      <c r="DQ23" s="122">
        <v>0</v>
      </c>
      <c r="DR23" s="122">
        <v>0</v>
      </c>
      <c r="DS23" s="137">
        <v>0</v>
      </c>
      <c r="DT23" s="137">
        <v>0</v>
      </c>
      <c r="DU23" s="137">
        <v>0</v>
      </c>
      <c r="DV23" s="137">
        <v>0</v>
      </c>
      <c r="DW23" s="137">
        <v>0</v>
      </c>
      <c r="DX23" s="137">
        <v>0</v>
      </c>
      <c r="DY23" s="137">
        <v>0</v>
      </c>
      <c r="DZ23" s="122">
        <v>1</v>
      </c>
      <c r="EA23" s="122">
        <v>2</v>
      </c>
      <c r="EB23" s="232">
        <v>1.5</v>
      </c>
      <c r="EC23" s="232">
        <v>2</v>
      </c>
      <c r="ED23" s="232">
        <v>2.25</v>
      </c>
      <c r="EE23" s="232"/>
      <c r="EF23" s="232">
        <v>2.25</v>
      </c>
      <c r="EG23" s="66">
        <f t="shared" si="34"/>
        <v>0</v>
      </c>
      <c r="EH23" s="66">
        <f t="shared" si="35"/>
        <v>0</v>
      </c>
      <c r="EI23" s="66">
        <f t="shared" si="36"/>
        <v>11</v>
      </c>
      <c r="EJ23" s="66">
        <f t="shared" si="37"/>
        <v>11</v>
      </c>
      <c r="EK23" s="19"/>
      <c r="EL23" s="5">
        <f t="shared" si="38"/>
        <v>0</v>
      </c>
      <c r="EM23" s="5">
        <f t="shared" si="39"/>
        <v>0</v>
      </c>
      <c r="EN23" s="5">
        <f t="shared" si="40"/>
        <v>0</v>
      </c>
      <c r="EO23" s="5">
        <f t="shared" si="41"/>
        <v>0</v>
      </c>
      <c r="EP23" s="5">
        <f t="shared" si="42"/>
        <v>0</v>
      </c>
      <c r="EQ23" s="5">
        <f t="shared" si="43"/>
        <v>0</v>
      </c>
      <c r="ER23" s="5">
        <f t="shared" si="44"/>
        <v>0</v>
      </c>
      <c r="ES23" s="5">
        <f t="shared" si="45"/>
        <v>1</v>
      </c>
      <c r="ET23" s="5">
        <f t="shared" si="46"/>
        <v>1</v>
      </c>
      <c r="EU23" s="5">
        <f t="shared" si="47"/>
        <v>-2</v>
      </c>
      <c r="EV23" s="5">
        <f t="shared" si="48"/>
        <v>5</v>
      </c>
      <c r="EW23" s="5">
        <f t="shared" si="49"/>
        <v>2</v>
      </c>
      <c r="EX23" s="5">
        <f t="shared" si="50"/>
        <v>2</v>
      </c>
      <c r="EY23" s="5">
        <f t="shared" si="51"/>
        <v>-8</v>
      </c>
      <c r="EZ23" s="5">
        <f t="shared" si="52"/>
        <v>1</v>
      </c>
      <c r="FA23" s="5">
        <f t="shared" si="53"/>
        <v>4</v>
      </c>
      <c r="FB23" s="5">
        <f t="shared" si="54"/>
        <v>3</v>
      </c>
      <c r="FC23" s="5">
        <f t="shared" si="55"/>
        <v>-4</v>
      </c>
      <c r="FD23" s="5">
        <f t="shared" si="56"/>
        <v>5</v>
      </c>
      <c r="FE23" s="5">
        <f t="shared" si="57"/>
        <v>2</v>
      </c>
      <c r="FF23" s="5">
        <f t="shared" si="58"/>
        <v>2</v>
      </c>
      <c r="FG23" s="5">
        <f t="shared" si="59"/>
        <v>-2</v>
      </c>
      <c r="FH23" s="5">
        <f t="shared" si="60"/>
        <v>4</v>
      </c>
      <c r="FI23" s="5">
        <f t="shared" si="61"/>
        <v>-6</v>
      </c>
      <c r="FJ23" s="5">
        <f t="shared" si="62"/>
        <v>0</v>
      </c>
      <c r="FK23" s="5">
        <f t="shared" si="63"/>
        <v>0.5</v>
      </c>
      <c r="FL23" s="5">
        <f t="shared" si="64"/>
        <v>0</v>
      </c>
      <c r="FM23" s="5">
        <f t="shared" si="65"/>
        <v>2.25</v>
      </c>
      <c r="FN23" s="5">
        <f t="shared" si="66"/>
        <v>4</v>
      </c>
      <c r="FO23" s="5">
        <f t="shared" si="67"/>
        <v>9.25</v>
      </c>
      <c r="FP23" s="176">
        <f t="shared" si="68"/>
        <v>0</v>
      </c>
      <c r="FQ23" s="176">
        <f t="shared" si="69"/>
        <v>12</v>
      </c>
      <c r="FR23" s="176">
        <f t="shared" si="70"/>
        <v>14</v>
      </c>
      <c r="FS23" s="66">
        <f t="shared" si="71"/>
        <v>26</v>
      </c>
      <c r="FT23" s="242">
        <f t="shared" si="72"/>
        <v>0</v>
      </c>
      <c r="FU23" s="242">
        <f t="shared" si="73"/>
        <v>0</v>
      </c>
      <c r="FV23" s="242">
        <f t="shared" si="74"/>
        <v>0</v>
      </c>
      <c r="FW23" s="242">
        <f t="shared" si="75"/>
        <v>0</v>
      </c>
      <c r="FX23" s="242">
        <f t="shared" si="76"/>
        <v>0</v>
      </c>
      <c r="FY23" s="242">
        <f t="shared" si="77"/>
        <v>0</v>
      </c>
      <c r="FZ23" s="242">
        <f t="shared" si="78"/>
        <v>0</v>
      </c>
      <c r="GA23" s="242">
        <f t="shared" si="79"/>
        <v>3.5844863431070325E-5</v>
      </c>
      <c r="GB23" s="242">
        <f t="shared" si="80"/>
        <v>3.9799410968717664E-5</v>
      </c>
      <c r="GC23" s="242">
        <f t="shared" si="81"/>
        <v>-4.1309511515026334E-5</v>
      </c>
      <c r="GD23" s="242">
        <f t="shared" si="82"/>
        <v>1.0329511414110113E-4</v>
      </c>
      <c r="GE23" s="242">
        <f t="shared" si="83"/>
        <v>4.6317739694302917E-5</v>
      </c>
      <c r="GF23" s="242">
        <f t="shared" si="84"/>
        <v>4.4989315037678554E-5</v>
      </c>
      <c r="GG23" s="242">
        <f t="shared" si="85"/>
        <v>-1.322641977349756E-4</v>
      </c>
      <c r="GH23" s="242">
        <f t="shared" si="86"/>
        <v>1.5941081761808355E-5</v>
      </c>
      <c r="GI23" s="242">
        <f t="shared" si="87"/>
        <v>5.3566884951722845E-5</v>
      </c>
      <c r="GJ23" s="242">
        <f t="shared" si="88"/>
        <v>3.8013659575007286E-5</v>
      </c>
      <c r="GK23" s="242">
        <f t="shared" si="89"/>
        <v>-5.2032520325203252E-5</v>
      </c>
      <c r="GL23" s="242">
        <f t="shared" si="90"/>
        <v>5.565387740563885E-5</v>
      </c>
      <c r="GM23" s="242">
        <f t="shared" si="91"/>
        <v>2.5124365609768353E-5</v>
      </c>
      <c r="GN23" s="242">
        <f t="shared" si="92"/>
        <v>3.0896142616594319E-5</v>
      </c>
      <c r="GO23" s="242">
        <f t="shared" si="93"/>
        <v>-3.667167846272324E-5</v>
      </c>
      <c r="GP23" s="242">
        <f t="shared" si="94"/>
        <v>6.7107338187430798E-5</v>
      </c>
      <c r="GQ23" s="242">
        <f t="shared" si="95"/>
        <v>-8.8504712875960646E-5</v>
      </c>
      <c r="GR23" s="242">
        <f t="shared" si="96"/>
        <v>0</v>
      </c>
      <c r="GS23" s="242">
        <f t="shared" si="97"/>
        <v>7.4149871720721924E-6</v>
      </c>
      <c r="GT23" s="242">
        <f t="shared" si="98"/>
        <v>0</v>
      </c>
      <c r="GU23" s="242">
        <f t="shared" si="99"/>
        <v>2.9466943001109923E-5</v>
      </c>
      <c r="GV23" s="242">
        <f t="shared" si="100"/>
        <v>7.1244734568835769E-5</v>
      </c>
      <c r="GW23" s="242">
        <f t="shared" si="101"/>
        <v>1.2461534834480505E-4</v>
      </c>
      <c r="GX23" s="177">
        <f t="shared" si="102"/>
        <v>0</v>
      </c>
      <c r="GY23" s="177">
        <f t="shared" si="103"/>
        <v>1.8204767221709792E-5</v>
      </c>
      <c r="GZ23" s="177">
        <f t="shared" si="104"/>
        <v>2.1347429413708101E-5</v>
      </c>
      <c r="HA23" s="243">
        <f t="shared" si="105"/>
        <v>1.6307499563983457E-5</v>
      </c>
      <c r="HB23" s="19"/>
      <c r="HC23" s="19"/>
      <c r="HD23" s="225">
        <v>3.48E-3</v>
      </c>
      <c r="HE23" s="10">
        <f t="shared" si="106"/>
        <v>0</v>
      </c>
      <c r="HF23" s="10">
        <f t="shared" si="107"/>
        <v>0</v>
      </c>
      <c r="HG23" s="10">
        <f t="shared" si="108"/>
        <v>0</v>
      </c>
      <c r="HH23" s="10">
        <f t="shared" si="109"/>
        <v>0</v>
      </c>
      <c r="HI23" s="10">
        <f t="shared" si="110"/>
        <v>0</v>
      </c>
      <c r="HJ23" s="10">
        <f t="shared" si="111"/>
        <v>0</v>
      </c>
      <c r="HK23" s="10">
        <f t="shared" si="112"/>
        <v>0</v>
      </c>
      <c r="HL23" s="10">
        <f t="shared" si="113"/>
        <v>3.48E-3</v>
      </c>
      <c r="HM23" s="10">
        <f t="shared" si="114"/>
        <v>3.48E-3</v>
      </c>
      <c r="HN23" s="10">
        <f t="shared" si="115"/>
        <v>-6.96E-3</v>
      </c>
      <c r="HO23" s="10">
        <f t="shared" si="116"/>
        <v>1.7399999999999999E-2</v>
      </c>
      <c r="HP23" s="10">
        <f t="shared" si="117"/>
        <v>6.96E-3</v>
      </c>
      <c r="HQ23" s="10">
        <f t="shared" si="118"/>
        <v>6.96E-3</v>
      </c>
      <c r="HR23" s="10">
        <f t="shared" si="119"/>
        <v>-2.784E-2</v>
      </c>
      <c r="HS23" s="10">
        <f t="shared" si="120"/>
        <v>3.48E-3</v>
      </c>
      <c r="HT23" s="10">
        <f t="shared" si="121"/>
        <v>1.392E-2</v>
      </c>
      <c r="HU23" s="10">
        <f t="shared" si="122"/>
        <v>1.044E-2</v>
      </c>
      <c r="HV23" s="10">
        <f t="shared" si="123"/>
        <v>-1.392E-2</v>
      </c>
      <c r="HW23" s="10">
        <f t="shared" si="124"/>
        <v>1.7399999999999999E-2</v>
      </c>
      <c r="HX23" s="10">
        <f t="shared" si="125"/>
        <v>6.96E-3</v>
      </c>
      <c r="HY23" s="10">
        <f t="shared" si="126"/>
        <v>6.96E-3</v>
      </c>
      <c r="HZ23" s="10">
        <f t="shared" si="127"/>
        <v>-6.96E-3</v>
      </c>
      <c r="IA23" s="10">
        <f t="shared" si="128"/>
        <v>1.392E-2</v>
      </c>
      <c r="IB23" s="10">
        <f t="shared" si="129"/>
        <v>-2.0879999999999999E-2</v>
      </c>
      <c r="IC23" s="10">
        <f t="shared" si="130"/>
        <v>0</v>
      </c>
      <c r="ID23" s="10">
        <f t="shared" si="131"/>
        <v>1.74E-3</v>
      </c>
      <c r="IE23" s="10">
        <f t="shared" si="132"/>
        <v>0</v>
      </c>
      <c r="IF23" s="10">
        <f t="shared" si="133"/>
        <v>7.8300000000000002E-3</v>
      </c>
      <c r="IG23" s="10">
        <f t="shared" si="134"/>
        <v>1.392E-2</v>
      </c>
      <c r="IH23" s="10">
        <f t="shared" si="135"/>
        <v>3.2190000000000003E-2</v>
      </c>
      <c r="II23" s="176">
        <f t="shared" si="136"/>
        <v>0</v>
      </c>
      <c r="IJ23" s="176">
        <f t="shared" si="137"/>
        <v>4.1759999999999999E-2</v>
      </c>
      <c r="IK23" s="176">
        <f t="shared" si="138"/>
        <v>4.8720000000000006E-2</v>
      </c>
      <c r="IL23" s="19">
        <f t="shared" si="139"/>
        <v>9.0480000000000005E-2</v>
      </c>
      <c r="IM23" s="168"/>
      <c r="IN23" s="168"/>
      <c r="IO23" s="168"/>
      <c r="IP23" s="168"/>
      <c r="IQ23" s="168"/>
      <c r="IR23" s="168"/>
      <c r="IS23" s="168"/>
      <c r="IT23" s="168"/>
      <c r="IU23" s="168"/>
      <c r="IV23" s="168"/>
      <c r="IW23" s="168"/>
      <c r="IX23" s="168"/>
      <c r="IY23" s="168"/>
      <c r="IZ23" s="168"/>
      <c r="JA23" s="168"/>
      <c r="JB23" s="168"/>
      <c r="JC23" s="168"/>
      <c r="JD23" s="168"/>
      <c r="JE23" s="168"/>
      <c r="JF23" s="168"/>
      <c r="JG23" s="168"/>
      <c r="JH23" s="168"/>
      <c r="JI23" s="168"/>
      <c r="JJ23" s="168"/>
      <c r="JK23" s="168"/>
      <c r="JL23" s="168"/>
      <c r="JM23" s="168"/>
      <c r="JN23" s="168"/>
      <c r="JO23" s="168"/>
      <c r="JP23" s="168"/>
      <c r="JQ23" s="177"/>
      <c r="JR23" s="177">
        <f t="shared" si="142"/>
        <v>3.48E-3</v>
      </c>
      <c r="JS23" s="177">
        <f t="shared" si="143"/>
        <v>3.4800000000000005E-3</v>
      </c>
      <c r="JT23" s="22">
        <f t="shared" si="145"/>
        <v>3.48E-3</v>
      </c>
    </row>
    <row r="24" spans="1:280" x14ac:dyDescent="0.25">
      <c r="A24" s="96">
        <v>22</v>
      </c>
      <c r="B24" s="39"/>
      <c r="C24" s="39" t="s">
        <v>236</v>
      </c>
      <c r="D24" s="39" t="s">
        <v>198</v>
      </c>
      <c r="E24" s="68">
        <v>513</v>
      </c>
      <c r="F24" s="49" t="s">
        <v>163</v>
      </c>
      <c r="G24" s="17"/>
      <c r="H24" s="5"/>
      <c r="I24" s="5"/>
      <c r="J24" s="5"/>
      <c r="K24" s="5"/>
      <c r="L24" s="5"/>
      <c r="M24" s="5"/>
      <c r="N24" s="17"/>
      <c r="O24" s="12"/>
      <c r="P24" s="12"/>
      <c r="Q24" s="12"/>
      <c r="R24" s="12"/>
      <c r="S24" s="12"/>
      <c r="T24" s="12"/>
      <c r="U24" s="12"/>
      <c r="V24" s="12"/>
      <c r="W24" s="11"/>
      <c r="X24" s="12"/>
      <c r="Y24" s="12"/>
      <c r="Z24" s="12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58"/>
      <c r="AM24" s="17">
        <v>1119</v>
      </c>
      <c r="AN24" s="5">
        <v>1215</v>
      </c>
      <c r="AO24" s="5">
        <v>1287</v>
      </c>
      <c r="AP24" s="5">
        <v>1310</v>
      </c>
      <c r="AQ24" s="5">
        <v>1310</v>
      </c>
      <c r="AR24" s="5">
        <v>1429</v>
      </c>
      <c r="AS24" s="5">
        <v>1374</v>
      </c>
      <c r="AT24" s="17">
        <v>1521</v>
      </c>
      <c r="AU24" s="12">
        <v>1622</v>
      </c>
      <c r="AV24" s="12">
        <v>1719</v>
      </c>
      <c r="AW24" s="12">
        <v>1841</v>
      </c>
      <c r="AX24" s="12">
        <v>2025</v>
      </c>
      <c r="AY24" s="12">
        <v>2161</v>
      </c>
      <c r="AZ24" s="12">
        <v>2413</v>
      </c>
      <c r="BA24" s="12">
        <v>2721</v>
      </c>
      <c r="BB24" s="12">
        <v>3338</v>
      </c>
      <c r="BC24" s="11">
        <v>3860</v>
      </c>
      <c r="BD24" s="12">
        <v>4528</v>
      </c>
      <c r="BE24" s="12">
        <v>5234</v>
      </c>
      <c r="BF24" s="12">
        <v>6227</v>
      </c>
      <c r="BG24" s="11">
        <v>6895</v>
      </c>
      <c r="BH24" s="11">
        <v>7463</v>
      </c>
      <c r="BI24" s="11">
        <v>7720</v>
      </c>
      <c r="BJ24" s="11">
        <v>8047</v>
      </c>
      <c r="BK24" s="11">
        <v>8412</v>
      </c>
      <c r="BL24" s="11">
        <v>8456</v>
      </c>
      <c r="BM24" s="11">
        <v>8768</v>
      </c>
      <c r="BN24" s="11">
        <v>9210</v>
      </c>
      <c r="BO24" s="11">
        <v>9745</v>
      </c>
      <c r="BP24" s="11">
        <v>10092</v>
      </c>
      <c r="BQ24" s="11">
        <v>10880</v>
      </c>
      <c r="BR24" s="58"/>
      <c r="BS24" s="58"/>
      <c r="BT24" s="12">
        <f t="shared" si="0"/>
        <v>96</v>
      </c>
      <c r="BU24" s="12">
        <f t="shared" si="1"/>
        <v>72</v>
      </c>
      <c r="BV24" s="12">
        <f t="shared" si="2"/>
        <v>23</v>
      </c>
      <c r="BW24" s="12">
        <f t="shared" si="3"/>
        <v>0</v>
      </c>
      <c r="BX24" s="12">
        <f t="shared" si="4"/>
        <v>119</v>
      </c>
      <c r="BY24" s="12">
        <f t="shared" si="5"/>
        <v>-55</v>
      </c>
      <c r="BZ24" s="12">
        <f t="shared" si="6"/>
        <v>147</v>
      </c>
      <c r="CA24" s="12">
        <f t="shared" si="7"/>
        <v>101</v>
      </c>
      <c r="CB24" s="12">
        <f t="shared" si="8"/>
        <v>97</v>
      </c>
      <c r="CC24" s="12">
        <f t="shared" si="9"/>
        <v>122</v>
      </c>
      <c r="CD24" s="12">
        <f t="shared" si="10"/>
        <v>184</v>
      </c>
      <c r="CE24" s="12">
        <f t="shared" si="11"/>
        <v>136</v>
      </c>
      <c r="CF24" s="12">
        <f t="shared" si="12"/>
        <v>252</v>
      </c>
      <c r="CG24" s="12">
        <f t="shared" si="13"/>
        <v>308</v>
      </c>
      <c r="CH24" s="12">
        <f t="shared" si="14"/>
        <v>617</v>
      </c>
      <c r="CI24" s="12">
        <f t="shared" si="15"/>
        <v>522</v>
      </c>
      <c r="CJ24" s="12">
        <f t="shared" si="16"/>
        <v>668</v>
      </c>
      <c r="CK24" s="12">
        <f t="shared" si="17"/>
        <v>706</v>
      </c>
      <c r="CL24" s="12">
        <f t="shared" si="18"/>
        <v>993</v>
      </c>
      <c r="CM24" s="12">
        <f t="shared" si="19"/>
        <v>668</v>
      </c>
      <c r="CN24" s="12">
        <f t="shared" si="20"/>
        <v>568</v>
      </c>
      <c r="CO24" s="12">
        <f t="shared" si="21"/>
        <v>257</v>
      </c>
      <c r="CP24" s="12">
        <f t="shared" si="22"/>
        <v>327</v>
      </c>
      <c r="CQ24" s="12">
        <f t="shared" si="23"/>
        <v>365</v>
      </c>
      <c r="CR24" s="12">
        <f t="shared" si="24"/>
        <v>44</v>
      </c>
      <c r="CS24" s="12">
        <f t="shared" si="25"/>
        <v>312</v>
      </c>
      <c r="CT24" s="12">
        <f t="shared" si="26"/>
        <v>442</v>
      </c>
      <c r="CU24" s="12">
        <f t="shared" si="27"/>
        <v>535</v>
      </c>
      <c r="CV24" s="12">
        <f t="shared" si="28"/>
        <v>347</v>
      </c>
      <c r="CW24" s="12">
        <f t="shared" si="29"/>
        <v>788</v>
      </c>
      <c r="CX24" s="66">
        <f t="shared" si="30"/>
        <v>722</v>
      </c>
      <c r="CY24" s="66">
        <f t="shared" si="31"/>
        <v>5054</v>
      </c>
      <c r="CZ24" s="66">
        <f t="shared" si="32"/>
        <v>3985</v>
      </c>
      <c r="DA24" s="66">
        <f t="shared" si="33"/>
        <v>9761</v>
      </c>
      <c r="DB24" s="58"/>
      <c r="DC24" s="128">
        <v>24</v>
      </c>
      <c r="DD24" s="128">
        <v>29</v>
      </c>
      <c r="DE24" s="128">
        <v>33</v>
      </c>
      <c r="DF24" s="129">
        <v>22</v>
      </c>
      <c r="DG24" s="129">
        <v>26</v>
      </c>
      <c r="DH24" s="129">
        <v>31</v>
      </c>
      <c r="DI24" s="129">
        <v>55</v>
      </c>
      <c r="DJ24" s="129">
        <v>36</v>
      </c>
      <c r="DK24" s="128">
        <v>105</v>
      </c>
      <c r="DL24" s="128">
        <v>118</v>
      </c>
      <c r="DM24" s="128">
        <v>102</v>
      </c>
      <c r="DN24" s="129">
        <v>124</v>
      </c>
      <c r="DO24" s="129">
        <v>148</v>
      </c>
      <c r="DP24" s="129">
        <v>159</v>
      </c>
      <c r="DQ24" s="129">
        <v>134</v>
      </c>
      <c r="DR24" s="129">
        <v>210</v>
      </c>
      <c r="DS24" s="130">
        <v>179</v>
      </c>
      <c r="DT24" s="130">
        <v>196</v>
      </c>
      <c r="DU24" s="130">
        <v>151</v>
      </c>
      <c r="DV24" s="130">
        <v>184</v>
      </c>
      <c r="DW24" s="130">
        <v>198</v>
      </c>
      <c r="DX24" s="130">
        <v>208</v>
      </c>
      <c r="DY24" s="130">
        <v>82</v>
      </c>
      <c r="DZ24" s="130">
        <v>181</v>
      </c>
      <c r="EA24" s="130">
        <v>267</v>
      </c>
      <c r="EB24" s="130">
        <v>362</v>
      </c>
      <c r="EC24" s="130">
        <v>514</v>
      </c>
      <c r="ED24" s="130">
        <v>489</v>
      </c>
      <c r="EE24" s="130">
        <v>387</v>
      </c>
      <c r="EF24" s="130">
        <v>407</v>
      </c>
      <c r="EG24" s="66">
        <f t="shared" si="34"/>
        <v>479</v>
      </c>
      <c r="EH24" s="66">
        <f t="shared" si="35"/>
        <v>1587</v>
      </c>
      <c r="EI24" s="66">
        <f t="shared" si="36"/>
        <v>3095</v>
      </c>
      <c r="EJ24" s="66">
        <f t="shared" si="37"/>
        <v>5161</v>
      </c>
      <c r="EK24" s="25"/>
      <c r="EL24" s="5">
        <f t="shared" si="38"/>
        <v>120</v>
      </c>
      <c r="EM24" s="5">
        <f t="shared" si="39"/>
        <v>101</v>
      </c>
      <c r="EN24" s="5">
        <f t="shared" si="40"/>
        <v>56</v>
      </c>
      <c r="EO24" s="5">
        <f t="shared" si="41"/>
        <v>22</v>
      </c>
      <c r="EP24" s="5">
        <f t="shared" si="42"/>
        <v>145</v>
      </c>
      <c r="EQ24" s="5">
        <f t="shared" si="43"/>
        <v>-24</v>
      </c>
      <c r="ER24" s="5">
        <f t="shared" si="44"/>
        <v>202</v>
      </c>
      <c r="ES24" s="5">
        <f t="shared" si="45"/>
        <v>137</v>
      </c>
      <c r="ET24" s="5">
        <f t="shared" si="46"/>
        <v>202</v>
      </c>
      <c r="EU24" s="5">
        <f t="shared" si="47"/>
        <v>240</v>
      </c>
      <c r="EV24" s="5">
        <f t="shared" si="48"/>
        <v>286</v>
      </c>
      <c r="EW24" s="5">
        <f t="shared" si="49"/>
        <v>260</v>
      </c>
      <c r="EX24" s="5">
        <f t="shared" si="50"/>
        <v>400</v>
      </c>
      <c r="EY24" s="5">
        <f t="shared" si="51"/>
        <v>467</v>
      </c>
      <c r="EZ24" s="5">
        <f t="shared" si="52"/>
        <v>751</v>
      </c>
      <c r="FA24" s="5">
        <f t="shared" si="53"/>
        <v>732</v>
      </c>
      <c r="FB24" s="5">
        <f t="shared" si="54"/>
        <v>847</v>
      </c>
      <c r="FC24" s="5">
        <f t="shared" si="55"/>
        <v>902</v>
      </c>
      <c r="FD24" s="5">
        <f t="shared" si="56"/>
        <v>1144</v>
      </c>
      <c r="FE24" s="5">
        <f t="shared" si="57"/>
        <v>852</v>
      </c>
      <c r="FF24" s="5">
        <f t="shared" si="58"/>
        <v>766</v>
      </c>
      <c r="FG24" s="5">
        <f t="shared" si="59"/>
        <v>465</v>
      </c>
      <c r="FH24" s="5">
        <f t="shared" si="60"/>
        <v>409</v>
      </c>
      <c r="FI24" s="5">
        <f t="shared" si="61"/>
        <v>546</v>
      </c>
      <c r="FJ24" s="5">
        <f t="shared" si="62"/>
        <v>311</v>
      </c>
      <c r="FK24" s="5">
        <f t="shared" si="63"/>
        <v>674</v>
      </c>
      <c r="FL24" s="5">
        <f t="shared" si="64"/>
        <v>956</v>
      </c>
      <c r="FM24" s="5">
        <f t="shared" si="65"/>
        <v>1024</v>
      </c>
      <c r="FN24" s="5">
        <f t="shared" si="66"/>
        <v>734</v>
      </c>
      <c r="FO24" s="5">
        <f t="shared" si="67"/>
        <v>1195</v>
      </c>
      <c r="FP24" s="176">
        <f t="shared" si="68"/>
        <v>1201</v>
      </c>
      <c r="FQ24" s="176">
        <f t="shared" si="69"/>
        <v>6641</v>
      </c>
      <c r="FR24" s="176">
        <f t="shared" si="70"/>
        <v>7080</v>
      </c>
      <c r="FS24" s="66">
        <f t="shared" si="71"/>
        <v>14922</v>
      </c>
      <c r="FT24" s="242">
        <f t="shared" si="72"/>
        <v>3.822459497856237E-3</v>
      </c>
      <c r="FU24" s="242">
        <f t="shared" si="73"/>
        <v>4.1089648663162519E-3</v>
      </c>
      <c r="FV24" s="242">
        <f t="shared" si="74"/>
        <v>1.9396962297154536E-3</v>
      </c>
      <c r="FW24" s="242">
        <f t="shared" si="75"/>
        <v>1.6158055157724652E-3</v>
      </c>
      <c r="FX24" s="242">
        <f t="shared" si="76"/>
        <v>6.0341658632671888E-3</v>
      </c>
      <c r="FY24" s="242">
        <f t="shared" si="77"/>
        <v>-1.0189856846663883E-3</v>
      </c>
      <c r="FZ24" s="242">
        <f t="shared" si="78"/>
        <v>6.3338106336946181E-3</v>
      </c>
      <c r="GA24" s="242">
        <f t="shared" si="79"/>
        <v>4.9107462900566346E-3</v>
      </c>
      <c r="GB24" s="242">
        <f t="shared" si="80"/>
        <v>8.039481015680968E-3</v>
      </c>
      <c r="GC24" s="242">
        <f t="shared" si="81"/>
        <v>4.9571413818031602E-3</v>
      </c>
      <c r="GD24" s="242">
        <f t="shared" si="82"/>
        <v>5.9084805288709841E-3</v>
      </c>
      <c r="GE24" s="242">
        <f t="shared" si="83"/>
        <v>6.0213061602593793E-3</v>
      </c>
      <c r="GF24" s="242">
        <f t="shared" si="84"/>
        <v>8.9978630075357099E-3</v>
      </c>
      <c r="GG24" s="242">
        <f t="shared" si="85"/>
        <v>7.7209225427792016E-3</v>
      </c>
      <c r="GH24" s="242">
        <f t="shared" si="86"/>
        <v>1.1971752403118076E-2</v>
      </c>
      <c r="GI24" s="242">
        <f t="shared" si="87"/>
        <v>9.8027399461652811E-3</v>
      </c>
      <c r="GJ24" s="242">
        <f t="shared" si="88"/>
        <v>1.0732523220010391E-2</v>
      </c>
      <c r="GK24" s="242">
        <f t="shared" si="89"/>
        <v>1.1733333333333333E-2</v>
      </c>
      <c r="GL24" s="242">
        <f t="shared" si="90"/>
        <v>1.273360715041017E-2</v>
      </c>
      <c r="GM24" s="242">
        <f t="shared" si="91"/>
        <v>1.0702979749761319E-2</v>
      </c>
      <c r="GN24" s="242">
        <f t="shared" si="92"/>
        <v>1.1833222622155623E-2</v>
      </c>
      <c r="GO24" s="242">
        <f t="shared" si="93"/>
        <v>8.5261652425831537E-3</v>
      </c>
      <c r="GP24" s="242">
        <f t="shared" si="94"/>
        <v>6.8617253296647989E-3</v>
      </c>
      <c r="GQ24" s="242">
        <f t="shared" si="95"/>
        <v>8.0539288717124194E-3</v>
      </c>
      <c r="GR24" s="242">
        <f t="shared" si="96"/>
        <v>4.8178959272513209E-3</v>
      </c>
      <c r="GS24" s="242">
        <f t="shared" si="97"/>
        <v>9.9954027079533145E-3</v>
      </c>
      <c r="GT24" s="242">
        <f t="shared" si="98"/>
        <v>1.3572797614822177E-2</v>
      </c>
      <c r="GU24" s="242">
        <f t="shared" si="99"/>
        <v>1.3410733170282916E-2</v>
      </c>
      <c r="GV24" s="242">
        <f t="shared" si="100"/>
        <v>1.3073408793381364E-2</v>
      </c>
      <c r="GW24" s="242">
        <f t="shared" si="101"/>
        <v>1.6098955813193733E-2</v>
      </c>
      <c r="GX24" s="177">
        <f t="shared" si="102"/>
        <v>4.2988998968407207E-3</v>
      </c>
      <c r="GY24" s="177">
        <f t="shared" si="103"/>
        <v>1.0074821593281227E-2</v>
      </c>
      <c r="GZ24" s="177">
        <f t="shared" si="104"/>
        <v>1.0795700017789525E-2</v>
      </c>
      <c r="HA24" s="243">
        <f t="shared" si="105"/>
        <v>9.359250326683121E-3</v>
      </c>
      <c r="HB24" s="19"/>
      <c r="HC24" s="19"/>
      <c r="HD24" s="225">
        <v>8.7000000000000001E-4</v>
      </c>
      <c r="HE24" s="10">
        <f t="shared" si="106"/>
        <v>0.10440000000000001</v>
      </c>
      <c r="HF24" s="10">
        <f t="shared" si="107"/>
        <v>8.7870000000000004E-2</v>
      </c>
      <c r="HG24" s="10">
        <f t="shared" si="108"/>
        <v>4.8719999999999999E-2</v>
      </c>
      <c r="HH24" s="10">
        <f t="shared" si="109"/>
        <v>1.9140000000000001E-2</v>
      </c>
      <c r="HI24" s="10">
        <f t="shared" si="110"/>
        <v>0.12615000000000001</v>
      </c>
      <c r="HJ24" s="10">
        <f t="shared" si="111"/>
        <v>-2.0879999999999999E-2</v>
      </c>
      <c r="HK24" s="10">
        <f t="shared" si="112"/>
        <v>0.17574000000000001</v>
      </c>
      <c r="HL24" s="10">
        <f t="shared" si="113"/>
        <v>0.11919</v>
      </c>
      <c r="HM24" s="10">
        <f t="shared" si="114"/>
        <v>0.17574000000000001</v>
      </c>
      <c r="HN24" s="10">
        <f t="shared" si="115"/>
        <v>0.20880000000000001</v>
      </c>
      <c r="HO24" s="10">
        <f t="shared" si="116"/>
        <v>0.24882000000000001</v>
      </c>
      <c r="HP24" s="10">
        <f t="shared" si="117"/>
        <v>0.22620000000000001</v>
      </c>
      <c r="HQ24" s="10">
        <f t="shared" si="118"/>
        <v>0.34799999999999998</v>
      </c>
      <c r="HR24" s="10">
        <f t="shared" si="119"/>
        <v>0.40628999999999998</v>
      </c>
      <c r="HS24" s="10">
        <f t="shared" si="120"/>
        <v>0.65337000000000001</v>
      </c>
      <c r="HT24" s="10">
        <f t="shared" si="121"/>
        <v>0.63683999999999996</v>
      </c>
      <c r="HU24" s="10">
        <f t="shared" si="122"/>
        <v>0.73689000000000004</v>
      </c>
      <c r="HV24" s="10">
        <f t="shared" si="123"/>
        <v>0.78473999999999999</v>
      </c>
      <c r="HW24" s="10">
        <f t="shared" si="124"/>
        <v>0.99528000000000005</v>
      </c>
      <c r="HX24" s="10">
        <f t="shared" si="125"/>
        <v>0.74124000000000001</v>
      </c>
      <c r="HY24" s="10">
        <f t="shared" si="126"/>
        <v>0.66642000000000001</v>
      </c>
      <c r="HZ24" s="10">
        <f t="shared" si="127"/>
        <v>0.40455000000000002</v>
      </c>
      <c r="IA24" s="10">
        <f t="shared" si="128"/>
        <v>0.35582999999999998</v>
      </c>
      <c r="IB24" s="10">
        <f t="shared" si="129"/>
        <v>0.47502</v>
      </c>
      <c r="IC24" s="10">
        <f t="shared" si="130"/>
        <v>0.27056999999999998</v>
      </c>
      <c r="ID24" s="10">
        <f t="shared" si="131"/>
        <v>0.58638000000000001</v>
      </c>
      <c r="IE24" s="10">
        <f t="shared" si="132"/>
        <v>0.83172000000000001</v>
      </c>
      <c r="IF24" s="10">
        <f t="shared" si="133"/>
        <v>0.89088000000000001</v>
      </c>
      <c r="IG24" s="10">
        <f t="shared" si="134"/>
        <v>0.63858000000000004</v>
      </c>
      <c r="IH24" s="10">
        <f t="shared" si="135"/>
        <v>1.03965</v>
      </c>
      <c r="II24" s="176">
        <f t="shared" si="136"/>
        <v>1.04487</v>
      </c>
      <c r="IJ24" s="176">
        <f t="shared" si="137"/>
        <v>5.7776700000000005</v>
      </c>
      <c r="IK24" s="176">
        <f t="shared" si="138"/>
        <v>6.1596000000000002</v>
      </c>
      <c r="IL24" s="19">
        <f t="shared" si="139"/>
        <v>12.982139999999999</v>
      </c>
      <c r="IM24" s="168"/>
      <c r="IN24" s="168"/>
      <c r="IO24" s="168"/>
      <c r="IP24" s="168"/>
      <c r="IQ24" s="168"/>
      <c r="IR24" s="168"/>
      <c r="IS24" s="168"/>
      <c r="IT24" s="168"/>
      <c r="IU24" s="168"/>
      <c r="IV24" s="168"/>
      <c r="IW24" s="168"/>
      <c r="IX24" s="168"/>
      <c r="IY24" s="168"/>
      <c r="IZ24" s="168"/>
      <c r="JA24" s="168"/>
      <c r="JB24" s="168"/>
      <c r="JC24" s="168"/>
      <c r="JD24" s="168"/>
      <c r="JE24" s="168"/>
      <c r="JF24" s="168"/>
      <c r="JG24" s="168"/>
      <c r="JH24" s="168"/>
      <c r="JI24" s="168"/>
      <c r="JJ24" s="168"/>
      <c r="JK24" s="168"/>
      <c r="JL24" s="168"/>
      <c r="JM24" s="168"/>
      <c r="JN24" s="168"/>
      <c r="JO24" s="168"/>
      <c r="JP24" s="168"/>
      <c r="JQ24" s="177">
        <f>II24/FP24</f>
        <v>8.7000000000000001E-4</v>
      </c>
      <c r="JR24" s="177">
        <f t="shared" si="142"/>
        <v>8.7000000000000011E-4</v>
      </c>
      <c r="JS24" s="177">
        <f t="shared" si="143"/>
        <v>8.7000000000000001E-4</v>
      </c>
      <c r="JT24" s="22">
        <f t="shared" si="145"/>
        <v>8.7000000000000001E-4</v>
      </c>
    </row>
    <row r="25" spans="1:280" x14ac:dyDescent="0.25">
      <c r="A25" s="96">
        <v>23</v>
      </c>
      <c r="B25" s="45"/>
      <c r="C25" s="45" t="s">
        <v>182</v>
      </c>
      <c r="D25" s="45" t="s">
        <v>182</v>
      </c>
      <c r="E25" s="68">
        <v>224</v>
      </c>
      <c r="F25" s="48" t="s">
        <v>135</v>
      </c>
      <c r="G25" s="124"/>
      <c r="H25" s="125"/>
      <c r="I25" s="125"/>
      <c r="J25" s="125"/>
      <c r="K25" s="125"/>
      <c r="L25" s="125"/>
      <c r="M25" s="125"/>
      <c r="N25" s="17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2"/>
      <c r="Z25" s="11"/>
      <c r="AA25" s="12"/>
      <c r="AB25" s="12"/>
      <c r="AC25" s="12"/>
      <c r="AD25" s="12"/>
      <c r="AE25" s="12"/>
      <c r="AF25" s="12"/>
      <c r="AG25" s="12"/>
      <c r="AH25" s="11"/>
      <c r="AI25" s="11"/>
      <c r="AJ25" s="11"/>
      <c r="AK25" s="11"/>
      <c r="AL25" s="60"/>
      <c r="AM25" s="124">
        <v>0</v>
      </c>
      <c r="AN25" s="125">
        <v>0</v>
      </c>
      <c r="AO25" s="125">
        <v>0</v>
      </c>
      <c r="AP25" s="125">
        <v>0</v>
      </c>
      <c r="AQ25" s="125">
        <v>0</v>
      </c>
      <c r="AR25" s="125">
        <v>0</v>
      </c>
      <c r="AS25" s="125">
        <v>0</v>
      </c>
      <c r="AT25" s="17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/>
      <c r="BA25" s="12">
        <v>0</v>
      </c>
      <c r="BB25" s="12">
        <v>0</v>
      </c>
      <c r="BC25" s="12"/>
      <c r="BD25" s="11">
        <v>0</v>
      </c>
      <c r="BE25" s="12">
        <v>2</v>
      </c>
      <c r="BF25" s="11"/>
      <c r="BG25" s="12">
        <v>1</v>
      </c>
      <c r="BH25" s="12">
        <v>1</v>
      </c>
      <c r="BI25" s="12">
        <v>1</v>
      </c>
      <c r="BJ25" s="12">
        <v>1</v>
      </c>
      <c r="BK25" s="12">
        <v>1</v>
      </c>
      <c r="BL25" s="12">
        <v>2</v>
      </c>
      <c r="BM25" s="12">
        <v>2</v>
      </c>
      <c r="BN25" s="11">
        <v>3</v>
      </c>
      <c r="BO25" s="11">
        <v>3</v>
      </c>
      <c r="BP25" s="11">
        <v>3</v>
      </c>
      <c r="BQ25" s="11">
        <v>3</v>
      </c>
      <c r="BR25" s="60"/>
      <c r="BS25" s="60"/>
      <c r="BT25" s="11">
        <f t="shared" si="0"/>
        <v>0</v>
      </c>
      <c r="BU25" s="11">
        <f t="shared" si="1"/>
        <v>0</v>
      </c>
      <c r="BV25" s="11">
        <f t="shared" si="2"/>
        <v>0</v>
      </c>
      <c r="BW25" s="11">
        <f t="shared" si="3"/>
        <v>0</v>
      </c>
      <c r="BX25" s="11">
        <f t="shared" si="4"/>
        <v>0</v>
      </c>
      <c r="BY25" s="11">
        <f t="shared" si="5"/>
        <v>0</v>
      </c>
      <c r="BZ25" s="11">
        <f t="shared" si="6"/>
        <v>0</v>
      </c>
      <c r="CA25" s="11">
        <f t="shared" si="7"/>
        <v>0</v>
      </c>
      <c r="CB25" s="11">
        <f t="shared" si="8"/>
        <v>0</v>
      </c>
      <c r="CC25" s="11">
        <f t="shared" si="9"/>
        <v>0</v>
      </c>
      <c r="CD25" s="11">
        <f t="shared" si="10"/>
        <v>0</v>
      </c>
      <c r="CE25" s="11">
        <f t="shared" si="11"/>
        <v>0</v>
      </c>
      <c r="CF25" s="11">
        <f t="shared" si="12"/>
        <v>0</v>
      </c>
      <c r="CG25" s="11">
        <f t="shared" si="13"/>
        <v>0</v>
      </c>
      <c r="CH25" s="11">
        <f t="shared" si="14"/>
        <v>0</v>
      </c>
      <c r="CI25" s="11">
        <f t="shared" si="15"/>
        <v>0</v>
      </c>
      <c r="CJ25" s="11">
        <f t="shared" si="16"/>
        <v>0</v>
      </c>
      <c r="CK25" s="11">
        <f t="shared" si="17"/>
        <v>2</v>
      </c>
      <c r="CL25" s="11">
        <f t="shared" si="18"/>
        <v>-2</v>
      </c>
      <c r="CM25" s="11">
        <f t="shared" si="19"/>
        <v>1</v>
      </c>
      <c r="CN25" s="11">
        <f t="shared" si="20"/>
        <v>0</v>
      </c>
      <c r="CO25" s="11">
        <f t="shared" si="21"/>
        <v>0</v>
      </c>
      <c r="CP25" s="11">
        <f t="shared" si="22"/>
        <v>0</v>
      </c>
      <c r="CQ25" s="11">
        <f t="shared" si="23"/>
        <v>0</v>
      </c>
      <c r="CR25" s="11">
        <f t="shared" si="24"/>
        <v>1</v>
      </c>
      <c r="CS25" s="11">
        <f t="shared" si="25"/>
        <v>0</v>
      </c>
      <c r="CT25" s="11">
        <f t="shared" si="26"/>
        <v>1</v>
      </c>
      <c r="CU25" s="11">
        <f t="shared" si="27"/>
        <v>0</v>
      </c>
      <c r="CV25" s="11">
        <f t="shared" si="28"/>
        <v>0</v>
      </c>
      <c r="CW25" s="11">
        <f t="shared" si="29"/>
        <v>0</v>
      </c>
      <c r="CX25" s="66">
        <f t="shared" si="30"/>
        <v>0</v>
      </c>
      <c r="CY25" s="66">
        <f t="shared" si="31"/>
        <v>1</v>
      </c>
      <c r="CZ25" s="66">
        <f t="shared" si="32"/>
        <v>2</v>
      </c>
      <c r="DA25" s="66">
        <f t="shared" si="33"/>
        <v>3</v>
      </c>
      <c r="DB25" s="60"/>
      <c r="DC25" s="137"/>
      <c r="DD25" s="137"/>
      <c r="DE25" s="137"/>
      <c r="DF25" s="137"/>
      <c r="DG25" s="137"/>
      <c r="DH25" s="137"/>
      <c r="DI25" s="137"/>
      <c r="DJ25" s="137">
        <v>0</v>
      </c>
      <c r="DK25" s="137">
        <v>0</v>
      </c>
      <c r="DL25" s="137">
        <v>0</v>
      </c>
      <c r="DM25" s="137">
        <v>0</v>
      </c>
      <c r="DN25" s="137">
        <v>0</v>
      </c>
      <c r="DO25" s="137">
        <v>0</v>
      </c>
      <c r="DP25" s="137">
        <v>0</v>
      </c>
      <c r="DQ25" s="137">
        <v>0</v>
      </c>
      <c r="DR25" s="137">
        <v>0</v>
      </c>
      <c r="DS25" s="137">
        <v>0</v>
      </c>
      <c r="DT25" s="137">
        <v>0</v>
      </c>
      <c r="DU25" s="137">
        <v>0</v>
      </c>
      <c r="DV25" s="137">
        <v>0</v>
      </c>
      <c r="DW25" s="137">
        <v>0</v>
      </c>
      <c r="DX25" s="137">
        <v>0</v>
      </c>
      <c r="DY25" s="137">
        <v>0</v>
      </c>
      <c r="DZ25" s="137"/>
      <c r="EA25" s="137"/>
      <c r="EB25" s="138"/>
      <c r="EC25" s="138"/>
      <c r="ED25" s="138"/>
      <c r="EE25" s="138"/>
      <c r="EF25" s="138"/>
      <c r="EG25" s="66">
        <f t="shared" si="34"/>
        <v>0</v>
      </c>
      <c r="EH25" s="66">
        <f t="shared" si="35"/>
        <v>0</v>
      </c>
      <c r="EI25" s="66">
        <f t="shared" si="36"/>
        <v>0</v>
      </c>
      <c r="EJ25" s="66">
        <f t="shared" si="37"/>
        <v>0</v>
      </c>
      <c r="EK25" s="25"/>
      <c r="EL25" s="5">
        <f t="shared" si="38"/>
        <v>0</v>
      </c>
      <c r="EM25" s="5">
        <f t="shared" si="39"/>
        <v>0</v>
      </c>
      <c r="EN25" s="5">
        <f t="shared" si="40"/>
        <v>0</v>
      </c>
      <c r="EO25" s="5">
        <f t="shared" si="41"/>
        <v>0</v>
      </c>
      <c r="EP25" s="5">
        <f t="shared" si="42"/>
        <v>0</v>
      </c>
      <c r="EQ25" s="5">
        <f t="shared" si="43"/>
        <v>0</v>
      </c>
      <c r="ER25" s="5">
        <f t="shared" si="44"/>
        <v>0</v>
      </c>
      <c r="ES25" s="5">
        <f t="shared" si="45"/>
        <v>0</v>
      </c>
      <c r="ET25" s="5">
        <f t="shared" si="46"/>
        <v>0</v>
      </c>
      <c r="EU25" s="5">
        <f t="shared" si="47"/>
        <v>0</v>
      </c>
      <c r="EV25" s="5">
        <f t="shared" si="48"/>
        <v>0</v>
      </c>
      <c r="EW25" s="5">
        <f t="shared" si="49"/>
        <v>0</v>
      </c>
      <c r="EX25" s="5">
        <f t="shared" si="50"/>
        <v>0</v>
      </c>
      <c r="EY25" s="5">
        <f t="shared" si="51"/>
        <v>0</v>
      </c>
      <c r="EZ25" s="5">
        <f t="shared" si="52"/>
        <v>0</v>
      </c>
      <c r="FA25" s="5">
        <f t="shared" si="53"/>
        <v>0</v>
      </c>
      <c r="FB25" s="5">
        <f t="shared" si="54"/>
        <v>0</v>
      </c>
      <c r="FC25" s="5">
        <f t="shared" si="55"/>
        <v>2</v>
      </c>
      <c r="FD25" s="5">
        <f t="shared" si="56"/>
        <v>-2</v>
      </c>
      <c r="FE25" s="5">
        <f t="shared" si="57"/>
        <v>1</v>
      </c>
      <c r="FF25" s="5">
        <f t="shared" si="58"/>
        <v>0</v>
      </c>
      <c r="FG25" s="5">
        <f t="shared" si="59"/>
        <v>0</v>
      </c>
      <c r="FH25" s="5">
        <f t="shared" si="60"/>
        <v>0</v>
      </c>
      <c r="FI25" s="5">
        <f t="shared" si="61"/>
        <v>0</v>
      </c>
      <c r="FJ25" s="5">
        <f t="shared" si="62"/>
        <v>1</v>
      </c>
      <c r="FK25" s="5">
        <f t="shared" si="63"/>
        <v>0</v>
      </c>
      <c r="FL25" s="5">
        <f t="shared" si="64"/>
        <v>1</v>
      </c>
      <c r="FM25" s="5">
        <f t="shared" si="65"/>
        <v>0</v>
      </c>
      <c r="FN25" s="5">
        <f t="shared" si="66"/>
        <v>0</v>
      </c>
      <c r="FO25" s="5">
        <f t="shared" si="67"/>
        <v>0</v>
      </c>
      <c r="FP25" s="176">
        <f t="shared" si="68"/>
        <v>0</v>
      </c>
      <c r="FQ25" s="176">
        <f t="shared" si="69"/>
        <v>1</v>
      </c>
      <c r="FR25" s="176">
        <f t="shared" si="70"/>
        <v>2</v>
      </c>
      <c r="FS25" s="66">
        <f t="shared" si="71"/>
        <v>3</v>
      </c>
      <c r="FT25" s="242">
        <f t="shared" si="72"/>
        <v>0</v>
      </c>
      <c r="FU25" s="242">
        <f t="shared" si="73"/>
        <v>0</v>
      </c>
      <c r="FV25" s="242">
        <f t="shared" si="74"/>
        <v>0</v>
      </c>
      <c r="FW25" s="242">
        <f t="shared" si="75"/>
        <v>0</v>
      </c>
      <c r="FX25" s="242">
        <f t="shared" si="76"/>
        <v>0</v>
      </c>
      <c r="FY25" s="242">
        <f t="shared" si="77"/>
        <v>0</v>
      </c>
      <c r="FZ25" s="242">
        <f t="shared" si="78"/>
        <v>0</v>
      </c>
      <c r="GA25" s="242">
        <f t="shared" si="79"/>
        <v>0</v>
      </c>
      <c r="GB25" s="242">
        <f t="shared" si="80"/>
        <v>0</v>
      </c>
      <c r="GC25" s="242">
        <f t="shared" si="81"/>
        <v>0</v>
      </c>
      <c r="GD25" s="242">
        <f t="shared" si="82"/>
        <v>0</v>
      </c>
      <c r="GE25" s="242">
        <f t="shared" si="83"/>
        <v>0</v>
      </c>
      <c r="GF25" s="242">
        <f t="shared" si="84"/>
        <v>0</v>
      </c>
      <c r="GG25" s="242">
        <f t="shared" si="85"/>
        <v>0</v>
      </c>
      <c r="GH25" s="242">
        <f t="shared" si="86"/>
        <v>0</v>
      </c>
      <c r="GI25" s="242">
        <f t="shared" si="87"/>
        <v>0</v>
      </c>
      <c r="GJ25" s="242">
        <f t="shared" si="88"/>
        <v>0</v>
      </c>
      <c r="GK25" s="242">
        <f t="shared" si="89"/>
        <v>2.6016260162601626E-5</v>
      </c>
      <c r="GL25" s="242">
        <f t="shared" si="90"/>
        <v>-2.2261550962255541E-5</v>
      </c>
      <c r="GM25" s="242">
        <f t="shared" si="91"/>
        <v>1.2562182804884177E-5</v>
      </c>
      <c r="GN25" s="242">
        <f t="shared" si="92"/>
        <v>0</v>
      </c>
      <c r="GO25" s="242">
        <f t="shared" si="93"/>
        <v>0</v>
      </c>
      <c r="GP25" s="242">
        <f t="shared" si="94"/>
        <v>0</v>
      </c>
      <c r="GQ25" s="242">
        <f t="shared" si="95"/>
        <v>0</v>
      </c>
      <c r="GR25" s="242">
        <f t="shared" si="96"/>
        <v>1.5491626775727718E-5</v>
      </c>
      <c r="GS25" s="242">
        <f t="shared" si="97"/>
        <v>0</v>
      </c>
      <c r="GT25" s="242">
        <f t="shared" si="98"/>
        <v>1.4197487044793071E-5</v>
      </c>
      <c r="GU25" s="242">
        <f t="shared" si="99"/>
        <v>0</v>
      </c>
      <c r="GV25" s="242">
        <f t="shared" si="100"/>
        <v>0</v>
      </c>
      <c r="GW25" s="242">
        <f t="shared" si="101"/>
        <v>0</v>
      </c>
      <c r="GX25" s="177">
        <f t="shared" si="102"/>
        <v>0</v>
      </c>
      <c r="GY25" s="177">
        <f t="shared" si="103"/>
        <v>1.5170639351424826E-6</v>
      </c>
      <c r="GZ25" s="177">
        <f t="shared" si="104"/>
        <v>3.0496327733868715E-6</v>
      </c>
      <c r="HA25" s="243">
        <f t="shared" si="105"/>
        <v>1.8816345650750141E-6</v>
      </c>
      <c r="HB25" s="19"/>
      <c r="HC25" s="19"/>
      <c r="HD25" s="225">
        <v>0.45152999999999999</v>
      </c>
      <c r="HE25" s="10">
        <f t="shared" si="106"/>
        <v>0</v>
      </c>
      <c r="HF25" s="10">
        <f t="shared" si="107"/>
        <v>0</v>
      </c>
      <c r="HG25" s="10">
        <f t="shared" si="108"/>
        <v>0</v>
      </c>
      <c r="HH25" s="10">
        <f t="shared" si="109"/>
        <v>0</v>
      </c>
      <c r="HI25" s="10">
        <f t="shared" si="110"/>
        <v>0</v>
      </c>
      <c r="HJ25" s="10">
        <f t="shared" si="111"/>
        <v>0</v>
      </c>
      <c r="HK25" s="10">
        <f t="shared" si="112"/>
        <v>0</v>
      </c>
      <c r="HL25" s="10">
        <f t="shared" si="113"/>
        <v>0</v>
      </c>
      <c r="HM25" s="10">
        <f t="shared" si="114"/>
        <v>0</v>
      </c>
      <c r="HN25" s="10">
        <f t="shared" si="115"/>
        <v>0</v>
      </c>
      <c r="HO25" s="10">
        <f t="shared" si="116"/>
        <v>0</v>
      </c>
      <c r="HP25" s="10">
        <f t="shared" si="117"/>
        <v>0</v>
      </c>
      <c r="HQ25" s="10">
        <f t="shared" si="118"/>
        <v>0</v>
      </c>
      <c r="HR25" s="10">
        <f t="shared" si="119"/>
        <v>0</v>
      </c>
      <c r="HS25" s="10">
        <f t="shared" si="120"/>
        <v>0</v>
      </c>
      <c r="HT25" s="10">
        <f t="shared" si="121"/>
        <v>0</v>
      </c>
      <c r="HU25" s="10">
        <f t="shared" si="122"/>
        <v>0</v>
      </c>
      <c r="HV25" s="10">
        <f t="shared" si="123"/>
        <v>0.90305999999999997</v>
      </c>
      <c r="HW25" s="10">
        <f t="shared" si="124"/>
        <v>-0.90305999999999997</v>
      </c>
      <c r="HX25" s="10">
        <f t="shared" si="125"/>
        <v>0.45152999999999999</v>
      </c>
      <c r="HY25" s="10">
        <f t="shared" si="126"/>
        <v>0</v>
      </c>
      <c r="HZ25" s="10">
        <f t="shared" si="127"/>
        <v>0</v>
      </c>
      <c r="IA25" s="10">
        <f t="shared" si="128"/>
        <v>0</v>
      </c>
      <c r="IB25" s="10">
        <f t="shared" si="129"/>
        <v>0</v>
      </c>
      <c r="IC25" s="10">
        <f t="shared" si="130"/>
        <v>0.45152999999999999</v>
      </c>
      <c r="ID25" s="10">
        <f t="shared" si="131"/>
        <v>0</v>
      </c>
      <c r="IE25" s="10">
        <f t="shared" si="132"/>
        <v>0.45152999999999999</v>
      </c>
      <c r="IF25" s="10">
        <f t="shared" si="133"/>
        <v>0</v>
      </c>
      <c r="IG25" s="10">
        <f t="shared" si="134"/>
        <v>0</v>
      </c>
      <c r="IH25" s="10">
        <f t="shared" si="135"/>
        <v>0</v>
      </c>
      <c r="II25" s="176">
        <f t="shared" si="136"/>
        <v>0</v>
      </c>
      <c r="IJ25" s="176">
        <f t="shared" si="137"/>
        <v>0.45152999999999999</v>
      </c>
      <c r="IK25" s="176">
        <f t="shared" si="138"/>
        <v>0.90305999999999997</v>
      </c>
      <c r="IL25" s="19">
        <f t="shared" si="139"/>
        <v>1.35459</v>
      </c>
      <c r="IM25" s="168"/>
      <c r="IN25" s="168"/>
      <c r="IO25" s="168"/>
      <c r="IP25" s="168"/>
      <c r="IQ25" s="168"/>
      <c r="IR25" s="168"/>
      <c r="IS25" s="168"/>
      <c r="IT25" s="168"/>
      <c r="IU25" s="168"/>
      <c r="IV25" s="168"/>
      <c r="IW25" s="168"/>
      <c r="IX25" s="168"/>
      <c r="IY25" s="168"/>
      <c r="IZ25" s="168"/>
      <c r="JA25" s="168"/>
      <c r="JB25" s="168"/>
      <c r="JC25" s="168"/>
      <c r="JD25" s="168"/>
      <c r="JE25" s="168"/>
      <c r="JF25" s="168"/>
      <c r="JG25" s="168"/>
      <c r="JH25" s="168"/>
      <c r="JI25" s="168"/>
      <c r="JJ25" s="168"/>
      <c r="JK25" s="168"/>
      <c r="JL25" s="168"/>
      <c r="JM25" s="168"/>
      <c r="JN25" s="168"/>
      <c r="JO25" s="168"/>
      <c r="JP25" s="168"/>
      <c r="JQ25" s="177"/>
      <c r="JR25" s="177">
        <f t="shared" si="142"/>
        <v>0.45152999999999999</v>
      </c>
      <c r="JS25" s="177">
        <f t="shared" si="143"/>
        <v>0.45152999999999999</v>
      </c>
      <c r="JT25" s="22">
        <f t="shared" si="145"/>
        <v>0.45152999999999999</v>
      </c>
    </row>
    <row r="26" spans="1:280" x14ac:dyDescent="0.25">
      <c r="A26" s="96">
        <v>24</v>
      </c>
      <c r="B26" s="39"/>
      <c r="C26" s="39" t="s">
        <v>238</v>
      </c>
      <c r="D26" s="39" t="s">
        <v>180</v>
      </c>
      <c r="E26" s="68">
        <v>106</v>
      </c>
      <c r="F26" s="48" t="s">
        <v>3</v>
      </c>
      <c r="G26" s="124"/>
      <c r="H26" s="125"/>
      <c r="I26" s="125"/>
      <c r="J26" s="5"/>
      <c r="K26" s="5"/>
      <c r="L26" s="5"/>
      <c r="M26" s="5"/>
      <c r="N26" s="17"/>
      <c r="O26" s="12"/>
      <c r="P26" s="12"/>
      <c r="Q26" s="12"/>
      <c r="R26" s="12"/>
      <c r="S26" s="12"/>
      <c r="T26" s="12"/>
      <c r="U26" s="12"/>
      <c r="V26" s="12"/>
      <c r="W26" s="11"/>
      <c r="X26" s="11"/>
      <c r="Y26" s="12"/>
      <c r="Z26" s="11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58"/>
      <c r="AM26" s="124">
        <v>801.2</v>
      </c>
      <c r="AN26" s="125">
        <v>791.1</v>
      </c>
      <c r="AO26" s="125">
        <v>781</v>
      </c>
      <c r="AP26" s="5">
        <v>863</v>
      </c>
      <c r="AQ26" s="5">
        <v>635</v>
      </c>
      <c r="AR26" s="5">
        <v>726</v>
      </c>
      <c r="AS26" s="5">
        <v>799</v>
      </c>
      <c r="AT26" s="17">
        <v>888</v>
      </c>
      <c r="AU26" s="12">
        <v>962</v>
      </c>
      <c r="AV26" s="12">
        <v>1069</v>
      </c>
      <c r="AW26" s="12">
        <v>1529</v>
      </c>
      <c r="AX26" s="12">
        <v>1907</v>
      </c>
      <c r="AY26" s="12">
        <v>2233</v>
      </c>
      <c r="AZ26" s="12">
        <v>2684</v>
      </c>
      <c r="BA26" s="12">
        <v>3312</v>
      </c>
      <c r="BB26" s="12">
        <v>3930</v>
      </c>
      <c r="BC26" s="11">
        <v>6753</v>
      </c>
      <c r="BD26" s="11">
        <v>10385</v>
      </c>
      <c r="BE26" s="12">
        <v>13171</v>
      </c>
      <c r="BF26" s="11">
        <v>17275</v>
      </c>
      <c r="BG26" s="12">
        <v>20366</v>
      </c>
      <c r="BH26" s="12">
        <v>23385</v>
      </c>
      <c r="BI26" s="12">
        <v>25619</v>
      </c>
      <c r="BJ26" s="12">
        <v>28721</v>
      </c>
      <c r="BK26" s="12">
        <v>31423</v>
      </c>
      <c r="BL26" s="12">
        <v>33152</v>
      </c>
      <c r="BM26" s="12">
        <v>35081</v>
      </c>
      <c r="BN26" s="12">
        <v>37277</v>
      </c>
      <c r="BO26" s="12">
        <v>40687</v>
      </c>
      <c r="BP26" s="12">
        <v>43104</v>
      </c>
      <c r="BQ26" s="12">
        <v>45590</v>
      </c>
      <c r="BR26" s="58"/>
      <c r="BS26" s="58"/>
      <c r="BT26" s="12">
        <f t="shared" si="0"/>
        <v>-10.100000000000023</v>
      </c>
      <c r="BU26" s="12">
        <f t="shared" si="1"/>
        <v>-10.100000000000023</v>
      </c>
      <c r="BV26" s="12">
        <f t="shared" si="2"/>
        <v>82</v>
      </c>
      <c r="BW26" s="12">
        <f t="shared" si="3"/>
        <v>-228</v>
      </c>
      <c r="BX26" s="12">
        <f t="shared" si="4"/>
        <v>91</v>
      </c>
      <c r="BY26" s="12">
        <f t="shared" si="5"/>
        <v>73</v>
      </c>
      <c r="BZ26" s="12">
        <f t="shared" si="6"/>
        <v>89</v>
      </c>
      <c r="CA26" s="12">
        <f t="shared" si="7"/>
        <v>74</v>
      </c>
      <c r="CB26" s="12">
        <f t="shared" si="8"/>
        <v>107</v>
      </c>
      <c r="CC26" s="12">
        <f t="shared" si="9"/>
        <v>460</v>
      </c>
      <c r="CD26" s="12">
        <f t="shared" si="10"/>
        <v>378</v>
      </c>
      <c r="CE26" s="12">
        <f t="shared" si="11"/>
        <v>326</v>
      </c>
      <c r="CF26" s="12">
        <f t="shared" si="12"/>
        <v>451</v>
      </c>
      <c r="CG26" s="12">
        <f t="shared" si="13"/>
        <v>628</v>
      </c>
      <c r="CH26" s="12">
        <f t="shared" si="14"/>
        <v>618</v>
      </c>
      <c r="CI26" s="12">
        <f t="shared" si="15"/>
        <v>2823</v>
      </c>
      <c r="CJ26" s="12">
        <f t="shared" si="16"/>
        <v>3632</v>
      </c>
      <c r="CK26" s="12">
        <f t="shared" si="17"/>
        <v>2786</v>
      </c>
      <c r="CL26" s="12">
        <f t="shared" si="18"/>
        <v>4104</v>
      </c>
      <c r="CM26" s="12">
        <f t="shared" si="19"/>
        <v>3091</v>
      </c>
      <c r="CN26" s="12">
        <f t="shared" si="20"/>
        <v>3019</v>
      </c>
      <c r="CO26" s="12">
        <f t="shared" si="21"/>
        <v>2234</v>
      </c>
      <c r="CP26" s="12">
        <f t="shared" si="22"/>
        <v>3102</v>
      </c>
      <c r="CQ26" s="12">
        <f t="shared" si="23"/>
        <v>2702</v>
      </c>
      <c r="CR26" s="12">
        <f t="shared" si="24"/>
        <v>1729</v>
      </c>
      <c r="CS26" s="12">
        <f t="shared" si="25"/>
        <v>1929</v>
      </c>
      <c r="CT26" s="12">
        <f t="shared" si="26"/>
        <v>2196</v>
      </c>
      <c r="CU26" s="12">
        <f t="shared" si="27"/>
        <v>3410</v>
      </c>
      <c r="CV26" s="12">
        <f t="shared" si="28"/>
        <v>2417</v>
      </c>
      <c r="CW26" s="12">
        <f t="shared" si="29"/>
        <v>2486</v>
      </c>
      <c r="CX26" s="66">
        <f t="shared" si="30"/>
        <v>727.8</v>
      </c>
      <c r="CY26" s="66">
        <f t="shared" si="31"/>
        <v>18837</v>
      </c>
      <c r="CZ26" s="66">
        <f t="shared" si="32"/>
        <v>25224</v>
      </c>
      <c r="DA26" s="66">
        <f t="shared" si="33"/>
        <v>44788.800000000003</v>
      </c>
      <c r="DB26" s="58"/>
      <c r="DC26" s="128">
        <v>25</v>
      </c>
      <c r="DD26" s="128">
        <v>29</v>
      </c>
      <c r="DE26" s="128">
        <v>32</v>
      </c>
      <c r="DF26" s="129">
        <v>21</v>
      </c>
      <c r="DG26" s="129">
        <v>23</v>
      </c>
      <c r="DH26" s="129">
        <v>72</v>
      </c>
      <c r="DI26" s="129">
        <v>142</v>
      </c>
      <c r="DJ26" s="129">
        <v>80</v>
      </c>
      <c r="DK26" s="128">
        <v>128</v>
      </c>
      <c r="DL26" s="128">
        <v>99</v>
      </c>
      <c r="DM26" s="128">
        <v>129</v>
      </c>
      <c r="DN26" s="129">
        <v>95</v>
      </c>
      <c r="DO26" s="129">
        <v>183</v>
      </c>
      <c r="DP26" s="129">
        <v>170</v>
      </c>
      <c r="DQ26" s="129">
        <v>193</v>
      </c>
      <c r="DR26" s="129">
        <v>185</v>
      </c>
      <c r="DS26" s="130">
        <v>188</v>
      </c>
      <c r="DT26" s="130">
        <v>213</v>
      </c>
      <c r="DU26" s="130">
        <v>175</v>
      </c>
      <c r="DV26" s="130">
        <v>185</v>
      </c>
      <c r="DW26" s="130">
        <v>338</v>
      </c>
      <c r="DX26" s="130">
        <v>514</v>
      </c>
      <c r="DY26" s="130">
        <v>326</v>
      </c>
      <c r="DZ26" s="130">
        <v>526</v>
      </c>
      <c r="EA26" s="130">
        <v>579</v>
      </c>
      <c r="EB26" s="130">
        <v>655</v>
      </c>
      <c r="EC26" s="130">
        <v>554</v>
      </c>
      <c r="ED26" s="130">
        <v>773</v>
      </c>
      <c r="EE26" s="130">
        <v>596</v>
      </c>
      <c r="EF26" s="130">
        <v>697</v>
      </c>
      <c r="EG26" s="66">
        <f t="shared" si="34"/>
        <v>651</v>
      </c>
      <c r="EH26" s="66">
        <f t="shared" si="35"/>
        <v>1716</v>
      </c>
      <c r="EI26" s="66">
        <f t="shared" si="36"/>
        <v>5558</v>
      </c>
      <c r="EJ26" s="66">
        <f t="shared" si="37"/>
        <v>7925</v>
      </c>
      <c r="EK26" s="84"/>
      <c r="EL26" s="5">
        <f t="shared" si="38"/>
        <v>14.899999999999977</v>
      </c>
      <c r="EM26" s="5">
        <f t="shared" si="39"/>
        <v>18.899999999999977</v>
      </c>
      <c r="EN26" s="5">
        <f t="shared" si="40"/>
        <v>114</v>
      </c>
      <c r="EO26" s="5">
        <f t="shared" si="41"/>
        <v>-207</v>
      </c>
      <c r="EP26" s="5">
        <f t="shared" si="42"/>
        <v>114</v>
      </c>
      <c r="EQ26" s="5">
        <f t="shared" si="43"/>
        <v>145</v>
      </c>
      <c r="ER26" s="5">
        <f t="shared" si="44"/>
        <v>231</v>
      </c>
      <c r="ES26" s="5">
        <f t="shared" si="45"/>
        <v>154</v>
      </c>
      <c r="ET26" s="5">
        <f t="shared" si="46"/>
        <v>235</v>
      </c>
      <c r="EU26" s="5">
        <f t="shared" si="47"/>
        <v>559</v>
      </c>
      <c r="EV26" s="5">
        <f t="shared" si="48"/>
        <v>507</v>
      </c>
      <c r="EW26" s="5">
        <f t="shared" si="49"/>
        <v>421</v>
      </c>
      <c r="EX26" s="5">
        <f t="shared" si="50"/>
        <v>634</v>
      </c>
      <c r="EY26" s="5">
        <f t="shared" si="51"/>
        <v>798</v>
      </c>
      <c r="EZ26" s="5">
        <f t="shared" si="52"/>
        <v>811</v>
      </c>
      <c r="FA26" s="5">
        <f t="shared" si="53"/>
        <v>3008</v>
      </c>
      <c r="FB26" s="5">
        <f t="shared" si="54"/>
        <v>3820</v>
      </c>
      <c r="FC26" s="5">
        <f t="shared" si="55"/>
        <v>2999</v>
      </c>
      <c r="FD26" s="5">
        <f t="shared" si="56"/>
        <v>4279</v>
      </c>
      <c r="FE26" s="5">
        <f t="shared" si="57"/>
        <v>3276</v>
      </c>
      <c r="FF26" s="5">
        <f t="shared" si="58"/>
        <v>3357</v>
      </c>
      <c r="FG26" s="5">
        <f t="shared" si="59"/>
        <v>2748</v>
      </c>
      <c r="FH26" s="5">
        <f t="shared" si="60"/>
        <v>3428</v>
      </c>
      <c r="FI26" s="5">
        <f t="shared" si="61"/>
        <v>3228</v>
      </c>
      <c r="FJ26" s="5">
        <f t="shared" si="62"/>
        <v>2308</v>
      </c>
      <c r="FK26" s="5">
        <f t="shared" si="63"/>
        <v>2584</v>
      </c>
      <c r="FL26" s="5">
        <f t="shared" si="64"/>
        <v>2750</v>
      </c>
      <c r="FM26" s="5">
        <f t="shared" si="65"/>
        <v>4183</v>
      </c>
      <c r="FN26" s="5">
        <f t="shared" si="66"/>
        <v>3013</v>
      </c>
      <c r="FO26" s="5">
        <f t="shared" si="67"/>
        <v>3183</v>
      </c>
      <c r="FP26" s="176">
        <f t="shared" si="68"/>
        <v>1378.8</v>
      </c>
      <c r="FQ26" s="176">
        <f t="shared" si="69"/>
        <v>20553</v>
      </c>
      <c r="FR26" s="176">
        <f t="shared" si="70"/>
        <v>30782</v>
      </c>
      <c r="FS26" s="66">
        <f t="shared" si="71"/>
        <v>52713.8</v>
      </c>
      <c r="FT26" s="242">
        <f t="shared" si="72"/>
        <v>4.7462205431714872E-4</v>
      </c>
      <c r="FU26" s="242">
        <f t="shared" si="73"/>
        <v>7.6890530666709966E-4</v>
      </c>
      <c r="FV26" s="242">
        <f t="shared" si="74"/>
        <v>3.9486673247778872E-3</v>
      </c>
      <c r="FW26" s="242">
        <f t="shared" si="75"/>
        <v>-1.520326098931365E-2</v>
      </c>
      <c r="FX26" s="242">
        <f t="shared" si="76"/>
        <v>4.7441028166376516E-3</v>
      </c>
      <c r="FY26" s="242">
        <f t="shared" si="77"/>
        <v>6.1563718448594297E-3</v>
      </c>
      <c r="FZ26" s="242">
        <f t="shared" si="78"/>
        <v>7.2431200811062212E-3</v>
      </c>
      <c r="GA26" s="242">
        <f t="shared" si="79"/>
        <v>5.5201089683848308E-3</v>
      </c>
      <c r="GB26" s="242">
        <f t="shared" si="80"/>
        <v>9.3528615776486516E-3</v>
      </c>
      <c r="GC26" s="242">
        <f t="shared" si="81"/>
        <v>1.154600846844986E-2</v>
      </c>
      <c r="GD26" s="242">
        <f t="shared" si="82"/>
        <v>1.0474124573907654E-2</v>
      </c>
      <c r="GE26" s="242">
        <f t="shared" si="83"/>
        <v>9.7498842056507641E-3</v>
      </c>
      <c r="GF26" s="242">
        <f t="shared" si="84"/>
        <v>1.4261612866944101E-2</v>
      </c>
      <c r="GG26" s="242">
        <f t="shared" si="85"/>
        <v>1.3193353724063817E-2</v>
      </c>
      <c r="GH26" s="242">
        <f t="shared" si="86"/>
        <v>1.2928217308826578E-2</v>
      </c>
      <c r="GI26" s="242">
        <f t="shared" si="87"/>
        <v>4.0282297483695578E-2</v>
      </c>
      <c r="GJ26" s="242">
        <f t="shared" si="88"/>
        <v>4.8404059858842607E-2</v>
      </c>
      <c r="GK26" s="242">
        <f t="shared" si="89"/>
        <v>3.9011382113821137E-2</v>
      </c>
      <c r="GL26" s="242">
        <f t="shared" si="90"/>
        <v>4.7628588283745728E-2</v>
      </c>
      <c r="GM26" s="242">
        <f t="shared" si="91"/>
        <v>4.1153710868800562E-2</v>
      </c>
      <c r="GN26" s="242">
        <f t="shared" si="92"/>
        <v>5.1859175381953566E-2</v>
      </c>
      <c r="GO26" s="242">
        <f t="shared" si="93"/>
        <v>5.0386886207781728E-2</v>
      </c>
      <c r="GP26" s="242">
        <f t="shared" si="94"/>
        <v>5.7510988826628189E-2</v>
      </c>
      <c r="GQ26" s="242">
        <f t="shared" si="95"/>
        <v>4.7615535527266828E-2</v>
      </c>
      <c r="GR26" s="242">
        <f t="shared" si="96"/>
        <v>3.5754674598379575E-2</v>
      </c>
      <c r="GS26" s="242">
        <f t="shared" si="97"/>
        <v>3.8320653705269089E-2</v>
      </c>
      <c r="GT26" s="242">
        <f t="shared" si="98"/>
        <v>3.9043089373180948E-2</v>
      </c>
      <c r="GU26" s="242">
        <f t="shared" si="99"/>
        <v>5.4782321143841246E-2</v>
      </c>
      <c r="GV26" s="242">
        <f t="shared" si="100"/>
        <v>5.3665096313975542E-2</v>
      </c>
      <c r="GW26" s="242">
        <f t="shared" si="101"/>
        <v>4.2881151760163723E-2</v>
      </c>
      <c r="GX26" s="177">
        <f t="shared" si="102"/>
        <v>4.9353232121265491E-3</v>
      </c>
      <c r="GY26" s="177">
        <f t="shared" si="103"/>
        <v>3.1180215058983447E-2</v>
      </c>
      <c r="GZ26" s="177">
        <f t="shared" si="104"/>
        <v>4.6936898015197341E-2</v>
      </c>
      <c r="HA26" s="243">
        <f t="shared" si="105"/>
        <v>3.3062702712150428E-2</v>
      </c>
      <c r="HB26" s="19"/>
      <c r="HC26" s="19"/>
      <c r="HD26" s="225">
        <v>0.11658</v>
      </c>
      <c r="HE26" s="10">
        <f t="shared" si="106"/>
        <v>1.7370419999999973</v>
      </c>
      <c r="HF26" s="10">
        <f t="shared" si="107"/>
        <v>2.2033619999999976</v>
      </c>
      <c r="HG26" s="10">
        <f t="shared" si="108"/>
        <v>13.29012</v>
      </c>
      <c r="HH26" s="10">
        <f t="shared" si="109"/>
        <v>-24.132059999999999</v>
      </c>
      <c r="HI26" s="10">
        <f t="shared" si="110"/>
        <v>13.29012</v>
      </c>
      <c r="HJ26" s="10">
        <f t="shared" si="111"/>
        <v>16.9041</v>
      </c>
      <c r="HK26" s="10">
        <f t="shared" si="112"/>
        <v>26.92998</v>
      </c>
      <c r="HL26" s="10">
        <f t="shared" si="113"/>
        <v>17.953320000000001</v>
      </c>
      <c r="HM26" s="10">
        <f t="shared" si="114"/>
        <v>27.3963</v>
      </c>
      <c r="HN26" s="10">
        <f t="shared" si="115"/>
        <v>65.168220000000005</v>
      </c>
      <c r="HO26" s="10">
        <f t="shared" si="116"/>
        <v>59.106059999999999</v>
      </c>
      <c r="HP26" s="10">
        <f t="shared" si="117"/>
        <v>49.080179999999999</v>
      </c>
      <c r="HQ26" s="10">
        <f t="shared" si="118"/>
        <v>73.911720000000003</v>
      </c>
      <c r="HR26" s="10">
        <f t="shared" si="119"/>
        <v>93.030839999999998</v>
      </c>
      <c r="HS26" s="10">
        <f t="shared" si="120"/>
        <v>94.546379999999999</v>
      </c>
      <c r="HT26" s="10">
        <f t="shared" si="121"/>
        <v>350.67264</v>
      </c>
      <c r="HU26" s="10">
        <f t="shared" si="122"/>
        <v>445.3356</v>
      </c>
      <c r="HV26" s="10">
        <f t="shared" si="123"/>
        <v>349.62342000000001</v>
      </c>
      <c r="HW26" s="10">
        <f t="shared" si="124"/>
        <v>498.84582</v>
      </c>
      <c r="HX26" s="10">
        <f t="shared" si="125"/>
        <v>381.91608000000002</v>
      </c>
      <c r="HY26" s="10">
        <f t="shared" si="126"/>
        <v>391.35906</v>
      </c>
      <c r="HZ26" s="10">
        <f t="shared" si="127"/>
        <v>320.36184000000003</v>
      </c>
      <c r="IA26" s="10">
        <f t="shared" si="128"/>
        <v>399.63623999999999</v>
      </c>
      <c r="IB26" s="10">
        <f t="shared" si="129"/>
        <v>376.32024000000001</v>
      </c>
      <c r="IC26" s="10">
        <f t="shared" si="130"/>
        <v>269.06664000000001</v>
      </c>
      <c r="ID26" s="10">
        <f t="shared" si="131"/>
        <v>301.24272000000002</v>
      </c>
      <c r="IE26" s="10">
        <f t="shared" si="132"/>
        <v>320.59500000000003</v>
      </c>
      <c r="IF26" s="10">
        <f t="shared" si="133"/>
        <v>487.65414000000004</v>
      </c>
      <c r="IG26" s="10">
        <f t="shared" si="134"/>
        <v>351.25554</v>
      </c>
      <c r="IH26" s="10">
        <f t="shared" si="135"/>
        <v>371.07414</v>
      </c>
      <c r="II26" s="176">
        <f t="shared" si="136"/>
        <v>160.74050399999999</v>
      </c>
      <c r="IJ26" s="176">
        <f t="shared" si="137"/>
        <v>2396.0687399999997</v>
      </c>
      <c r="IK26" s="176">
        <f t="shared" si="138"/>
        <v>3588.5655600000009</v>
      </c>
      <c r="IL26" s="19">
        <f t="shared" si="139"/>
        <v>6145.374804</v>
      </c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  <c r="IW26" s="168"/>
      <c r="IX26" s="168"/>
      <c r="IY26" s="168"/>
      <c r="IZ26" s="168"/>
      <c r="JA26" s="168"/>
      <c r="JB26" s="168"/>
      <c r="JC26" s="168"/>
      <c r="JD26" s="168"/>
      <c r="JE26" s="168"/>
      <c r="JF26" s="168"/>
      <c r="JG26" s="168"/>
      <c r="JH26" s="168"/>
      <c r="JI26" s="168"/>
      <c r="JJ26" s="168"/>
      <c r="JK26" s="168"/>
      <c r="JL26" s="168"/>
      <c r="JM26" s="168"/>
      <c r="JN26" s="168"/>
      <c r="JO26" s="168"/>
      <c r="JP26" s="168"/>
      <c r="JQ26" s="177">
        <f>II26/FP26</f>
        <v>0.11657999999999999</v>
      </c>
      <c r="JR26" s="177">
        <f t="shared" si="142"/>
        <v>0.11657999999999999</v>
      </c>
      <c r="JS26" s="177">
        <f t="shared" si="143"/>
        <v>0.11658000000000003</v>
      </c>
      <c r="JT26" s="22">
        <f t="shared" si="145"/>
        <v>0.11657999999999999</v>
      </c>
    </row>
    <row r="27" spans="1:280" x14ac:dyDescent="0.25">
      <c r="A27" s="96">
        <v>25</v>
      </c>
      <c r="B27" s="45"/>
      <c r="C27" s="45" t="s">
        <v>237</v>
      </c>
      <c r="D27" s="45" t="s">
        <v>183</v>
      </c>
      <c r="E27" s="68">
        <v>308</v>
      </c>
      <c r="F27" s="46" t="s">
        <v>143</v>
      </c>
      <c r="G27" s="124"/>
      <c r="H27" s="125"/>
      <c r="I27" s="125"/>
      <c r="J27" s="125"/>
      <c r="K27" s="125"/>
      <c r="L27" s="125"/>
      <c r="M27" s="125"/>
      <c r="N27" s="17"/>
      <c r="O27" s="12"/>
      <c r="P27" s="12"/>
      <c r="Q27" s="12"/>
      <c r="R27" s="12"/>
      <c r="S27" s="12"/>
      <c r="T27" s="12"/>
      <c r="U27" s="12"/>
      <c r="V27" s="12"/>
      <c r="W27" s="11"/>
      <c r="X27" s="12"/>
      <c r="Y27" s="12"/>
      <c r="Z27" s="12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60"/>
      <c r="AM27" s="124">
        <v>252</v>
      </c>
      <c r="AN27" s="125">
        <v>252</v>
      </c>
      <c r="AO27" s="125">
        <v>252</v>
      </c>
      <c r="AP27" s="125">
        <v>252</v>
      </c>
      <c r="AQ27" s="125">
        <v>252</v>
      </c>
      <c r="AR27" s="125">
        <v>252</v>
      </c>
      <c r="AS27" s="125">
        <v>252</v>
      </c>
      <c r="AT27" s="17">
        <v>252</v>
      </c>
      <c r="AU27" s="12">
        <v>253</v>
      </c>
      <c r="AV27" s="12">
        <v>278</v>
      </c>
      <c r="AW27" s="12">
        <v>339</v>
      </c>
      <c r="AX27" s="12">
        <f>391+61</f>
        <v>452</v>
      </c>
      <c r="AY27" s="12">
        <f>413+51</f>
        <v>464</v>
      </c>
      <c r="AZ27" s="12">
        <f>363+45</f>
        <v>408</v>
      </c>
      <c r="BA27" s="12">
        <f>376+35</f>
        <v>411</v>
      </c>
      <c r="BB27" s="12">
        <f>410+34</f>
        <v>444</v>
      </c>
      <c r="BC27" s="11">
        <v>450</v>
      </c>
      <c r="BD27" s="12">
        <f>508+19</f>
        <v>527</v>
      </c>
      <c r="BE27" s="12">
        <f>514+11</f>
        <v>525</v>
      </c>
      <c r="BF27" s="12">
        <v>604</v>
      </c>
      <c r="BG27" s="11">
        <v>660</v>
      </c>
      <c r="BH27" s="11">
        <v>651</v>
      </c>
      <c r="BI27" s="11">
        <v>636</v>
      </c>
      <c r="BJ27" s="11">
        <v>686</v>
      </c>
      <c r="BK27" s="11">
        <v>751</v>
      </c>
      <c r="BL27" s="11">
        <v>796</v>
      </c>
      <c r="BM27" s="11">
        <v>815</v>
      </c>
      <c r="BN27" s="11">
        <v>813</v>
      </c>
      <c r="BO27" s="11">
        <v>835</v>
      </c>
      <c r="BP27" s="11">
        <v>857</v>
      </c>
      <c r="BQ27" s="11">
        <v>859</v>
      </c>
      <c r="BR27" s="60"/>
      <c r="BS27" s="60"/>
      <c r="BT27" s="11">
        <f t="shared" si="0"/>
        <v>0</v>
      </c>
      <c r="BU27" s="11">
        <f t="shared" si="1"/>
        <v>0</v>
      </c>
      <c r="BV27" s="11">
        <f t="shared" si="2"/>
        <v>0</v>
      </c>
      <c r="BW27" s="11">
        <f t="shared" si="3"/>
        <v>0</v>
      </c>
      <c r="BX27" s="11">
        <f t="shared" si="4"/>
        <v>0</v>
      </c>
      <c r="BY27" s="11">
        <f t="shared" si="5"/>
        <v>0</v>
      </c>
      <c r="BZ27" s="11">
        <f t="shared" si="6"/>
        <v>0</v>
      </c>
      <c r="CA27" s="11">
        <f t="shared" si="7"/>
        <v>1</v>
      </c>
      <c r="CB27" s="11">
        <f t="shared" si="8"/>
        <v>25</v>
      </c>
      <c r="CC27" s="11">
        <f t="shared" si="9"/>
        <v>61</v>
      </c>
      <c r="CD27" s="11">
        <f t="shared" si="10"/>
        <v>113</v>
      </c>
      <c r="CE27" s="11">
        <f t="shared" si="11"/>
        <v>12</v>
      </c>
      <c r="CF27" s="11">
        <f t="shared" si="12"/>
        <v>-56</v>
      </c>
      <c r="CG27" s="11">
        <f t="shared" si="13"/>
        <v>3</v>
      </c>
      <c r="CH27" s="11">
        <f t="shared" si="14"/>
        <v>33</v>
      </c>
      <c r="CI27" s="11">
        <f t="shared" si="15"/>
        <v>6</v>
      </c>
      <c r="CJ27" s="11">
        <f t="shared" si="16"/>
        <v>77</v>
      </c>
      <c r="CK27" s="11">
        <f t="shared" si="17"/>
        <v>-2</v>
      </c>
      <c r="CL27" s="11">
        <f t="shared" si="18"/>
        <v>79</v>
      </c>
      <c r="CM27" s="11">
        <f t="shared" si="19"/>
        <v>56</v>
      </c>
      <c r="CN27" s="11">
        <f t="shared" si="20"/>
        <v>-9</v>
      </c>
      <c r="CO27" s="11">
        <f t="shared" si="21"/>
        <v>-15</v>
      </c>
      <c r="CP27" s="11">
        <f t="shared" si="22"/>
        <v>50</v>
      </c>
      <c r="CQ27" s="11">
        <f t="shared" si="23"/>
        <v>65</v>
      </c>
      <c r="CR27" s="11">
        <f t="shared" si="24"/>
        <v>45</v>
      </c>
      <c r="CS27" s="11">
        <f t="shared" si="25"/>
        <v>19</v>
      </c>
      <c r="CT27" s="11">
        <f t="shared" si="26"/>
        <v>-2</v>
      </c>
      <c r="CU27" s="11">
        <f t="shared" si="27"/>
        <v>22</v>
      </c>
      <c r="CV27" s="11">
        <f t="shared" si="28"/>
        <v>22</v>
      </c>
      <c r="CW27" s="11">
        <f t="shared" si="29"/>
        <v>2</v>
      </c>
      <c r="CX27" s="66">
        <f t="shared" si="30"/>
        <v>87</v>
      </c>
      <c r="CY27" s="66">
        <f t="shared" si="31"/>
        <v>321</v>
      </c>
      <c r="CZ27" s="66">
        <f t="shared" si="32"/>
        <v>199</v>
      </c>
      <c r="DA27" s="66">
        <f t="shared" si="33"/>
        <v>607</v>
      </c>
      <c r="DB27" s="60"/>
      <c r="DC27" s="128">
        <v>5</v>
      </c>
      <c r="DD27" s="128">
        <v>4</v>
      </c>
      <c r="DE27" s="128">
        <v>13</v>
      </c>
      <c r="DF27" s="129">
        <v>10</v>
      </c>
      <c r="DG27" s="129">
        <v>5</v>
      </c>
      <c r="DH27" s="129">
        <v>6</v>
      </c>
      <c r="DI27" s="129">
        <v>18</v>
      </c>
      <c r="DJ27" s="129">
        <v>8</v>
      </c>
      <c r="DK27" s="128">
        <v>20</v>
      </c>
      <c r="DL27" s="128">
        <v>20</v>
      </c>
      <c r="DM27" s="128">
        <v>31</v>
      </c>
      <c r="DN27" s="129">
        <v>19</v>
      </c>
      <c r="DO27" s="129">
        <v>54</v>
      </c>
      <c r="DP27" s="129">
        <v>35</v>
      </c>
      <c r="DQ27" s="129">
        <v>37</v>
      </c>
      <c r="DR27" s="129">
        <v>34</v>
      </c>
      <c r="DS27" s="130">
        <v>37</v>
      </c>
      <c r="DT27" s="130">
        <v>46</v>
      </c>
      <c r="DU27" s="130">
        <v>38</v>
      </c>
      <c r="DV27" s="130">
        <v>29</v>
      </c>
      <c r="DW27" s="130">
        <v>79</v>
      </c>
      <c r="DX27" s="130">
        <v>70</v>
      </c>
      <c r="DY27" s="130">
        <v>26</v>
      </c>
      <c r="DZ27" s="130">
        <v>51</v>
      </c>
      <c r="EA27" s="130">
        <v>26</v>
      </c>
      <c r="EB27" s="130">
        <v>56</v>
      </c>
      <c r="EC27" s="130">
        <v>73</v>
      </c>
      <c r="ED27" s="130">
        <v>73</v>
      </c>
      <c r="EE27" s="130">
        <v>54</v>
      </c>
      <c r="EF27" s="130">
        <v>72</v>
      </c>
      <c r="EG27" s="66">
        <f t="shared" si="34"/>
        <v>109</v>
      </c>
      <c r="EH27" s="66">
        <f t="shared" si="35"/>
        <v>360</v>
      </c>
      <c r="EI27" s="66">
        <f t="shared" si="36"/>
        <v>580</v>
      </c>
      <c r="EJ27" s="66">
        <f t="shared" si="37"/>
        <v>1049</v>
      </c>
      <c r="EK27" s="19"/>
      <c r="EL27" s="5">
        <f t="shared" si="38"/>
        <v>5</v>
      </c>
      <c r="EM27" s="5">
        <f t="shared" si="39"/>
        <v>4</v>
      </c>
      <c r="EN27" s="5">
        <f t="shared" si="40"/>
        <v>13</v>
      </c>
      <c r="EO27" s="5">
        <f t="shared" si="41"/>
        <v>10</v>
      </c>
      <c r="EP27" s="5">
        <f t="shared" si="42"/>
        <v>5</v>
      </c>
      <c r="EQ27" s="5">
        <f t="shared" si="43"/>
        <v>6</v>
      </c>
      <c r="ER27" s="5">
        <f t="shared" si="44"/>
        <v>18</v>
      </c>
      <c r="ES27" s="5">
        <f t="shared" si="45"/>
        <v>9</v>
      </c>
      <c r="ET27" s="5">
        <f t="shared" si="46"/>
        <v>45</v>
      </c>
      <c r="EU27" s="5">
        <f t="shared" si="47"/>
        <v>81</v>
      </c>
      <c r="EV27" s="5">
        <f t="shared" si="48"/>
        <v>144</v>
      </c>
      <c r="EW27" s="5">
        <f t="shared" si="49"/>
        <v>31</v>
      </c>
      <c r="EX27" s="5">
        <f t="shared" si="50"/>
        <v>-2</v>
      </c>
      <c r="EY27" s="5">
        <f t="shared" si="51"/>
        <v>38</v>
      </c>
      <c r="EZ27" s="5">
        <f t="shared" si="52"/>
        <v>70</v>
      </c>
      <c r="FA27" s="5">
        <f t="shared" si="53"/>
        <v>40</v>
      </c>
      <c r="FB27" s="5">
        <f t="shared" si="54"/>
        <v>114</v>
      </c>
      <c r="FC27" s="5">
        <f t="shared" si="55"/>
        <v>44</v>
      </c>
      <c r="FD27" s="5">
        <f t="shared" si="56"/>
        <v>117</v>
      </c>
      <c r="FE27" s="5">
        <f t="shared" si="57"/>
        <v>85</v>
      </c>
      <c r="FF27" s="5">
        <f t="shared" si="58"/>
        <v>70</v>
      </c>
      <c r="FG27" s="5">
        <f t="shared" si="59"/>
        <v>55</v>
      </c>
      <c r="FH27" s="5">
        <f t="shared" si="60"/>
        <v>76</v>
      </c>
      <c r="FI27" s="5">
        <f t="shared" si="61"/>
        <v>116</v>
      </c>
      <c r="FJ27" s="5">
        <f t="shared" si="62"/>
        <v>71</v>
      </c>
      <c r="FK27" s="5">
        <f t="shared" si="63"/>
        <v>75</v>
      </c>
      <c r="FL27" s="5">
        <f t="shared" si="64"/>
        <v>71</v>
      </c>
      <c r="FM27" s="5">
        <f t="shared" si="65"/>
        <v>95</v>
      </c>
      <c r="FN27" s="5">
        <f t="shared" si="66"/>
        <v>76</v>
      </c>
      <c r="FO27" s="5">
        <f t="shared" si="67"/>
        <v>74</v>
      </c>
      <c r="FP27" s="176">
        <f t="shared" si="68"/>
        <v>196</v>
      </c>
      <c r="FQ27" s="176">
        <f t="shared" si="69"/>
        <v>681</v>
      </c>
      <c r="FR27" s="176">
        <f t="shared" si="70"/>
        <v>779</v>
      </c>
      <c r="FS27" s="66">
        <f t="shared" si="71"/>
        <v>1656</v>
      </c>
      <c r="FT27" s="242">
        <f t="shared" si="72"/>
        <v>1.5926914574400987E-4</v>
      </c>
      <c r="FU27" s="242">
        <f t="shared" si="73"/>
        <v>1.62731281834307E-4</v>
      </c>
      <c r="FV27" s="242">
        <f t="shared" si="74"/>
        <v>4.5028662475537313E-4</v>
      </c>
      <c r="FW27" s="242">
        <f t="shared" si="75"/>
        <v>7.3445705262384787E-4</v>
      </c>
      <c r="FX27" s="242">
        <f t="shared" si="76"/>
        <v>2.080746849402479E-4</v>
      </c>
      <c r="FY27" s="242">
        <f t="shared" si="77"/>
        <v>2.5474642116659707E-4</v>
      </c>
      <c r="FZ27" s="242">
        <f t="shared" si="78"/>
        <v>5.6439896735892639E-4</v>
      </c>
      <c r="GA27" s="242">
        <f t="shared" si="79"/>
        <v>3.2260377087963294E-4</v>
      </c>
      <c r="GB27" s="242">
        <f t="shared" si="80"/>
        <v>1.7909734935922948E-3</v>
      </c>
      <c r="GC27" s="242">
        <f t="shared" si="81"/>
        <v>1.6730352163585665E-3</v>
      </c>
      <c r="GD27" s="242">
        <f t="shared" si="82"/>
        <v>2.9748992872637124E-3</v>
      </c>
      <c r="GE27" s="242">
        <f t="shared" si="83"/>
        <v>7.1792496526169522E-4</v>
      </c>
      <c r="GF27" s="242">
        <f t="shared" si="84"/>
        <v>-4.4989315037678554E-5</v>
      </c>
      <c r="GG27" s="242">
        <f t="shared" si="85"/>
        <v>6.2825493924113416E-4</v>
      </c>
      <c r="GH27" s="242">
        <f t="shared" si="86"/>
        <v>1.1158757233265849E-3</v>
      </c>
      <c r="GI27" s="242">
        <f t="shared" si="87"/>
        <v>5.3566884951722848E-4</v>
      </c>
      <c r="GJ27" s="242">
        <f t="shared" si="88"/>
        <v>1.4445190638502769E-3</v>
      </c>
      <c r="GK27" s="242">
        <f t="shared" si="89"/>
        <v>5.7235772357723579E-4</v>
      </c>
      <c r="GL27" s="242">
        <f t="shared" si="90"/>
        <v>1.302300731291949E-3</v>
      </c>
      <c r="GM27" s="242">
        <f t="shared" si="91"/>
        <v>1.067785538415155E-3</v>
      </c>
      <c r="GN27" s="242">
        <f t="shared" si="92"/>
        <v>1.0813649915808012E-3</v>
      </c>
      <c r="GO27" s="242">
        <f t="shared" si="93"/>
        <v>1.0084711577248891E-3</v>
      </c>
      <c r="GP27" s="242">
        <f t="shared" si="94"/>
        <v>1.2750394255611852E-3</v>
      </c>
      <c r="GQ27" s="242">
        <f t="shared" si="95"/>
        <v>1.7110911156019057E-3</v>
      </c>
      <c r="GR27" s="242">
        <f t="shared" si="96"/>
        <v>1.099905501076668E-3</v>
      </c>
      <c r="GS27" s="242">
        <f t="shared" si="97"/>
        <v>1.1122480758108289E-3</v>
      </c>
      <c r="GT27" s="242">
        <f t="shared" si="98"/>
        <v>1.0080215801803081E-3</v>
      </c>
      <c r="GU27" s="242">
        <f t="shared" si="99"/>
        <v>1.2441598156024188E-3</v>
      </c>
      <c r="GV27" s="242">
        <f t="shared" si="100"/>
        <v>1.3536499568078796E-3</v>
      </c>
      <c r="GW27" s="242">
        <f t="shared" si="101"/>
        <v>9.9692278675844043E-4</v>
      </c>
      <c r="GX27" s="177">
        <f t="shared" si="102"/>
        <v>7.0156900897650387E-4</v>
      </c>
      <c r="GY27" s="177">
        <f t="shared" si="103"/>
        <v>1.0331205398320306E-3</v>
      </c>
      <c r="GZ27" s="177">
        <f t="shared" si="104"/>
        <v>1.1878319652341865E-3</v>
      </c>
      <c r="HA27" s="243">
        <f t="shared" si="105"/>
        <v>1.0386622799214078E-3</v>
      </c>
      <c r="HB27" s="19"/>
      <c r="HC27" s="19"/>
      <c r="HD27" s="225">
        <v>0.51242999999999994</v>
      </c>
      <c r="HE27" s="10">
        <f t="shared" si="106"/>
        <v>2.5621499999999999</v>
      </c>
      <c r="HF27" s="10">
        <f t="shared" si="107"/>
        <v>2.0497199999999998</v>
      </c>
      <c r="HG27" s="10">
        <f t="shared" si="108"/>
        <v>6.6615899999999995</v>
      </c>
      <c r="HH27" s="10">
        <f t="shared" si="109"/>
        <v>5.1242999999999999</v>
      </c>
      <c r="HI27" s="10">
        <f t="shared" si="110"/>
        <v>2.5621499999999999</v>
      </c>
      <c r="HJ27" s="10">
        <f t="shared" si="111"/>
        <v>3.0745799999999996</v>
      </c>
      <c r="HK27" s="10">
        <f t="shared" si="112"/>
        <v>9.2237399999999994</v>
      </c>
      <c r="HL27" s="10">
        <f t="shared" si="113"/>
        <v>4.6118699999999997</v>
      </c>
      <c r="HM27" s="10">
        <f t="shared" si="114"/>
        <v>23.059349999999998</v>
      </c>
      <c r="HN27" s="10">
        <f t="shared" si="115"/>
        <v>41.506829999999994</v>
      </c>
      <c r="HO27" s="10">
        <f t="shared" si="116"/>
        <v>73.789919999999995</v>
      </c>
      <c r="HP27" s="10">
        <f t="shared" si="117"/>
        <v>15.885329999999998</v>
      </c>
      <c r="HQ27" s="10">
        <f t="shared" si="118"/>
        <v>-1.0248599999999999</v>
      </c>
      <c r="HR27" s="10">
        <f t="shared" si="119"/>
        <v>19.472339999999999</v>
      </c>
      <c r="HS27" s="10">
        <f t="shared" si="120"/>
        <v>35.870099999999994</v>
      </c>
      <c r="HT27" s="10">
        <f t="shared" si="121"/>
        <v>20.497199999999999</v>
      </c>
      <c r="HU27" s="10">
        <f t="shared" si="122"/>
        <v>58.417019999999994</v>
      </c>
      <c r="HV27" s="10">
        <f t="shared" si="123"/>
        <v>22.546919999999997</v>
      </c>
      <c r="HW27" s="10">
        <f t="shared" si="124"/>
        <v>59.954309999999992</v>
      </c>
      <c r="HX27" s="10">
        <f t="shared" si="125"/>
        <v>43.556549999999994</v>
      </c>
      <c r="HY27" s="10">
        <f t="shared" si="126"/>
        <v>35.870099999999994</v>
      </c>
      <c r="HZ27" s="10">
        <f t="shared" si="127"/>
        <v>28.183649999999997</v>
      </c>
      <c r="IA27" s="10">
        <f t="shared" si="128"/>
        <v>38.944679999999998</v>
      </c>
      <c r="IB27" s="10">
        <f t="shared" si="129"/>
        <v>59.441879999999991</v>
      </c>
      <c r="IC27" s="10">
        <f t="shared" si="130"/>
        <v>36.382529999999996</v>
      </c>
      <c r="ID27" s="10">
        <f t="shared" si="131"/>
        <v>38.432249999999996</v>
      </c>
      <c r="IE27" s="10">
        <f t="shared" si="132"/>
        <v>36.382529999999996</v>
      </c>
      <c r="IF27" s="10">
        <f t="shared" si="133"/>
        <v>48.680849999999992</v>
      </c>
      <c r="IG27" s="10">
        <f t="shared" si="134"/>
        <v>38.944679999999998</v>
      </c>
      <c r="IH27" s="10">
        <f t="shared" si="135"/>
        <v>37.919819999999994</v>
      </c>
      <c r="II27" s="176">
        <f t="shared" si="136"/>
        <v>100.43627999999998</v>
      </c>
      <c r="IJ27" s="176">
        <f t="shared" si="137"/>
        <v>348.96483000000001</v>
      </c>
      <c r="IK27" s="176">
        <f t="shared" si="138"/>
        <v>399.18296999999995</v>
      </c>
      <c r="IL27" s="19">
        <f t="shared" si="139"/>
        <v>848.58407999999963</v>
      </c>
      <c r="IM27" s="168"/>
      <c r="IN27" s="168"/>
      <c r="IO27" s="168"/>
      <c r="IP27" s="168"/>
      <c r="IQ27" s="168"/>
      <c r="IR27" s="168"/>
      <c r="IS27" s="168"/>
      <c r="IT27" s="168"/>
      <c r="IU27" s="168"/>
      <c r="IV27" s="168"/>
      <c r="IW27" s="168"/>
      <c r="IX27" s="168"/>
      <c r="IY27" s="168"/>
      <c r="IZ27" s="168"/>
      <c r="JA27" s="168"/>
      <c r="JB27" s="168"/>
      <c r="JC27" s="168"/>
      <c r="JD27" s="168"/>
      <c r="JE27" s="168"/>
      <c r="JF27" s="168"/>
      <c r="JG27" s="168"/>
      <c r="JH27" s="168"/>
      <c r="JI27" s="168"/>
      <c r="JJ27" s="168"/>
      <c r="JK27" s="168"/>
      <c r="JL27" s="168"/>
      <c r="JM27" s="168"/>
      <c r="JN27" s="168"/>
      <c r="JO27" s="168"/>
      <c r="JP27" s="168"/>
      <c r="JQ27" s="177">
        <f>II27/FP27</f>
        <v>0.51242999999999994</v>
      </c>
      <c r="JR27" s="177">
        <f t="shared" si="142"/>
        <v>0.51243000000000005</v>
      </c>
      <c r="JS27" s="177">
        <f t="shared" si="143"/>
        <v>0.51242999999999994</v>
      </c>
      <c r="JT27" s="22">
        <f t="shared" si="145"/>
        <v>0.51242999999999983</v>
      </c>
    </row>
    <row r="28" spans="1:280" x14ac:dyDescent="0.25">
      <c r="A28" s="96">
        <v>26</v>
      </c>
      <c r="B28" s="45"/>
      <c r="C28" s="45" t="s">
        <v>237</v>
      </c>
      <c r="D28" s="45" t="s">
        <v>183</v>
      </c>
      <c r="E28" s="68">
        <v>303</v>
      </c>
      <c r="F28" s="48" t="s">
        <v>51</v>
      </c>
      <c r="G28" s="17"/>
      <c r="H28" s="5"/>
      <c r="I28" s="5"/>
      <c r="J28" s="5"/>
      <c r="K28" s="5"/>
      <c r="L28" s="5"/>
      <c r="M28" s="5"/>
      <c r="N28" s="17"/>
      <c r="O28" s="12"/>
      <c r="P28" s="12"/>
      <c r="Q28" s="12"/>
      <c r="R28" s="12"/>
      <c r="S28" s="12"/>
      <c r="T28" s="12"/>
      <c r="U28" s="12"/>
      <c r="V28" s="12"/>
      <c r="W28" s="11"/>
      <c r="X28" s="12"/>
      <c r="Y28" s="12"/>
      <c r="Z28" s="12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60"/>
      <c r="AM28" s="17">
        <v>474</v>
      </c>
      <c r="AN28" s="5">
        <v>552</v>
      </c>
      <c r="AO28" s="5">
        <v>593</v>
      </c>
      <c r="AP28" s="5">
        <v>718</v>
      </c>
      <c r="AQ28" s="5">
        <v>679</v>
      </c>
      <c r="AR28" s="5">
        <v>675</v>
      </c>
      <c r="AS28" s="5">
        <v>604</v>
      </c>
      <c r="AT28" s="17">
        <v>1347</v>
      </c>
      <c r="AU28" s="12">
        <v>1401</v>
      </c>
      <c r="AV28" s="12">
        <v>1361</v>
      </c>
      <c r="AW28" s="12">
        <v>1270</v>
      </c>
      <c r="AX28" s="12">
        <v>1209</v>
      </c>
      <c r="AY28" s="12">
        <v>1219</v>
      </c>
      <c r="AZ28" s="12">
        <v>1126</v>
      </c>
      <c r="BA28" s="12">
        <v>1240</v>
      </c>
      <c r="BB28" s="12">
        <v>1422</v>
      </c>
      <c r="BC28" s="11">
        <v>1517</v>
      </c>
      <c r="BD28" s="12">
        <v>1628</v>
      </c>
      <c r="BE28" s="12">
        <v>1789</v>
      </c>
      <c r="BF28" s="12">
        <v>1893</v>
      </c>
      <c r="BG28" s="11">
        <v>2007</v>
      </c>
      <c r="BH28" s="11">
        <v>1836</v>
      </c>
      <c r="BI28" s="11">
        <v>1676</v>
      </c>
      <c r="BJ28" s="11">
        <v>1587</v>
      </c>
      <c r="BK28" s="11">
        <v>1676</v>
      </c>
      <c r="BL28" s="11">
        <v>1782</v>
      </c>
      <c r="BM28" s="11">
        <v>1991</v>
      </c>
      <c r="BN28" s="11">
        <v>2379</v>
      </c>
      <c r="BO28" s="11">
        <v>2806</v>
      </c>
      <c r="BP28" s="11">
        <v>3167</v>
      </c>
      <c r="BQ28" s="11">
        <v>3563</v>
      </c>
      <c r="BR28" s="60"/>
      <c r="BS28" s="60"/>
      <c r="BT28" s="11">
        <f t="shared" si="0"/>
        <v>78</v>
      </c>
      <c r="BU28" s="11">
        <f t="shared" si="1"/>
        <v>41</v>
      </c>
      <c r="BV28" s="11">
        <f t="shared" si="2"/>
        <v>125</v>
      </c>
      <c r="BW28" s="11">
        <f t="shared" si="3"/>
        <v>-39</v>
      </c>
      <c r="BX28" s="11">
        <f t="shared" si="4"/>
        <v>-4</v>
      </c>
      <c r="BY28" s="11">
        <f t="shared" si="5"/>
        <v>-71</v>
      </c>
      <c r="BZ28" s="11">
        <f t="shared" si="6"/>
        <v>743</v>
      </c>
      <c r="CA28" s="11">
        <f t="shared" si="7"/>
        <v>54</v>
      </c>
      <c r="CB28" s="11">
        <f t="shared" si="8"/>
        <v>-40</v>
      </c>
      <c r="CC28" s="11">
        <f t="shared" si="9"/>
        <v>-91</v>
      </c>
      <c r="CD28" s="11">
        <f t="shared" si="10"/>
        <v>-61</v>
      </c>
      <c r="CE28" s="11">
        <f t="shared" si="11"/>
        <v>10</v>
      </c>
      <c r="CF28" s="11">
        <f t="shared" si="12"/>
        <v>-93</v>
      </c>
      <c r="CG28" s="11">
        <f t="shared" si="13"/>
        <v>114</v>
      </c>
      <c r="CH28" s="11">
        <f t="shared" si="14"/>
        <v>182</v>
      </c>
      <c r="CI28" s="11">
        <f t="shared" si="15"/>
        <v>95</v>
      </c>
      <c r="CJ28" s="11">
        <f t="shared" si="16"/>
        <v>111</v>
      </c>
      <c r="CK28" s="11">
        <f t="shared" si="17"/>
        <v>161</v>
      </c>
      <c r="CL28" s="11">
        <f t="shared" si="18"/>
        <v>104</v>
      </c>
      <c r="CM28" s="11">
        <f t="shared" si="19"/>
        <v>114</v>
      </c>
      <c r="CN28" s="11">
        <f t="shared" si="20"/>
        <v>-171</v>
      </c>
      <c r="CO28" s="11">
        <f t="shared" si="21"/>
        <v>-160</v>
      </c>
      <c r="CP28" s="11">
        <f t="shared" si="22"/>
        <v>-89</v>
      </c>
      <c r="CQ28" s="11">
        <f t="shared" si="23"/>
        <v>89</v>
      </c>
      <c r="CR28" s="11">
        <f t="shared" si="24"/>
        <v>106</v>
      </c>
      <c r="CS28" s="11">
        <f t="shared" si="25"/>
        <v>209</v>
      </c>
      <c r="CT28" s="11">
        <f t="shared" si="26"/>
        <v>388</v>
      </c>
      <c r="CU28" s="11">
        <f t="shared" si="27"/>
        <v>427</v>
      </c>
      <c r="CV28" s="11">
        <f t="shared" si="28"/>
        <v>361</v>
      </c>
      <c r="CW28" s="11">
        <f t="shared" si="29"/>
        <v>396</v>
      </c>
      <c r="CX28" s="66">
        <f t="shared" si="30"/>
        <v>796</v>
      </c>
      <c r="CY28" s="66">
        <f t="shared" si="31"/>
        <v>737</v>
      </c>
      <c r="CZ28" s="66">
        <f t="shared" si="32"/>
        <v>1556</v>
      </c>
      <c r="DA28" s="66">
        <f t="shared" si="33"/>
        <v>3089</v>
      </c>
      <c r="DB28" s="60"/>
      <c r="DC28" s="128">
        <v>15</v>
      </c>
      <c r="DD28" s="128">
        <v>22</v>
      </c>
      <c r="DE28" s="128">
        <v>21</v>
      </c>
      <c r="DF28" s="129">
        <v>38</v>
      </c>
      <c r="DG28" s="129">
        <v>36</v>
      </c>
      <c r="DH28" s="129">
        <v>65</v>
      </c>
      <c r="DI28" s="129">
        <v>136</v>
      </c>
      <c r="DJ28" s="129">
        <v>116</v>
      </c>
      <c r="DK28" s="128">
        <v>268</v>
      </c>
      <c r="DL28" s="128">
        <v>375</v>
      </c>
      <c r="DM28" s="128">
        <v>338</v>
      </c>
      <c r="DN28" s="129">
        <v>252</v>
      </c>
      <c r="DO28" s="129">
        <v>228</v>
      </c>
      <c r="DP28" s="129">
        <v>180</v>
      </c>
      <c r="DQ28" s="129">
        <v>169</v>
      </c>
      <c r="DR28" s="129">
        <v>213</v>
      </c>
      <c r="DS28" s="130">
        <v>203</v>
      </c>
      <c r="DT28" s="130">
        <v>163</v>
      </c>
      <c r="DU28" s="130">
        <v>126</v>
      </c>
      <c r="DV28" s="130">
        <v>133</v>
      </c>
      <c r="DW28" s="130">
        <v>253</v>
      </c>
      <c r="DX28" s="130">
        <v>243</v>
      </c>
      <c r="DY28" s="130">
        <v>125</v>
      </c>
      <c r="DZ28" s="130">
        <v>126</v>
      </c>
      <c r="EA28" s="130">
        <v>129</v>
      </c>
      <c r="EB28" s="130">
        <v>148</v>
      </c>
      <c r="EC28" s="130">
        <v>159</v>
      </c>
      <c r="ED28" s="130">
        <v>127</v>
      </c>
      <c r="EE28" s="130">
        <v>137</v>
      </c>
      <c r="EF28" s="130">
        <v>235</v>
      </c>
      <c r="EG28" s="66">
        <f t="shared" si="34"/>
        <v>1092</v>
      </c>
      <c r="EH28" s="66">
        <f t="shared" si="35"/>
        <v>2005</v>
      </c>
      <c r="EI28" s="66">
        <f t="shared" si="36"/>
        <v>1682</v>
      </c>
      <c r="EJ28" s="66">
        <f t="shared" si="37"/>
        <v>4779</v>
      </c>
      <c r="EK28" s="25"/>
      <c r="EL28" s="5">
        <f t="shared" si="38"/>
        <v>93</v>
      </c>
      <c r="EM28" s="5">
        <f t="shared" si="39"/>
        <v>63</v>
      </c>
      <c r="EN28" s="5">
        <f t="shared" si="40"/>
        <v>146</v>
      </c>
      <c r="EO28" s="5">
        <f t="shared" si="41"/>
        <v>-1</v>
      </c>
      <c r="EP28" s="5">
        <f t="shared" si="42"/>
        <v>32</v>
      </c>
      <c r="EQ28" s="5">
        <f t="shared" si="43"/>
        <v>-6</v>
      </c>
      <c r="ER28" s="5">
        <f t="shared" si="44"/>
        <v>879</v>
      </c>
      <c r="ES28" s="5">
        <f t="shared" si="45"/>
        <v>170</v>
      </c>
      <c r="ET28" s="5">
        <f t="shared" si="46"/>
        <v>228</v>
      </c>
      <c r="EU28" s="5">
        <f t="shared" si="47"/>
        <v>284</v>
      </c>
      <c r="EV28" s="5">
        <f t="shared" si="48"/>
        <v>277</v>
      </c>
      <c r="EW28" s="5">
        <f t="shared" si="49"/>
        <v>262</v>
      </c>
      <c r="EX28" s="5">
        <f t="shared" si="50"/>
        <v>135</v>
      </c>
      <c r="EY28" s="5">
        <f t="shared" si="51"/>
        <v>294</v>
      </c>
      <c r="EZ28" s="5">
        <f t="shared" si="52"/>
        <v>351</v>
      </c>
      <c r="FA28" s="5">
        <f t="shared" si="53"/>
        <v>308</v>
      </c>
      <c r="FB28" s="5">
        <f t="shared" si="54"/>
        <v>314</v>
      </c>
      <c r="FC28" s="5">
        <f t="shared" si="55"/>
        <v>324</v>
      </c>
      <c r="FD28" s="5">
        <f t="shared" si="56"/>
        <v>230</v>
      </c>
      <c r="FE28" s="5">
        <f t="shared" si="57"/>
        <v>247</v>
      </c>
      <c r="FF28" s="5">
        <f t="shared" si="58"/>
        <v>82</v>
      </c>
      <c r="FG28" s="5">
        <f t="shared" si="59"/>
        <v>83</v>
      </c>
      <c r="FH28" s="5">
        <f t="shared" si="60"/>
        <v>36</v>
      </c>
      <c r="FI28" s="5">
        <f t="shared" si="61"/>
        <v>215</v>
      </c>
      <c r="FJ28" s="5">
        <f t="shared" si="62"/>
        <v>235</v>
      </c>
      <c r="FK28" s="5">
        <f t="shared" si="63"/>
        <v>357</v>
      </c>
      <c r="FL28" s="5">
        <f t="shared" si="64"/>
        <v>547</v>
      </c>
      <c r="FM28" s="5">
        <f t="shared" si="65"/>
        <v>554</v>
      </c>
      <c r="FN28" s="5">
        <f t="shared" si="66"/>
        <v>498</v>
      </c>
      <c r="FO28" s="5">
        <f t="shared" si="67"/>
        <v>631</v>
      </c>
      <c r="FP28" s="176">
        <f t="shared" si="68"/>
        <v>1888</v>
      </c>
      <c r="FQ28" s="176">
        <f t="shared" si="69"/>
        <v>2742</v>
      </c>
      <c r="FR28" s="176">
        <f t="shared" si="70"/>
        <v>3238</v>
      </c>
      <c r="FS28" s="66">
        <f t="shared" si="71"/>
        <v>7868</v>
      </c>
      <c r="FT28" s="242">
        <f t="shared" si="72"/>
        <v>2.9624061108385839E-3</v>
      </c>
      <c r="FU28" s="242">
        <f t="shared" si="73"/>
        <v>2.5630176888903353E-3</v>
      </c>
      <c r="FV28" s="242">
        <f t="shared" si="74"/>
        <v>5.0570651703295754E-3</v>
      </c>
      <c r="FW28" s="242">
        <f t="shared" si="75"/>
        <v>-7.3445705262384787E-5</v>
      </c>
      <c r="FX28" s="242">
        <f t="shared" si="76"/>
        <v>1.3316779836175865E-3</v>
      </c>
      <c r="FY28" s="242">
        <f t="shared" si="77"/>
        <v>-2.5474642116659707E-4</v>
      </c>
      <c r="FZ28" s="242">
        <f t="shared" si="78"/>
        <v>2.7561482906027571E-2</v>
      </c>
      <c r="GA28" s="242">
        <f t="shared" si="79"/>
        <v>6.0936267832819553E-3</v>
      </c>
      <c r="GB28" s="242">
        <f t="shared" si="80"/>
        <v>9.0742657008676276E-3</v>
      </c>
      <c r="GC28" s="242">
        <f t="shared" si="81"/>
        <v>5.8659506351337399E-3</v>
      </c>
      <c r="GD28" s="242">
        <f t="shared" si="82"/>
        <v>5.7225493234170028E-3</v>
      </c>
      <c r="GE28" s="242">
        <f t="shared" si="83"/>
        <v>6.0676238999536822E-3</v>
      </c>
      <c r="GF28" s="242">
        <f t="shared" si="84"/>
        <v>3.0367787650433021E-3</v>
      </c>
      <c r="GG28" s="242">
        <f t="shared" si="85"/>
        <v>4.8607092667603538E-3</v>
      </c>
      <c r="GH28" s="242">
        <f t="shared" si="86"/>
        <v>5.5953196983947332E-3</v>
      </c>
      <c r="GI28" s="242">
        <f t="shared" si="87"/>
        <v>4.1246501412826589E-3</v>
      </c>
      <c r="GJ28" s="242">
        <f t="shared" si="88"/>
        <v>3.978763035517429E-3</v>
      </c>
      <c r="GK28" s="242">
        <f t="shared" si="89"/>
        <v>4.2146341463414633E-3</v>
      </c>
      <c r="GL28" s="242">
        <f t="shared" si="90"/>
        <v>2.5600783606593873E-3</v>
      </c>
      <c r="GM28" s="242">
        <f t="shared" si="91"/>
        <v>3.1028591528063916E-3</v>
      </c>
      <c r="GN28" s="242">
        <f t="shared" si="92"/>
        <v>1.266741847280367E-3</v>
      </c>
      <c r="GO28" s="242">
        <f t="shared" si="93"/>
        <v>1.5218746562030143E-3</v>
      </c>
      <c r="GP28" s="242">
        <f t="shared" si="94"/>
        <v>6.0396604368687719E-4</v>
      </c>
      <c r="GQ28" s="242">
        <f t="shared" si="95"/>
        <v>3.1714188780552566E-3</v>
      </c>
      <c r="GR28" s="242">
        <f t="shared" si="96"/>
        <v>3.6405322922960139E-3</v>
      </c>
      <c r="GS28" s="242">
        <f t="shared" si="97"/>
        <v>5.2943008408595452E-3</v>
      </c>
      <c r="GT28" s="242">
        <f t="shared" si="98"/>
        <v>7.7660254135018102E-3</v>
      </c>
      <c r="GU28" s="242">
        <f t="shared" si="99"/>
        <v>7.2554161878288425E-3</v>
      </c>
      <c r="GV28" s="242">
        <f t="shared" si="100"/>
        <v>8.8699694538200528E-3</v>
      </c>
      <c r="GW28" s="242">
        <f t="shared" si="101"/>
        <v>8.5007875465483232E-3</v>
      </c>
      <c r="GX28" s="177">
        <f t="shared" si="102"/>
        <v>6.7579708619777516E-3</v>
      </c>
      <c r="GY28" s="177">
        <f t="shared" si="103"/>
        <v>4.1597893101606876E-3</v>
      </c>
      <c r="GZ28" s="177">
        <f t="shared" si="104"/>
        <v>4.937355460113345E-3</v>
      </c>
      <c r="HA28" s="243">
        <f t="shared" si="105"/>
        <v>4.9349002526700705E-3</v>
      </c>
      <c r="HB28" s="19"/>
      <c r="HC28" s="19"/>
      <c r="HD28" s="225">
        <v>1.9140000000000001E-2</v>
      </c>
      <c r="HE28" s="10">
        <f t="shared" si="106"/>
        <v>1.7800200000000002</v>
      </c>
      <c r="HF28" s="10">
        <f t="shared" si="107"/>
        <v>1.2058200000000001</v>
      </c>
      <c r="HG28" s="10">
        <f t="shared" si="108"/>
        <v>2.7944400000000003</v>
      </c>
      <c r="HH28" s="10">
        <f t="shared" si="109"/>
        <v>-1.9140000000000001E-2</v>
      </c>
      <c r="HI28" s="10">
        <f t="shared" si="110"/>
        <v>0.61248000000000002</v>
      </c>
      <c r="HJ28" s="10">
        <f t="shared" si="111"/>
        <v>-0.11484</v>
      </c>
      <c r="HK28" s="10">
        <f t="shared" si="112"/>
        <v>16.824059999999999</v>
      </c>
      <c r="HL28" s="10">
        <f t="shared" si="113"/>
        <v>3.2538</v>
      </c>
      <c r="HM28" s="10">
        <f t="shared" si="114"/>
        <v>4.3639200000000002</v>
      </c>
      <c r="HN28" s="10">
        <f t="shared" si="115"/>
        <v>5.4357600000000001</v>
      </c>
      <c r="HO28" s="10">
        <f t="shared" si="116"/>
        <v>5.3017799999999999</v>
      </c>
      <c r="HP28" s="10">
        <f t="shared" si="117"/>
        <v>5.0146800000000002</v>
      </c>
      <c r="HQ28" s="10">
        <f t="shared" si="118"/>
        <v>2.5839000000000003</v>
      </c>
      <c r="HR28" s="10">
        <f t="shared" si="119"/>
        <v>5.6271599999999999</v>
      </c>
      <c r="HS28" s="10">
        <f t="shared" si="120"/>
        <v>6.71814</v>
      </c>
      <c r="HT28" s="10">
        <f t="shared" si="121"/>
        <v>5.8951200000000004</v>
      </c>
      <c r="HU28" s="10">
        <f t="shared" si="122"/>
        <v>6.0099600000000004</v>
      </c>
      <c r="HV28" s="10">
        <f t="shared" si="123"/>
        <v>6.2013600000000002</v>
      </c>
      <c r="HW28" s="10">
        <f t="shared" si="124"/>
        <v>4.4022000000000006</v>
      </c>
      <c r="HX28" s="10">
        <f t="shared" si="125"/>
        <v>4.7275800000000006</v>
      </c>
      <c r="HY28" s="10">
        <f t="shared" si="126"/>
        <v>1.56948</v>
      </c>
      <c r="HZ28" s="10">
        <f t="shared" si="127"/>
        <v>1.5886200000000001</v>
      </c>
      <c r="IA28" s="10">
        <f t="shared" si="128"/>
        <v>0.68903999999999999</v>
      </c>
      <c r="IB28" s="10">
        <f t="shared" si="129"/>
        <v>4.1151</v>
      </c>
      <c r="IC28" s="10">
        <f t="shared" si="130"/>
        <v>4.4979000000000005</v>
      </c>
      <c r="ID28" s="10">
        <f t="shared" si="131"/>
        <v>6.8329800000000001</v>
      </c>
      <c r="IE28" s="10">
        <f t="shared" si="132"/>
        <v>10.469580000000001</v>
      </c>
      <c r="IF28" s="10">
        <f t="shared" si="133"/>
        <v>10.60356</v>
      </c>
      <c r="IG28" s="10">
        <f t="shared" si="134"/>
        <v>9.53172</v>
      </c>
      <c r="IH28" s="10">
        <f t="shared" si="135"/>
        <v>12.077340000000001</v>
      </c>
      <c r="II28" s="176">
        <f t="shared" si="136"/>
        <v>36.136320000000005</v>
      </c>
      <c r="IJ28" s="176">
        <f t="shared" si="137"/>
        <v>52.481880000000004</v>
      </c>
      <c r="IK28" s="176">
        <f t="shared" si="138"/>
        <v>61.975319999999996</v>
      </c>
      <c r="IL28" s="19">
        <f t="shared" si="139"/>
        <v>150.59352000000001</v>
      </c>
      <c r="IM28" s="168"/>
      <c r="IN28" s="168"/>
      <c r="IO28" s="168"/>
      <c r="IP28" s="168"/>
      <c r="IQ28" s="168"/>
      <c r="IR28" s="168"/>
      <c r="IS28" s="168"/>
      <c r="IT28" s="168"/>
      <c r="IU28" s="168"/>
      <c r="IV28" s="168"/>
      <c r="IW28" s="168"/>
      <c r="IX28" s="168"/>
      <c r="IY28" s="168"/>
      <c r="IZ28" s="168"/>
      <c r="JA28" s="168"/>
      <c r="JB28" s="168"/>
      <c r="JC28" s="168"/>
      <c r="JD28" s="168"/>
      <c r="JE28" s="168"/>
      <c r="JF28" s="168"/>
      <c r="JG28" s="168"/>
      <c r="JH28" s="168"/>
      <c r="JI28" s="168"/>
      <c r="JJ28" s="168"/>
      <c r="JK28" s="168"/>
      <c r="JL28" s="168"/>
      <c r="JM28" s="168"/>
      <c r="JN28" s="168"/>
      <c r="JO28" s="168"/>
      <c r="JP28" s="168"/>
      <c r="JQ28" s="177">
        <f>II28/FP28</f>
        <v>1.9140000000000004E-2</v>
      </c>
      <c r="JR28" s="177">
        <f t="shared" si="142"/>
        <v>1.9140000000000001E-2</v>
      </c>
      <c r="JS28" s="177">
        <f t="shared" si="143"/>
        <v>1.9139999999999997E-2</v>
      </c>
      <c r="JT28" s="22">
        <f t="shared" si="145"/>
        <v>1.9140000000000001E-2</v>
      </c>
    </row>
    <row r="29" spans="1:280" x14ac:dyDescent="0.25">
      <c r="A29" s="96">
        <v>27</v>
      </c>
      <c r="B29" s="45"/>
      <c r="C29" s="45" t="s">
        <v>237</v>
      </c>
      <c r="D29" s="45" t="s">
        <v>183</v>
      </c>
      <c r="E29" s="68">
        <v>382</v>
      </c>
      <c r="F29" s="48" t="s">
        <v>79</v>
      </c>
      <c r="G29" s="124"/>
      <c r="H29" s="125"/>
      <c r="I29" s="125"/>
      <c r="J29" s="125"/>
      <c r="K29" s="125"/>
      <c r="L29" s="125"/>
      <c r="M29" s="125"/>
      <c r="N29" s="17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2"/>
      <c r="Z29" s="11"/>
      <c r="AA29" s="12"/>
      <c r="AB29" s="12"/>
      <c r="AC29" s="12"/>
      <c r="AD29" s="12"/>
      <c r="AE29" s="12"/>
      <c r="AF29" s="12"/>
      <c r="AG29" s="12"/>
      <c r="AH29" s="11"/>
      <c r="AI29" s="11"/>
      <c r="AJ29" s="11"/>
      <c r="AK29" s="11"/>
      <c r="AL29" s="58"/>
      <c r="AM29" s="124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0</v>
      </c>
      <c r="AS29" s="125">
        <v>0</v>
      </c>
      <c r="AT29" s="17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5</v>
      </c>
      <c r="BA29" s="12">
        <v>0</v>
      </c>
      <c r="BB29" s="12">
        <v>0</v>
      </c>
      <c r="BC29" s="12"/>
      <c r="BD29" s="11">
        <v>9</v>
      </c>
      <c r="BE29" s="12">
        <v>5</v>
      </c>
      <c r="BF29" s="11"/>
      <c r="BG29" s="12"/>
      <c r="BH29" s="12"/>
      <c r="BI29" s="12"/>
      <c r="BJ29" s="12"/>
      <c r="BK29" s="12"/>
      <c r="BL29" s="12"/>
      <c r="BM29" s="12">
        <v>3</v>
      </c>
      <c r="BN29" s="11"/>
      <c r="BO29" s="11"/>
      <c r="BP29" s="11"/>
      <c r="BQ29" s="11"/>
      <c r="BR29" s="58"/>
      <c r="BS29" s="58"/>
      <c r="BT29" s="12">
        <f t="shared" si="0"/>
        <v>0</v>
      </c>
      <c r="BU29" s="12">
        <f t="shared" si="1"/>
        <v>0</v>
      </c>
      <c r="BV29" s="12">
        <f t="shared" si="2"/>
        <v>0</v>
      </c>
      <c r="BW29" s="12">
        <f t="shared" si="3"/>
        <v>0</v>
      </c>
      <c r="BX29" s="12">
        <f t="shared" si="4"/>
        <v>0</v>
      </c>
      <c r="BY29" s="12">
        <f t="shared" si="5"/>
        <v>0</v>
      </c>
      <c r="BZ29" s="12">
        <f t="shared" si="6"/>
        <v>0</v>
      </c>
      <c r="CA29" s="12">
        <f t="shared" si="7"/>
        <v>0</v>
      </c>
      <c r="CB29" s="12">
        <f t="shared" si="8"/>
        <v>0</v>
      </c>
      <c r="CC29" s="12">
        <f t="shared" si="9"/>
        <v>0</v>
      </c>
      <c r="CD29" s="12">
        <f t="shared" si="10"/>
        <v>0</v>
      </c>
      <c r="CE29" s="12">
        <f t="shared" si="11"/>
        <v>0</v>
      </c>
      <c r="CF29" s="12">
        <f t="shared" si="12"/>
        <v>5</v>
      </c>
      <c r="CG29" s="12">
        <f t="shared" si="13"/>
        <v>-5</v>
      </c>
      <c r="CH29" s="12">
        <f t="shared" si="14"/>
        <v>0</v>
      </c>
      <c r="CI29" s="12">
        <f t="shared" si="15"/>
        <v>0</v>
      </c>
      <c r="CJ29" s="12">
        <f t="shared" si="16"/>
        <v>9</v>
      </c>
      <c r="CK29" s="12">
        <f t="shared" si="17"/>
        <v>-4</v>
      </c>
      <c r="CL29" s="12">
        <f t="shared" si="18"/>
        <v>-5</v>
      </c>
      <c r="CM29" s="12">
        <f t="shared" si="19"/>
        <v>0</v>
      </c>
      <c r="CN29" s="12">
        <f t="shared" si="20"/>
        <v>0</v>
      </c>
      <c r="CO29" s="12">
        <f t="shared" si="21"/>
        <v>0</v>
      </c>
      <c r="CP29" s="12">
        <f t="shared" si="22"/>
        <v>0</v>
      </c>
      <c r="CQ29" s="12">
        <f t="shared" si="23"/>
        <v>0</v>
      </c>
      <c r="CR29" s="12">
        <f t="shared" si="24"/>
        <v>0</v>
      </c>
      <c r="CS29" s="12">
        <f t="shared" si="25"/>
        <v>3</v>
      </c>
      <c r="CT29" s="12">
        <f t="shared" si="26"/>
        <v>-3</v>
      </c>
      <c r="CU29" s="12">
        <f t="shared" si="27"/>
        <v>0</v>
      </c>
      <c r="CV29" s="12">
        <f t="shared" si="28"/>
        <v>0</v>
      </c>
      <c r="CW29" s="12">
        <f t="shared" si="29"/>
        <v>0</v>
      </c>
      <c r="CX29" s="66">
        <f t="shared" si="30"/>
        <v>0</v>
      </c>
      <c r="CY29" s="66">
        <f t="shared" si="31"/>
        <v>0</v>
      </c>
      <c r="CZ29" s="66">
        <f t="shared" si="32"/>
        <v>0</v>
      </c>
      <c r="DA29" s="66">
        <f t="shared" si="33"/>
        <v>0</v>
      </c>
      <c r="DB29" s="58"/>
      <c r="DC29" s="135"/>
      <c r="DD29" s="134"/>
      <c r="DE29" s="134"/>
      <c r="DF29" s="134"/>
      <c r="DG29" s="134"/>
      <c r="DH29" s="134"/>
      <c r="DI29" s="134"/>
      <c r="DJ29" s="135">
        <v>0</v>
      </c>
      <c r="DK29" s="122">
        <v>0</v>
      </c>
      <c r="DL29" s="122">
        <v>0</v>
      </c>
      <c r="DM29" s="122">
        <v>0</v>
      </c>
      <c r="DN29" s="122">
        <v>0</v>
      </c>
      <c r="DO29" s="122">
        <v>0</v>
      </c>
      <c r="DP29" s="122">
        <v>0</v>
      </c>
      <c r="DQ29" s="122">
        <v>1</v>
      </c>
      <c r="DR29" s="122">
        <v>2</v>
      </c>
      <c r="DS29" s="137">
        <v>2</v>
      </c>
      <c r="DT29" s="137">
        <v>3</v>
      </c>
      <c r="DU29" s="137">
        <v>0</v>
      </c>
      <c r="DV29" s="137">
        <v>0</v>
      </c>
      <c r="DW29" s="137">
        <v>0</v>
      </c>
      <c r="DX29" s="137">
        <v>0</v>
      </c>
      <c r="DY29" s="137">
        <v>0</v>
      </c>
      <c r="DZ29" s="137"/>
      <c r="EA29" s="137"/>
      <c r="EB29" s="138"/>
      <c r="EC29" s="138"/>
      <c r="ED29" s="138"/>
      <c r="EE29" s="138"/>
      <c r="EF29" s="138"/>
      <c r="EG29" s="66">
        <f t="shared" si="34"/>
        <v>0</v>
      </c>
      <c r="EH29" s="66">
        <f t="shared" si="35"/>
        <v>8</v>
      </c>
      <c r="EI29" s="66">
        <f t="shared" si="36"/>
        <v>0</v>
      </c>
      <c r="EJ29" s="66">
        <f t="shared" si="37"/>
        <v>8</v>
      </c>
      <c r="EK29" s="25"/>
      <c r="EL29" s="5">
        <f t="shared" si="38"/>
        <v>0</v>
      </c>
      <c r="EM29" s="5">
        <f t="shared" si="39"/>
        <v>0</v>
      </c>
      <c r="EN29" s="5">
        <f t="shared" si="40"/>
        <v>0</v>
      </c>
      <c r="EO29" s="5">
        <f t="shared" si="41"/>
        <v>0</v>
      </c>
      <c r="EP29" s="5">
        <f t="shared" si="42"/>
        <v>0</v>
      </c>
      <c r="EQ29" s="5">
        <f t="shared" si="43"/>
        <v>0</v>
      </c>
      <c r="ER29" s="5">
        <f t="shared" si="44"/>
        <v>0</v>
      </c>
      <c r="ES29" s="5">
        <f t="shared" si="45"/>
        <v>0</v>
      </c>
      <c r="ET29" s="5">
        <f t="shared" si="46"/>
        <v>0</v>
      </c>
      <c r="EU29" s="5">
        <f t="shared" si="47"/>
        <v>0</v>
      </c>
      <c r="EV29" s="5">
        <f t="shared" si="48"/>
        <v>0</v>
      </c>
      <c r="EW29" s="5">
        <f t="shared" si="49"/>
        <v>0</v>
      </c>
      <c r="EX29" s="5">
        <f t="shared" si="50"/>
        <v>5</v>
      </c>
      <c r="EY29" s="5">
        <f t="shared" si="51"/>
        <v>-5</v>
      </c>
      <c r="EZ29" s="5">
        <f t="shared" si="52"/>
        <v>1</v>
      </c>
      <c r="FA29" s="5">
        <f t="shared" si="53"/>
        <v>2</v>
      </c>
      <c r="FB29" s="5">
        <f t="shared" si="54"/>
        <v>11</v>
      </c>
      <c r="FC29" s="5">
        <f t="shared" si="55"/>
        <v>-1</v>
      </c>
      <c r="FD29" s="5">
        <f t="shared" si="56"/>
        <v>-5</v>
      </c>
      <c r="FE29" s="5">
        <f t="shared" si="57"/>
        <v>0</v>
      </c>
      <c r="FF29" s="5">
        <f t="shared" si="58"/>
        <v>0</v>
      </c>
      <c r="FG29" s="5">
        <f t="shared" si="59"/>
        <v>0</v>
      </c>
      <c r="FH29" s="5">
        <f t="shared" si="60"/>
        <v>0</v>
      </c>
      <c r="FI29" s="5">
        <f t="shared" si="61"/>
        <v>0</v>
      </c>
      <c r="FJ29" s="5">
        <f t="shared" si="62"/>
        <v>0</v>
      </c>
      <c r="FK29" s="5">
        <f t="shared" si="63"/>
        <v>3</v>
      </c>
      <c r="FL29" s="5">
        <f t="shared" si="64"/>
        <v>-3</v>
      </c>
      <c r="FM29" s="5">
        <f t="shared" si="65"/>
        <v>0</v>
      </c>
      <c r="FN29" s="5">
        <f t="shared" si="66"/>
        <v>0</v>
      </c>
      <c r="FO29" s="5">
        <f t="shared" si="67"/>
        <v>0</v>
      </c>
      <c r="FP29" s="176">
        <f t="shared" si="68"/>
        <v>0</v>
      </c>
      <c r="FQ29" s="176">
        <f t="shared" si="69"/>
        <v>8</v>
      </c>
      <c r="FR29" s="176">
        <f t="shared" si="70"/>
        <v>0</v>
      </c>
      <c r="FS29" s="66">
        <f t="shared" si="71"/>
        <v>8</v>
      </c>
      <c r="FT29" s="242">
        <f t="shared" si="72"/>
        <v>0</v>
      </c>
      <c r="FU29" s="242">
        <f t="shared" si="73"/>
        <v>0</v>
      </c>
      <c r="FV29" s="242">
        <f t="shared" si="74"/>
        <v>0</v>
      </c>
      <c r="FW29" s="242">
        <f t="shared" si="75"/>
        <v>0</v>
      </c>
      <c r="FX29" s="242">
        <f t="shared" si="76"/>
        <v>0</v>
      </c>
      <c r="FY29" s="242">
        <f t="shared" si="77"/>
        <v>0</v>
      </c>
      <c r="FZ29" s="242">
        <f t="shared" si="78"/>
        <v>0</v>
      </c>
      <c r="GA29" s="242">
        <f t="shared" si="79"/>
        <v>0</v>
      </c>
      <c r="GB29" s="242">
        <f t="shared" si="80"/>
        <v>0</v>
      </c>
      <c r="GC29" s="242">
        <f t="shared" si="81"/>
        <v>0</v>
      </c>
      <c r="GD29" s="242">
        <f t="shared" si="82"/>
        <v>0</v>
      </c>
      <c r="GE29" s="242">
        <f t="shared" si="83"/>
        <v>0</v>
      </c>
      <c r="GF29" s="242">
        <f t="shared" si="84"/>
        <v>1.1247328759419637E-4</v>
      </c>
      <c r="GG29" s="242">
        <f t="shared" si="85"/>
        <v>-8.2665123584359755E-5</v>
      </c>
      <c r="GH29" s="242">
        <f t="shared" si="86"/>
        <v>1.5941081761808355E-5</v>
      </c>
      <c r="GI29" s="242">
        <f t="shared" si="87"/>
        <v>2.6783442475861422E-5</v>
      </c>
      <c r="GJ29" s="242">
        <f t="shared" si="88"/>
        <v>1.3938341844169338E-4</v>
      </c>
      <c r="GK29" s="242">
        <f t="shared" si="89"/>
        <v>-1.3008130081300813E-5</v>
      </c>
      <c r="GL29" s="242">
        <f t="shared" si="90"/>
        <v>-5.565387740563885E-5</v>
      </c>
      <c r="GM29" s="242">
        <f t="shared" si="91"/>
        <v>0</v>
      </c>
      <c r="GN29" s="242">
        <f t="shared" si="92"/>
        <v>0</v>
      </c>
      <c r="GO29" s="242">
        <f t="shared" si="93"/>
        <v>0</v>
      </c>
      <c r="GP29" s="242">
        <f t="shared" si="94"/>
        <v>0</v>
      </c>
      <c r="GQ29" s="242">
        <f t="shared" si="95"/>
        <v>0</v>
      </c>
      <c r="GR29" s="242">
        <f t="shared" si="96"/>
        <v>0</v>
      </c>
      <c r="GS29" s="242">
        <f t="shared" si="97"/>
        <v>4.4489923032433154E-5</v>
      </c>
      <c r="GT29" s="242">
        <f t="shared" si="98"/>
        <v>-4.2592461134379218E-5</v>
      </c>
      <c r="GU29" s="242">
        <f t="shared" si="99"/>
        <v>0</v>
      </c>
      <c r="GV29" s="242">
        <f t="shared" si="100"/>
        <v>0</v>
      </c>
      <c r="GW29" s="242">
        <f t="shared" si="101"/>
        <v>0</v>
      </c>
      <c r="GX29" s="177">
        <f t="shared" si="102"/>
        <v>0</v>
      </c>
      <c r="GY29" s="177">
        <f t="shared" si="103"/>
        <v>1.2136511481139861E-5</v>
      </c>
      <c r="GZ29" s="177">
        <f t="shared" si="104"/>
        <v>0</v>
      </c>
      <c r="HA29" s="243">
        <f t="shared" si="105"/>
        <v>5.0176921735333713E-6</v>
      </c>
      <c r="HB29" s="19"/>
      <c r="HC29" s="19"/>
      <c r="HD29" s="226"/>
      <c r="HE29" s="10">
        <f t="shared" si="106"/>
        <v>0</v>
      </c>
      <c r="HF29" s="10">
        <f t="shared" si="107"/>
        <v>0</v>
      </c>
      <c r="HG29" s="10">
        <f t="shared" si="108"/>
        <v>0</v>
      </c>
      <c r="HH29" s="10">
        <f t="shared" si="109"/>
        <v>0</v>
      </c>
      <c r="HI29" s="10">
        <f t="shared" si="110"/>
        <v>0</v>
      </c>
      <c r="HJ29" s="10">
        <f t="shared" si="111"/>
        <v>0</v>
      </c>
      <c r="HK29" s="10">
        <f t="shared" si="112"/>
        <v>0</v>
      </c>
      <c r="HL29" s="10">
        <f t="shared" si="113"/>
        <v>0</v>
      </c>
      <c r="HM29" s="10">
        <f t="shared" si="114"/>
        <v>0</v>
      </c>
      <c r="HN29" s="10">
        <f t="shared" si="115"/>
        <v>0</v>
      </c>
      <c r="HO29" s="10">
        <f t="shared" si="116"/>
        <v>0</v>
      </c>
      <c r="HP29" s="10">
        <f t="shared" si="117"/>
        <v>0</v>
      </c>
      <c r="HQ29" s="10">
        <f t="shared" si="118"/>
        <v>0</v>
      </c>
      <c r="HR29" s="10">
        <f t="shared" si="119"/>
        <v>0</v>
      </c>
      <c r="HS29" s="10">
        <f t="shared" si="120"/>
        <v>0</v>
      </c>
      <c r="HT29" s="10">
        <f t="shared" si="121"/>
        <v>0</v>
      </c>
      <c r="HU29" s="10">
        <f t="shared" si="122"/>
        <v>0</v>
      </c>
      <c r="HV29" s="10">
        <f t="shared" si="123"/>
        <v>0</v>
      </c>
      <c r="HW29" s="10">
        <f t="shared" si="124"/>
        <v>0</v>
      </c>
      <c r="HX29" s="10">
        <f t="shared" si="125"/>
        <v>0</v>
      </c>
      <c r="HY29" s="10">
        <f t="shared" si="126"/>
        <v>0</v>
      </c>
      <c r="HZ29" s="10">
        <f t="shared" si="127"/>
        <v>0</v>
      </c>
      <c r="IA29" s="10">
        <f t="shared" si="128"/>
        <v>0</v>
      </c>
      <c r="IB29" s="10">
        <f t="shared" si="129"/>
        <v>0</v>
      </c>
      <c r="IC29" s="10">
        <f t="shared" si="130"/>
        <v>0</v>
      </c>
      <c r="ID29" s="10">
        <f t="shared" si="131"/>
        <v>0</v>
      </c>
      <c r="IE29" s="10">
        <f t="shared" si="132"/>
        <v>0</v>
      </c>
      <c r="IF29" s="10">
        <f t="shared" si="133"/>
        <v>0</v>
      </c>
      <c r="IG29" s="10">
        <f t="shared" si="134"/>
        <v>0</v>
      </c>
      <c r="IH29" s="10">
        <f t="shared" si="135"/>
        <v>0</v>
      </c>
      <c r="II29" s="176">
        <f t="shared" si="136"/>
        <v>0</v>
      </c>
      <c r="IJ29" s="176">
        <f t="shared" si="137"/>
        <v>0</v>
      </c>
      <c r="IK29" s="176">
        <f t="shared" si="138"/>
        <v>0</v>
      </c>
      <c r="IL29" s="19">
        <f t="shared" si="139"/>
        <v>0</v>
      </c>
      <c r="IM29" s="168"/>
      <c r="IN29" s="168"/>
      <c r="IO29" s="168"/>
      <c r="IP29" s="168"/>
      <c r="IQ29" s="168"/>
      <c r="IR29" s="168"/>
      <c r="IS29" s="168"/>
      <c r="IT29" s="168"/>
      <c r="IU29" s="168"/>
      <c r="IV29" s="168"/>
      <c r="IW29" s="168"/>
      <c r="IX29" s="168"/>
      <c r="IY29" s="168"/>
      <c r="IZ29" s="168"/>
      <c r="JA29" s="168"/>
      <c r="JB29" s="168"/>
      <c r="JC29" s="168"/>
      <c r="JD29" s="168"/>
      <c r="JE29" s="168"/>
      <c r="JF29" s="168"/>
      <c r="JG29" s="168"/>
      <c r="JH29" s="168"/>
      <c r="JI29" s="168"/>
      <c r="JJ29" s="168"/>
      <c r="JK29" s="168"/>
      <c r="JL29" s="168"/>
      <c r="JM29" s="168"/>
      <c r="JN29" s="168"/>
      <c r="JO29" s="168"/>
      <c r="JP29" s="168"/>
      <c r="JQ29" s="177"/>
      <c r="JR29" s="177"/>
      <c r="JS29" s="177"/>
      <c r="JT29" s="22"/>
    </row>
    <row r="30" spans="1:280" x14ac:dyDescent="0.25">
      <c r="A30" s="96">
        <v>28</v>
      </c>
      <c r="B30" s="45"/>
      <c r="C30" s="45" t="s">
        <v>182</v>
      </c>
      <c r="D30" s="45" t="s">
        <v>182</v>
      </c>
      <c r="E30" s="68">
        <v>211</v>
      </c>
      <c r="F30" s="46" t="s">
        <v>130</v>
      </c>
      <c r="G30" s="124"/>
      <c r="H30" s="125"/>
      <c r="I30" s="125"/>
      <c r="J30" s="125"/>
      <c r="K30" s="125"/>
      <c r="L30" s="125"/>
      <c r="M30" s="125"/>
      <c r="N30" s="17"/>
      <c r="O30" s="12"/>
      <c r="P30" s="12"/>
      <c r="Q30" s="12"/>
      <c r="R30" s="12"/>
      <c r="S30" s="12"/>
      <c r="T30" s="12"/>
      <c r="U30" s="12"/>
      <c r="V30" s="12"/>
      <c r="W30" s="11"/>
      <c r="X30" s="12"/>
      <c r="Y30" s="12"/>
      <c r="Z30" s="12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8"/>
      <c r="AL30" s="60"/>
      <c r="AM30" s="124">
        <v>284</v>
      </c>
      <c r="AN30" s="125">
        <v>284</v>
      </c>
      <c r="AO30" s="125">
        <v>284</v>
      </c>
      <c r="AP30" s="125">
        <v>284</v>
      </c>
      <c r="AQ30" s="125">
        <v>284</v>
      </c>
      <c r="AR30" s="125">
        <v>284</v>
      </c>
      <c r="AS30" s="125">
        <v>284</v>
      </c>
      <c r="AT30" s="17">
        <v>284</v>
      </c>
      <c r="AU30" s="12">
        <v>281</v>
      </c>
      <c r="AV30" s="12">
        <v>232</v>
      </c>
      <c r="AW30" s="12">
        <v>224</v>
      </c>
      <c r="AX30" s="12">
        <v>218</v>
      </c>
      <c r="AY30" s="12">
        <v>227</v>
      </c>
      <c r="AZ30" s="12">
        <v>219</v>
      </c>
      <c r="BA30" s="12">
        <v>224</v>
      </c>
      <c r="BB30" s="12">
        <v>233</v>
      </c>
      <c r="BC30" s="11">
        <v>230</v>
      </c>
      <c r="BD30" s="12">
        <v>222</v>
      </c>
      <c r="BE30" s="12">
        <v>231</v>
      </c>
      <c r="BF30" s="12">
        <v>251</v>
      </c>
      <c r="BG30" s="11">
        <v>253</v>
      </c>
      <c r="BH30" s="11">
        <v>245</v>
      </c>
      <c r="BI30" s="11">
        <v>240</v>
      </c>
      <c r="BJ30" s="11">
        <v>252</v>
      </c>
      <c r="BK30" s="11">
        <v>259</v>
      </c>
      <c r="BL30" s="11">
        <v>261</v>
      </c>
      <c r="BM30" s="11">
        <v>261</v>
      </c>
      <c r="BN30" s="11">
        <v>246</v>
      </c>
      <c r="BO30" s="11">
        <v>240</v>
      </c>
      <c r="BP30" s="11">
        <v>246</v>
      </c>
      <c r="BQ30" s="8">
        <v>246</v>
      </c>
      <c r="BR30" s="60"/>
      <c r="BS30" s="60"/>
      <c r="BT30" s="11">
        <f t="shared" si="0"/>
        <v>0</v>
      </c>
      <c r="BU30" s="11">
        <f t="shared" si="1"/>
        <v>0</v>
      </c>
      <c r="BV30" s="11">
        <f t="shared" si="2"/>
        <v>0</v>
      </c>
      <c r="BW30" s="11">
        <f t="shared" si="3"/>
        <v>0</v>
      </c>
      <c r="BX30" s="11">
        <f t="shared" si="4"/>
        <v>0</v>
      </c>
      <c r="BY30" s="11">
        <f t="shared" si="5"/>
        <v>0</v>
      </c>
      <c r="BZ30" s="11">
        <f t="shared" si="6"/>
        <v>0</v>
      </c>
      <c r="CA30" s="11">
        <f t="shared" si="7"/>
        <v>-3</v>
      </c>
      <c r="CB30" s="11">
        <f t="shared" si="8"/>
        <v>-49</v>
      </c>
      <c r="CC30" s="11">
        <f t="shared" si="9"/>
        <v>-8</v>
      </c>
      <c r="CD30" s="11">
        <f t="shared" si="10"/>
        <v>-6</v>
      </c>
      <c r="CE30" s="11">
        <f t="shared" si="11"/>
        <v>9</v>
      </c>
      <c r="CF30" s="11">
        <f t="shared" si="12"/>
        <v>-8</v>
      </c>
      <c r="CG30" s="11">
        <f t="shared" si="13"/>
        <v>5</v>
      </c>
      <c r="CH30" s="11">
        <f t="shared" si="14"/>
        <v>9</v>
      </c>
      <c r="CI30" s="11">
        <f t="shared" si="15"/>
        <v>-3</v>
      </c>
      <c r="CJ30" s="11">
        <f t="shared" si="16"/>
        <v>-8</v>
      </c>
      <c r="CK30" s="11">
        <f t="shared" si="17"/>
        <v>9</v>
      </c>
      <c r="CL30" s="11">
        <f t="shared" si="18"/>
        <v>20</v>
      </c>
      <c r="CM30" s="11">
        <f t="shared" si="19"/>
        <v>2</v>
      </c>
      <c r="CN30" s="11">
        <f t="shared" si="20"/>
        <v>-8</v>
      </c>
      <c r="CO30" s="11">
        <f t="shared" si="21"/>
        <v>-5</v>
      </c>
      <c r="CP30" s="11">
        <f t="shared" si="22"/>
        <v>12</v>
      </c>
      <c r="CQ30" s="11">
        <f t="shared" si="23"/>
        <v>7</v>
      </c>
      <c r="CR30" s="11">
        <f t="shared" si="24"/>
        <v>2</v>
      </c>
      <c r="CS30" s="11">
        <f t="shared" si="25"/>
        <v>0</v>
      </c>
      <c r="CT30" s="11">
        <f t="shared" si="26"/>
        <v>-15</v>
      </c>
      <c r="CU30" s="11">
        <f t="shared" si="27"/>
        <v>-6</v>
      </c>
      <c r="CV30" s="11">
        <f t="shared" si="28"/>
        <v>6</v>
      </c>
      <c r="CW30" s="11">
        <f t="shared" si="29"/>
        <v>0</v>
      </c>
      <c r="CX30" s="66">
        <f t="shared" si="30"/>
        <v>-60</v>
      </c>
      <c r="CY30" s="66">
        <f t="shared" si="31"/>
        <v>29</v>
      </c>
      <c r="CZ30" s="66">
        <f t="shared" si="32"/>
        <v>-7</v>
      </c>
      <c r="DA30" s="66">
        <f t="shared" si="33"/>
        <v>-38</v>
      </c>
      <c r="DB30" s="60"/>
      <c r="DC30" s="128">
        <v>76</v>
      </c>
      <c r="DD30" s="128">
        <v>40</v>
      </c>
      <c r="DE30" s="128">
        <v>54</v>
      </c>
      <c r="DF30" s="129">
        <v>43</v>
      </c>
      <c r="DG30" s="129">
        <v>48</v>
      </c>
      <c r="DH30" s="129">
        <v>70</v>
      </c>
      <c r="DI30" s="129">
        <v>51</v>
      </c>
      <c r="DJ30" s="129">
        <v>28</v>
      </c>
      <c r="DK30" s="128">
        <v>73</v>
      </c>
      <c r="DL30" s="128">
        <v>42</v>
      </c>
      <c r="DM30" s="128">
        <v>38</v>
      </c>
      <c r="DN30" s="129">
        <v>32</v>
      </c>
      <c r="DO30" s="129">
        <v>49</v>
      </c>
      <c r="DP30" s="129">
        <v>28</v>
      </c>
      <c r="DQ30" s="129">
        <v>26</v>
      </c>
      <c r="DR30" s="129">
        <v>31</v>
      </c>
      <c r="DS30" s="130">
        <v>34</v>
      </c>
      <c r="DT30" s="130">
        <v>28</v>
      </c>
      <c r="DU30" s="130">
        <v>23</v>
      </c>
      <c r="DV30" s="130">
        <v>26</v>
      </c>
      <c r="DW30" s="130">
        <v>16</v>
      </c>
      <c r="DX30" s="130">
        <v>13</v>
      </c>
      <c r="DY30" s="130">
        <v>3</v>
      </c>
      <c r="DZ30" s="130">
        <v>14</v>
      </c>
      <c r="EA30" s="130">
        <v>12</v>
      </c>
      <c r="EB30" s="130">
        <v>14</v>
      </c>
      <c r="EC30" s="130">
        <v>23</v>
      </c>
      <c r="ED30" s="130">
        <v>27</v>
      </c>
      <c r="EE30" s="130">
        <v>7</v>
      </c>
      <c r="EF30" s="130">
        <v>16</v>
      </c>
      <c r="EG30" s="66">
        <f t="shared" si="34"/>
        <v>525</v>
      </c>
      <c r="EH30" s="66">
        <f t="shared" si="35"/>
        <v>315</v>
      </c>
      <c r="EI30" s="66">
        <f t="shared" si="36"/>
        <v>145</v>
      </c>
      <c r="EJ30" s="66">
        <f t="shared" si="37"/>
        <v>985</v>
      </c>
      <c r="EK30" s="25"/>
      <c r="EL30" s="5">
        <f t="shared" si="38"/>
        <v>76</v>
      </c>
      <c r="EM30" s="5">
        <f t="shared" si="39"/>
        <v>40</v>
      </c>
      <c r="EN30" s="5">
        <f t="shared" si="40"/>
        <v>54</v>
      </c>
      <c r="EO30" s="5">
        <f t="shared" si="41"/>
        <v>43</v>
      </c>
      <c r="EP30" s="5">
        <f t="shared" si="42"/>
        <v>48</v>
      </c>
      <c r="EQ30" s="5">
        <f t="shared" si="43"/>
        <v>70</v>
      </c>
      <c r="ER30" s="5">
        <f t="shared" si="44"/>
        <v>51</v>
      </c>
      <c r="ES30" s="5">
        <f t="shared" si="45"/>
        <v>25</v>
      </c>
      <c r="ET30" s="5">
        <f t="shared" si="46"/>
        <v>24</v>
      </c>
      <c r="EU30" s="5">
        <f t="shared" si="47"/>
        <v>34</v>
      </c>
      <c r="EV30" s="5">
        <f t="shared" si="48"/>
        <v>32</v>
      </c>
      <c r="EW30" s="5">
        <f t="shared" si="49"/>
        <v>41</v>
      </c>
      <c r="EX30" s="5">
        <f t="shared" si="50"/>
        <v>41</v>
      </c>
      <c r="EY30" s="5">
        <f t="shared" si="51"/>
        <v>33</v>
      </c>
      <c r="EZ30" s="5">
        <f t="shared" si="52"/>
        <v>35</v>
      </c>
      <c r="FA30" s="5">
        <f t="shared" si="53"/>
        <v>28</v>
      </c>
      <c r="FB30" s="5">
        <f t="shared" si="54"/>
        <v>26</v>
      </c>
      <c r="FC30" s="5">
        <f t="shared" si="55"/>
        <v>37</v>
      </c>
      <c r="FD30" s="5">
        <f t="shared" si="56"/>
        <v>43</v>
      </c>
      <c r="FE30" s="5">
        <f t="shared" si="57"/>
        <v>28</v>
      </c>
      <c r="FF30" s="5">
        <f t="shared" si="58"/>
        <v>8</v>
      </c>
      <c r="FG30" s="5">
        <f t="shared" si="59"/>
        <v>8</v>
      </c>
      <c r="FH30" s="5">
        <f t="shared" si="60"/>
        <v>15</v>
      </c>
      <c r="FI30" s="5">
        <f t="shared" si="61"/>
        <v>21</v>
      </c>
      <c r="FJ30" s="5">
        <f t="shared" si="62"/>
        <v>14</v>
      </c>
      <c r="FK30" s="5">
        <f t="shared" si="63"/>
        <v>14</v>
      </c>
      <c r="FL30" s="5">
        <f t="shared" si="64"/>
        <v>8</v>
      </c>
      <c r="FM30" s="5">
        <f t="shared" si="65"/>
        <v>21</v>
      </c>
      <c r="FN30" s="5">
        <f t="shared" si="66"/>
        <v>13</v>
      </c>
      <c r="FO30" s="5">
        <f t="shared" si="67"/>
        <v>16</v>
      </c>
      <c r="FP30" s="176">
        <f t="shared" si="68"/>
        <v>465</v>
      </c>
      <c r="FQ30" s="176">
        <f t="shared" si="69"/>
        <v>344</v>
      </c>
      <c r="FR30" s="176">
        <f t="shared" si="70"/>
        <v>138</v>
      </c>
      <c r="FS30" s="66">
        <f t="shared" si="71"/>
        <v>947</v>
      </c>
      <c r="FT30" s="242">
        <f t="shared" si="72"/>
        <v>2.4208910153089504E-3</v>
      </c>
      <c r="FU30" s="242">
        <f t="shared" si="73"/>
        <v>1.6273128183430701E-3</v>
      </c>
      <c r="FV30" s="242">
        <f t="shared" si="74"/>
        <v>1.870421364368473E-3</v>
      </c>
      <c r="FW30" s="242">
        <f t="shared" si="75"/>
        <v>3.1581653262825458E-3</v>
      </c>
      <c r="FX30" s="242">
        <f t="shared" si="76"/>
        <v>1.9975169754263798E-3</v>
      </c>
      <c r="FY30" s="242">
        <f t="shared" si="77"/>
        <v>2.9720415802769662E-3</v>
      </c>
      <c r="FZ30" s="242">
        <f t="shared" si="78"/>
        <v>1.5991304075169579E-3</v>
      </c>
      <c r="GA30" s="242">
        <f t="shared" si="79"/>
        <v>8.961215857767582E-4</v>
      </c>
      <c r="GB30" s="242">
        <f t="shared" si="80"/>
        <v>9.5518586324922394E-4</v>
      </c>
      <c r="GC30" s="242">
        <f t="shared" si="81"/>
        <v>7.0226169575544764E-4</v>
      </c>
      <c r="GD30" s="242">
        <f t="shared" si="82"/>
        <v>6.6108873050304716E-4</v>
      </c>
      <c r="GE30" s="242">
        <f t="shared" si="83"/>
        <v>9.4951366373320981E-4</v>
      </c>
      <c r="GF30" s="242">
        <f t="shared" si="84"/>
        <v>9.2228095827241036E-4</v>
      </c>
      <c r="GG30" s="242">
        <f t="shared" si="85"/>
        <v>5.4558981565677441E-4</v>
      </c>
      <c r="GH30" s="242">
        <f t="shared" si="86"/>
        <v>5.5793786166329247E-4</v>
      </c>
      <c r="GI30" s="242">
        <f t="shared" si="87"/>
        <v>3.749681946620599E-4</v>
      </c>
      <c r="GJ30" s="242">
        <f t="shared" si="88"/>
        <v>3.2945171631672981E-4</v>
      </c>
      <c r="GK30" s="242">
        <f t="shared" si="89"/>
        <v>4.813008130081301E-4</v>
      </c>
      <c r="GL30" s="242">
        <f t="shared" si="90"/>
        <v>4.7862334568849412E-4</v>
      </c>
      <c r="GM30" s="242">
        <f t="shared" si="91"/>
        <v>3.5174111853675694E-4</v>
      </c>
      <c r="GN30" s="242">
        <f t="shared" si="92"/>
        <v>1.2358457046637728E-4</v>
      </c>
      <c r="GO30" s="242">
        <f t="shared" si="93"/>
        <v>1.4668671385089296E-4</v>
      </c>
      <c r="GP30" s="242">
        <f t="shared" si="94"/>
        <v>2.5165251820286549E-4</v>
      </c>
      <c r="GQ30" s="242">
        <f t="shared" si="95"/>
        <v>3.0976649506586228E-4</v>
      </c>
      <c r="GR30" s="242">
        <f t="shared" si="96"/>
        <v>2.1688277486018806E-4</v>
      </c>
      <c r="GS30" s="242">
        <f t="shared" si="97"/>
        <v>2.0761964081802137E-4</v>
      </c>
      <c r="GT30" s="242">
        <f t="shared" si="98"/>
        <v>1.1357989635834457E-4</v>
      </c>
      <c r="GU30" s="242">
        <f t="shared" si="99"/>
        <v>2.7502480134369259E-4</v>
      </c>
      <c r="GV30" s="242">
        <f t="shared" si="100"/>
        <v>2.3154538734871625E-4</v>
      </c>
      <c r="GW30" s="242">
        <f t="shared" si="101"/>
        <v>2.1555087281263576E-4</v>
      </c>
      <c r="GX30" s="177">
        <f t="shared" si="102"/>
        <v>1.6644366794595629E-3</v>
      </c>
      <c r="GY30" s="177">
        <f t="shared" si="103"/>
        <v>5.2186999368901399E-4</v>
      </c>
      <c r="GZ30" s="177">
        <f t="shared" si="104"/>
        <v>2.1042466136369413E-4</v>
      </c>
      <c r="HA30" s="243">
        <f t="shared" si="105"/>
        <v>5.9396931104201275E-4</v>
      </c>
      <c r="HB30" s="19"/>
      <c r="HC30" s="19"/>
      <c r="HD30" s="225">
        <v>1.392E-2</v>
      </c>
      <c r="HE30" s="10">
        <f t="shared" si="106"/>
        <v>1.05792</v>
      </c>
      <c r="HF30" s="10">
        <f t="shared" si="107"/>
        <v>0.55679999999999996</v>
      </c>
      <c r="HG30" s="10">
        <f t="shared" si="108"/>
        <v>0.75168000000000001</v>
      </c>
      <c r="HH30" s="10">
        <f t="shared" si="109"/>
        <v>0.59855999999999998</v>
      </c>
      <c r="HI30" s="10">
        <f t="shared" si="110"/>
        <v>0.66815999999999998</v>
      </c>
      <c r="HJ30" s="10">
        <f t="shared" si="111"/>
        <v>0.97440000000000004</v>
      </c>
      <c r="HK30" s="10">
        <f t="shared" si="112"/>
        <v>0.70992</v>
      </c>
      <c r="HL30" s="10">
        <f t="shared" si="113"/>
        <v>0.34799999999999998</v>
      </c>
      <c r="HM30" s="10">
        <f t="shared" si="114"/>
        <v>0.33407999999999999</v>
      </c>
      <c r="HN30" s="10">
        <f t="shared" si="115"/>
        <v>0.47327999999999998</v>
      </c>
      <c r="HO30" s="10">
        <f t="shared" si="116"/>
        <v>0.44544</v>
      </c>
      <c r="HP30" s="10">
        <f t="shared" si="117"/>
        <v>0.57072000000000001</v>
      </c>
      <c r="HQ30" s="10">
        <f t="shared" si="118"/>
        <v>0.57072000000000001</v>
      </c>
      <c r="HR30" s="10">
        <f t="shared" si="119"/>
        <v>0.45935999999999999</v>
      </c>
      <c r="HS30" s="10">
        <f t="shared" si="120"/>
        <v>0.48720000000000002</v>
      </c>
      <c r="HT30" s="10">
        <f t="shared" si="121"/>
        <v>0.38976</v>
      </c>
      <c r="HU30" s="10">
        <f t="shared" si="122"/>
        <v>0.36192000000000002</v>
      </c>
      <c r="HV30" s="10">
        <f t="shared" si="123"/>
        <v>0.51504000000000005</v>
      </c>
      <c r="HW30" s="10">
        <f t="shared" si="124"/>
        <v>0.59855999999999998</v>
      </c>
      <c r="HX30" s="10">
        <f t="shared" si="125"/>
        <v>0.38976</v>
      </c>
      <c r="HY30" s="10">
        <f t="shared" si="126"/>
        <v>0.11136</v>
      </c>
      <c r="HZ30" s="10">
        <f t="shared" si="127"/>
        <v>0.11136</v>
      </c>
      <c r="IA30" s="10">
        <f t="shared" si="128"/>
        <v>0.20880000000000001</v>
      </c>
      <c r="IB30" s="10">
        <f t="shared" si="129"/>
        <v>0.29232000000000002</v>
      </c>
      <c r="IC30" s="10">
        <f t="shared" si="130"/>
        <v>0.19488</v>
      </c>
      <c r="ID30" s="10">
        <f t="shared" si="131"/>
        <v>0.19488</v>
      </c>
      <c r="IE30" s="10">
        <f t="shared" si="132"/>
        <v>0.11136</v>
      </c>
      <c r="IF30" s="10">
        <f t="shared" si="133"/>
        <v>0.29232000000000002</v>
      </c>
      <c r="IG30" s="10">
        <f t="shared" si="134"/>
        <v>0.18096000000000001</v>
      </c>
      <c r="IH30" s="10">
        <f t="shared" si="135"/>
        <v>0.22272</v>
      </c>
      <c r="II30" s="176">
        <f t="shared" si="136"/>
        <v>6.4728000000000003</v>
      </c>
      <c r="IJ30" s="176">
        <f t="shared" si="137"/>
        <v>4.7884799999999998</v>
      </c>
      <c r="IK30" s="176">
        <f t="shared" si="138"/>
        <v>1.92096</v>
      </c>
      <c r="IL30" s="19">
        <f t="shared" si="139"/>
        <v>13.18224</v>
      </c>
      <c r="IM30" s="168"/>
      <c r="IN30" s="168"/>
      <c r="IO30" s="168"/>
      <c r="IP30" s="168"/>
      <c r="IQ30" s="168"/>
      <c r="IR30" s="168"/>
      <c r="IS30" s="168"/>
      <c r="IT30" s="168"/>
      <c r="IU30" s="168"/>
      <c r="IV30" s="168"/>
      <c r="IW30" s="168"/>
      <c r="IX30" s="168"/>
      <c r="IY30" s="168"/>
      <c r="IZ30" s="168"/>
      <c r="JA30" s="168"/>
      <c r="JB30" s="168"/>
      <c r="JC30" s="168"/>
      <c r="JD30" s="168"/>
      <c r="JE30" s="168"/>
      <c r="JF30" s="168"/>
      <c r="JG30" s="168"/>
      <c r="JH30" s="168"/>
      <c r="JI30" s="168"/>
      <c r="JJ30" s="168"/>
      <c r="JK30" s="168"/>
      <c r="JL30" s="168"/>
      <c r="JM30" s="168"/>
      <c r="JN30" s="168"/>
      <c r="JO30" s="168"/>
      <c r="JP30" s="168"/>
      <c r="JQ30" s="177">
        <f t="shared" ref="JQ30:JQ61" si="146">II30/FP30</f>
        <v>1.392E-2</v>
      </c>
      <c r="JR30" s="177">
        <f t="shared" ref="JR30:JR61" si="147">IJ30/FQ30</f>
        <v>1.392E-2</v>
      </c>
      <c r="JS30" s="177">
        <f t="shared" ref="JS30:JS61" si="148">IK30/FR30</f>
        <v>1.392E-2</v>
      </c>
      <c r="JT30" s="22">
        <f t="shared" ref="JT30:JT61" si="149">IL30/FS30</f>
        <v>1.392E-2</v>
      </c>
    </row>
    <row r="31" spans="1:280" x14ac:dyDescent="0.25">
      <c r="A31" s="96">
        <v>29</v>
      </c>
      <c r="B31" s="39"/>
      <c r="C31" s="39" t="s">
        <v>236</v>
      </c>
      <c r="D31" s="39" t="s">
        <v>184</v>
      </c>
      <c r="E31" s="68">
        <v>401</v>
      </c>
      <c r="F31" s="49" t="s">
        <v>80</v>
      </c>
      <c r="G31" s="17"/>
      <c r="H31" s="5"/>
      <c r="I31" s="5"/>
      <c r="J31" s="5"/>
      <c r="K31" s="5"/>
      <c r="L31" s="5"/>
      <c r="M31" s="5"/>
      <c r="N31" s="17"/>
      <c r="O31" s="12"/>
      <c r="P31" s="12"/>
      <c r="Q31" s="12"/>
      <c r="R31" s="12"/>
      <c r="S31" s="12"/>
      <c r="T31" s="12"/>
      <c r="U31" s="12"/>
      <c r="V31" s="12"/>
      <c r="W31" s="11"/>
      <c r="X31" s="12"/>
      <c r="Y31" s="12"/>
      <c r="Z31" s="12"/>
      <c r="AA31" s="11"/>
      <c r="AB31" s="11"/>
      <c r="AC31" s="11"/>
      <c r="AD31" s="11"/>
      <c r="AE31" s="11"/>
      <c r="AF31" s="11"/>
      <c r="AG31" s="11"/>
      <c r="AH31" s="12"/>
      <c r="AI31" s="12"/>
      <c r="AJ31" s="12"/>
      <c r="AK31" s="122"/>
      <c r="AL31" s="60"/>
      <c r="AM31" s="17">
        <v>1695</v>
      </c>
      <c r="AN31" s="5">
        <v>1694</v>
      </c>
      <c r="AO31" s="5">
        <v>1717</v>
      </c>
      <c r="AP31" s="5">
        <v>1846</v>
      </c>
      <c r="AQ31" s="5">
        <v>1913</v>
      </c>
      <c r="AR31" s="5">
        <v>1954</v>
      </c>
      <c r="AS31" s="5">
        <v>2074</v>
      </c>
      <c r="AT31" s="17">
        <v>2145</v>
      </c>
      <c r="AU31" s="12">
        <v>2152</v>
      </c>
      <c r="AV31" s="12">
        <v>2304</v>
      </c>
      <c r="AW31" s="12">
        <v>2413</v>
      </c>
      <c r="AX31" s="12">
        <v>2511</v>
      </c>
      <c r="AY31" s="12">
        <v>2601</v>
      </c>
      <c r="AZ31" s="12">
        <v>2574</v>
      </c>
      <c r="BA31" s="12">
        <v>2631</v>
      </c>
      <c r="BB31" s="12">
        <v>2753</v>
      </c>
      <c r="BC31" s="11">
        <v>2798</v>
      </c>
      <c r="BD31" s="12">
        <v>2740</v>
      </c>
      <c r="BE31" s="12">
        <v>2787</v>
      </c>
      <c r="BF31" s="12">
        <v>2865</v>
      </c>
      <c r="BG31" s="11">
        <v>2890</v>
      </c>
      <c r="BH31" s="11">
        <v>2816</v>
      </c>
      <c r="BI31" s="11">
        <v>2821</v>
      </c>
      <c r="BJ31" s="11">
        <v>2839</v>
      </c>
      <c r="BK31" s="11">
        <v>2762</v>
      </c>
      <c r="BL31" s="11">
        <v>2719</v>
      </c>
      <c r="BM31" s="11">
        <v>2652</v>
      </c>
      <c r="BN31" s="12">
        <v>2723</v>
      </c>
      <c r="BO31" s="12">
        <v>2767</v>
      </c>
      <c r="BP31" s="12">
        <v>2615</v>
      </c>
      <c r="BQ31" s="122">
        <v>2515</v>
      </c>
      <c r="BR31" s="60"/>
      <c r="BS31" s="60"/>
      <c r="BT31" s="11">
        <f t="shared" si="0"/>
        <v>-1</v>
      </c>
      <c r="BU31" s="11">
        <f t="shared" si="1"/>
        <v>23</v>
      </c>
      <c r="BV31" s="11">
        <f t="shared" si="2"/>
        <v>129</v>
      </c>
      <c r="BW31" s="11">
        <f t="shared" si="3"/>
        <v>67</v>
      </c>
      <c r="BX31" s="11">
        <f t="shared" si="4"/>
        <v>41</v>
      </c>
      <c r="BY31" s="11">
        <f t="shared" si="5"/>
        <v>120</v>
      </c>
      <c r="BZ31" s="11">
        <f t="shared" si="6"/>
        <v>71</v>
      </c>
      <c r="CA31" s="11">
        <f t="shared" si="7"/>
        <v>7</v>
      </c>
      <c r="CB31" s="11">
        <f t="shared" si="8"/>
        <v>152</v>
      </c>
      <c r="CC31" s="11">
        <f t="shared" si="9"/>
        <v>109</v>
      </c>
      <c r="CD31" s="11">
        <f t="shared" si="10"/>
        <v>98</v>
      </c>
      <c r="CE31" s="11">
        <f t="shared" si="11"/>
        <v>90</v>
      </c>
      <c r="CF31" s="11">
        <f t="shared" si="12"/>
        <v>-27</v>
      </c>
      <c r="CG31" s="11">
        <f t="shared" si="13"/>
        <v>57</v>
      </c>
      <c r="CH31" s="11">
        <f t="shared" si="14"/>
        <v>122</v>
      </c>
      <c r="CI31" s="11">
        <f t="shared" si="15"/>
        <v>45</v>
      </c>
      <c r="CJ31" s="11">
        <f t="shared" si="16"/>
        <v>-58</v>
      </c>
      <c r="CK31" s="11">
        <f t="shared" si="17"/>
        <v>47</v>
      </c>
      <c r="CL31" s="11">
        <f t="shared" si="18"/>
        <v>78</v>
      </c>
      <c r="CM31" s="11">
        <f t="shared" si="19"/>
        <v>25</v>
      </c>
      <c r="CN31" s="11">
        <f t="shared" si="20"/>
        <v>-74</v>
      </c>
      <c r="CO31" s="11">
        <f t="shared" si="21"/>
        <v>5</v>
      </c>
      <c r="CP31" s="11">
        <f t="shared" si="22"/>
        <v>18</v>
      </c>
      <c r="CQ31" s="11">
        <f t="shared" si="23"/>
        <v>-77</v>
      </c>
      <c r="CR31" s="11">
        <f t="shared" si="24"/>
        <v>-43</v>
      </c>
      <c r="CS31" s="11">
        <f t="shared" si="25"/>
        <v>-67</v>
      </c>
      <c r="CT31" s="11">
        <f t="shared" si="26"/>
        <v>71</v>
      </c>
      <c r="CU31" s="11">
        <f t="shared" si="27"/>
        <v>44</v>
      </c>
      <c r="CV31" s="11">
        <f t="shared" si="28"/>
        <v>-152</v>
      </c>
      <c r="CW31" s="11">
        <f t="shared" si="29"/>
        <v>-100</v>
      </c>
      <c r="CX31" s="66">
        <f t="shared" si="30"/>
        <v>718</v>
      </c>
      <c r="CY31" s="66">
        <f t="shared" si="31"/>
        <v>477</v>
      </c>
      <c r="CZ31" s="66">
        <f t="shared" si="32"/>
        <v>-375</v>
      </c>
      <c r="DA31" s="66">
        <f t="shared" si="33"/>
        <v>820</v>
      </c>
      <c r="DB31" s="60"/>
      <c r="DC31" s="128">
        <v>56</v>
      </c>
      <c r="DD31" s="128">
        <v>22</v>
      </c>
      <c r="DE31" s="128">
        <v>21</v>
      </c>
      <c r="DF31" s="129">
        <v>11</v>
      </c>
      <c r="DG31" s="129">
        <v>23</v>
      </c>
      <c r="DH31" s="129">
        <v>26</v>
      </c>
      <c r="DI31" s="129">
        <v>29</v>
      </c>
      <c r="DJ31" s="129">
        <v>25</v>
      </c>
      <c r="DK31" s="128">
        <v>44</v>
      </c>
      <c r="DL31" s="128">
        <v>36</v>
      </c>
      <c r="DM31" s="128">
        <v>63</v>
      </c>
      <c r="DN31" s="129">
        <v>54</v>
      </c>
      <c r="DO31" s="129">
        <v>70</v>
      </c>
      <c r="DP31" s="129">
        <v>49</v>
      </c>
      <c r="DQ31" s="129">
        <v>34</v>
      </c>
      <c r="DR31" s="129">
        <v>58</v>
      </c>
      <c r="DS31" s="130">
        <v>56</v>
      </c>
      <c r="DT31" s="130">
        <v>55</v>
      </c>
      <c r="DU31" s="130">
        <v>32</v>
      </c>
      <c r="DV31" s="130">
        <v>54</v>
      </c>
      <c r="DW31" s="130">
        <v>42</v>
      </c>
      <c r="DX31" s="130">
        <v>50</v>
      </c>
      <c r="DY31" s="130">
        <v>28</v>
      </c>
      <c r="DZ31" s="130">
        <v>59</v>
      </c>
      <c r="EA31" s="130">
        <v>47</v>
      </c>
      <c r="EB31" s="130">
        <v>43</v>
      </c>
      <c r="EC31" s="130">
        <v>48</v>
      </c>
      <c r="ED31" s="130">
        <v>60</v>
      </c>
      <c r="EE31" s="130">
        <v>50</v>
      </c>
      <c r="EF31" s="130">
        <v>59</v>
      </c>
      <c r="EG31" s="66">
        <f t="shared" si="34"/>
        <v>293</v>
      </c>
      <c r="EH31" s="66">
        <f t="shared" si="35"/>
        <v>525</v>
      </c>
      <c r="EI31" s="66">
        <f t="shared" si="36"/>
        <v>486</v>
      </c>
      <c r="EJ31" s="66">
        <f t="shared" si="37"/>
        <v>1304</v>
      </c>
      <c r="EK31" s="25"/>
      <c r="EL31" s="5">
        <f t="shared" si="38"/>
        <v>55</v>
      </c>
      <c r="EM31" s="5">
        <f t="shared" si="39"/>
        <v>45</v>
      </c>
      <c r="EN31" s="5">
        <f t="shared" si="40"/>
        <v>150</v>
      </c>
      <c r="EO31" s="5">
        <f t="shared" si="41"/>
        <v>78</v>
      </c>
      <c r="EP31" s="5">
        <f t="shared" si="42"/>
        <v>64</v>
      </c>
      <c r="EQ31" s="5">
        <f t="shared" si="43"/>
        <v>146</v>
      </c>
      <c r="ER31" s="5">
        <f t="shared" si="44"/>
        <v>100</v>
      </c>
      <c r="ES31" s="5">
        <f t="shared" si="45"/>
        <v>32</v>
      </c>
      <c r="ET31" s="5">
        <f t="shared" si="46"/>
        <v>196</v>
      </c>
      <c r="EU31" s="5">
        <f t="shared" si="47"/>
        <v>145</v>
      </c>
      <c r="EV31" s="5">
        <f t="shared" si="48"/>
        <v>161</v>
      </c>
      <c r="EW31" s="5">
        <f t="shared" si="49"/>
        <v>144</v>
      </c>
      <c r="EX31" s="5">
        <f t="shared" si="50"/>
        <v>43</v>
      </c>
      <c r="EY31" s="5">
        <f t="shared" si="51"/>
        <v>106</v>
      </c>
      <c r="EZ31" s="5">
        <f t="shared" si="52"/>
        <v>156</v>
      </c>
      <c r="FA31" s="5">
        <f t="shared" si="53"/>
        <v>103</v>
      </c>
      <c r="FB31" s="5">
        <f t="shared" si="54"/>
        <v>-2</v>
      </c>
      <c r="FC31" s="5">
        <f t="shared" si="55"/>
        <v>102</v>
      </c>
      <c r="FD31" s="5">
        <f t="shared" si="56"/>
        <v>110</v>
      </c>
      <c r="FE31" s="5">
        <f t="shared" si="57"/>
        <v>79</v>
      </c>
      <c r="FF31" s="5">
        <f t="shared" si="58"/>
        <v>-32</v>
      </c>
      <c r="FG31" s="5">
        <f t="shared" si="59"/>
        <v>55</v>
      </c>
      <c r="FH31" s="5">
        <f t="shared" si="60"/>
        <v>46</v>
      </c>
      <c r="FI31" s="5">
        <f t="shared" si="61"/>
        <v>-18</v>
      </c>
      <c r="FJ31" s="5">
        <f t="shared" si="62"/>
        <v>4</v>
      </c>
      <c r="FK31" s="5">
        <f t="shared" si="63"/>
        <v>-24</v>
      </c>
      <c r="FL31" s="5">
        <f t="shared" si="64"/>
        <v>119</v>
      </c>
      <c r="FM31" s="5">
        <f t="shared" si="65"/>
        <v>104</v>
      </c>
      <c r="FN31" s="5">
        <f t="shared" si="66"/>
        <v>-102</v>
      </c>
      <c r="FO31" s="5">
        <f t="shared" si="67"/>
        <v>-41</v>
      </c>
      <c r="FP31" s="176">
        <f t="shared" si="68"/>
        <v>1011</v>
      </c>
      <c r="FQ31" s="176">
        <f t="shared" si="69"/>
        <v>1002</v>
      </c>
      <c r="FR31" s="176">
        <f t="shared" si="70"/>
        <v>111</v>
      </c>
      <c r="FS31" s="66">
        <f t="shared" si="71"/>
        <v>2124</v>
      </c>
      <c r="FT31" s="242">
        <f t="shared" si="72"/>
        <v>1.7519606031841087E-3</v>
      </c>
      <c r="FU31" s="242">
        <f t="shared" si="73"/>
        <v>1.8307269206359537E-3</v>
      </c>
      <c r="FV31" s="242">
        <f t="shared" si="74"/>
        <v>5.1956149010235365E-3</v>
      </c>
      <c r="FW31" s="242">
        <f t="shared" si="75"/>
        <v>5.7287650104660129E-3</v>
      </c>
      <c r="FX31" s="242">
        <f t="shared" si="76"/>
        <v>2.6633559672351731E-3</v>
      </c>
      <c r="FY31" s="242">
        <f t="shared" si="77"/>
        <v>6.1988295817205297E-3</v>
      </c>
      <c r="FZ31" s="242">
        <f t="shared" si="78"/>
        <v>3.1355498186607018E-3</v>
      </c>
      <c r="GA31" s="242">
        <f t="shared" si="79"/>
        <v>1.1470356297942504E-3</v>
      </c>
      <c r="GB31" s="242">
        <f t="shared" si="80"/>
        <v>7.8006845498686623E-3</v>
      </c>
      <c r="GC31" s="242">
        <f t="shared" si="81"/>
        <v>2.9949395848394094E-3</v>
      </c>
      <c r="GD31" s="242">
        <f t="shared" si="82"/>
        <v>3.3261026753434561E-3</v>
      </c>
      <c r="GE31" s="242">
        <f t="shared" si="83"/>
        <v>3.3348772579898101E-3</v>
      </c>
      <c r="GF31" s="242">
        <f t="shared" si="84"/>
        <v>9.6727027331008886E-4</v>
      </c>
      <c r="GG31" s="242">
        <f t="shared" si="85"/>
        <v>1.7525006199884269E-3</v>
      </c>
      <c r="GH31" s="242">
        <f t="shared" si="86"/>
        <v>2.4868087548421034E-3</v>
      </c>
      <c r="GI31" s="242">
        <f t="shared" si="87"/>
        <v>1.3793472875068633E-3</v>
      </c>
      <c r="GJ31" s="242">
        <f t="shared" si="88"/>
        <v>-2.5342439716671524E-5</v>
      </c>
      <c r="GK31" s="242">
        <f t="shared" si="89"/>
        <v>1.3268292682926828E-3</v>
      </c>
      <c r="GL31" s="242">
        <f t="shared" si="90"/>
        <v>1.2243853029240547E-3</v>
      </c>
      <c r="GM31" s="242">
        <f t="shared" si="91"/>
        <v>9.9241244158584994E-4</v>
      </c>
      <c r="GN31" s="242">
        <f t="shared" si="92"/>
        <v>-4.9433828186550911E-4</v>
      </c>
      <c r="GO31" s="242">
        <f t="shared" si="93"/>
        <v>1.0084711577248891E-3</v>
      </c>
      <c r="GP31" s="242">
        <f t="shared" si="94"/>
        <v>7.7173438915545411E-4</v>
      </c>
      <c r="GQ31" s="242">
        <f t="shared" si="95"/>
        <v>-2.6551413862788191E-4</v>
      </c>
      <c r="GR31" s="242">
        <f t="shared" si="96"/>
        <v>6.1966507102910874E-5</v>
      </c>
      <c r="GS31" s="242">
        <f t="shared" si="97"/>
        <v>-3.5591938425946524E-4</v>
      </c>
      <c r="GT31" s="242">
        <f t="shared" si="98"/>
        <v>1.6895009583303756E-3</v>
      </c>
      <c r="GU31" s="242">
        <f t="shared" si="99"/>
        <v>1.3620275876068586E-3</v>
      </c>
      <c r="GV31" s="242">
        <f t="shared" si="100"/>
        <v>-1.8167407315053121E-3</v>
      </c>
      <c r="GW31" s="242">
        <f t="shared" si="101"/>
        <v>-5.5234911158237913E-4</v>
      </c>
      <c r="GX31" s="177">
        <f t="shared" si="102"/>
        <v>3.6188074901798237E-3</v>
      </c>
      <c r="GY31" s="177">
        <f t="shared" si="103"/>
        <v>1.5200980630127676E-3</v>
      </c>
      <c r="GZ31" s="177">
        <f t="shared" si="104"/>
        <v>1.6925461892297136E-4</v>
      </c>
      <c r="HA31" s="243">
        <f t="shared" si="105"/>
        <v>1.3321972720731099E-3</v>
      </c>
      <c r="HB31" s="19"/>
      <c r="HC31" s="19"/>
      <c r="HD31" s="225">
        <v>2.4359999999999996E-2</v>
      </c>
      <c r="HE31" s="10">
        <f t="shared" si="106"/>
        <v>1.3397999999999999</v>
      </c>
      <c r="HF31" s="10">
        <f t="shared" si="107"/>
        <v>1.0961999999999998</v>
      </c>
      <c r="HG31" s="10">
        <f t="shared" si="108"/>
        <v>3.6539999999999995</v>
      </c>
      <c r="HH31" s="10">
        <f t="shared" si="109"/>
        <v>1.9000799999999998</v>
      </c>
      <c r="HI31" s="10">
        <f t="shared" si="110"/>
        <v>1.5590399999999998</v>
      </c>
      <c r="HJ31" s="10">
        <f t="shared" si="111"/>
        <v>3.5565599999999993</v>
      </c>
      <c r="HK31" s="10">
        <f t="shared" si="112"/>
        <v>2.4359999999999995</v>
      </c>
      <c r="HL31" s="10">
        <f t="shared" si="113"/>
        <v>0.77951999999999988</v>
      </c>
      <c r="HM31" s="10">
        <f t="shared" si="114"/>
        <v>4.7745599999999992</v>
      </c>
      <c r="HN31" s="10">
        <f t="shared" si="115"/>
        <v>3.5321999999999996</v>
      </c>
      <c r="HO31" s="10">
        <f t="shared" si="116"/>
        <v>3.9219599999999994</v>
      </c>
      <c r="HP31" s="10">
        <f t="shared" si="117"/>
        <v>3.5078399999999994</v>
      </c>
      <c r="HQ31" s="10">
        <f t="shared" si="118"/>
        <v>1.0474799999999997</v>
      </c>
      <c r="HR31" s="10">
        <f t="shared" si="119"/>
        <v>2.5821599999999996</v>
      </c>
      <c r="HS31" s="10">
        <f t="shared" si="120"/>
        <v>3.8001599999999995</v>
      </c>
      <c r="HT31" s="10">
        <f t="shared" si="121"/>
        <v>2.5090799999999995</v>
      </c>
      <c r="HU31" s="10">
        <f t="shared" si="122"/>
        <v>-4.8719999999999992E-2</v>
      </c>
      <c r="HV31" s="10">
        <f t="shared" si="123"/>
        <v>2.4847199999999998</v>
      </c>
      <c r="HW31" s="10">
        <f t="shared" si="124"/>
        <v>2.6795999999999998</v>
      </c>
      <c r="HX31" s="10">
        <f t="shared" si="125"/>
        <v>1.9244399999999997</v>
      </c>
      <c r="HY31" s="10">
        <f t="shared" si="126"/>
        <v>-0.77951999999999988</v>
      </c>
      <c r="HZ31" s="10">
        <f t="shared" si="127"/>
        <v>1.3397999999999999</v>
      </c>
      <c r="IA31" s="10">
        <f t="shared" si="128"/>
        <v>1.1205599999999998</v>
      </c>
      <c r="IB31" s="10">
        <f t="shared" si="129"/>
        <v>-0.43847999999999993</v>
      </c>
      <c r="IC31" s="10">
        <f t="shared" si="130"/>
        <v>9.7439999999999985E-2</v>
      </c>
      <c r="ID31" s="10">
        <f t="shared" si="131"/>
        <v>-0.58463999999999994</v>
      </c>
      <c r="IE31" s="10">
        <f t="shared" si="132"/>
        <v>2.8988399999999994</v>
      </c>
      <c r="IF31" s="10">
        <f t="shared" si="133"/>
        <v>2.5334399999999997</v>
      </c>
      <c r="IG31" s="10">
        <f t="shared" si="134"/>
        <v>-2.4847199999999998</v>
      </c>
      <c r="IH31" s="10">
        <f t="shared" si="135"/>
        <v>-0.99875999999999987</v>
      </c>
      <c r="II31" s="176">
        <f t="shared" si="136"/>
        <v>24.627959999999998</v>
      </c>
      <c r="IJ31" s="176">
        <f t="shared" si="137"/>
        <v>24.408719999999999</v>
      </c>
      <c r="IK31" s="176">
        <f t="shared" si="138"/>
        <v>2.703959999999999</v>
      </c>
      <c r="IL31" s="19">
        <f t="shared" si="139"/>
        <v>51.740639999999985</v>
      </c>
      <c r="IM31" s="168"/>
      <c r="IN31" s="168"/>
      <c r="IO31" s="168"/>
      <c r="IP31" s="168"/>
      <c r="IQ31" s="168"/>
      <c r="IR31" s="168"/>
      <c r="IS31" s="168"/>
      <c r="IT31" s="168"/>
      <c r="IU31" s="168"/>
      <c r="IV31" s="168"/>
      <c r="IW31" s="168"/>
      <c r="IX31" s="168"/>
      <c r="IY31" s="168"/>
      <c r="IZ31" s="168"/>
      <c r="JA31" s="168"/>
      <c r="JB31" s="168"/>
      <c r="JC31" s="168"/>
      <c r="JD31" s="168"/>
      <c r="JE31" s="168"/>
      <c r="JF31" s="168"/>
      <c r="JG31" s="168"/>
      <c r="JH31" s="168"/>
      <c r="JI31" s="168"/>
      <c r="JJ31" s="168"/>
      <c r="JK31" s="168"/>
      <c r="JL31" s="168"/>
      <c r="JM31" s="168"/>
      <c r="JN31" s="168"/>
      <c r="JO31" s="168"/>
      <c r="JP31" s="168"/>
      <c r="JQ31" s="177">
        <f t="shared" si="146"/>
        <v>2.436E-2</v>
      </c>
      <c r="JR31" s="177">
        <f t="shared" si="147"/>
        <v>2.436E-2</v>
      </c>
      <c r="JS31" s="177">
        <f t="shared" si="148"/>
        <v>2.4359999999999993E-2</v>
      </c>
      <c r="JT31" s="22">
        <f t="shared" si="149"/>
        <v>2.4359999999999993E-2</v>
      </c>
    </row>
    <row r="32" spans="1:280" x14ac:dyDescent="0.25">
      <c r="A32" s="96">
        <v>30</v>
      </c>
      <c r="B32" s="45"/>
      <c r="C32" s="45" t="s">
        <v>237</v>
      </c>
      <c r="D32" s="45" t="s">
        <v>183</v>
      </c>
      <c r="E32" s="68">
        <v>305</v>
      </c>
      <c r="F32" s="48" t="s">
        <v>53</v>
      </c>
      <c r="G32" s="124"/>
      <c r="H32" s="125"/>
      <c r="I32" s="125"/>
      <c r="J32" s="125"/>
      <c r="K32" s="125"/>
      <c r="L32" s="125"/>
      <c r="M32" s="125"/>
      <c r="N32" s="17"/>
      <c r="O32" s="12"/>
      <c r="P32" s="12"/>
      <c r="Q32" s="12"/>
      <c r="R32" s="12"/>
      <c r="S32" s="12"/>
      <c r="T32" s="12"/>
      <c r="U32" s="12"/>
      <c r="V32" s="12"/>
      <c r="W32" s="11"/>
      <c r="X32" s="11"/>
      <c r="Y32" s="12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60"/>
      <c r="AM32" s="124">
        <v>89</v>
      </c>
      <c r="AN32" s="125">
        <v>89</v>
      </c>
      <c r="AO32" s="125">
        <v>89</v>
      </c>
      <c r="AP32" s="125">
        <v>89</v>
      </c>
      <c r="AQ32" s="125">
        <v>89</v>
      </c>
      <c r="AR32" s="125">
        <v>89</v>
      </c>
      <c r="AS32" s="125">
        <v>89</v>
      </c>
      <c r="AT32" s="17">
        <v>89</v>
      </c>
      <c r="AU32" s="12">
        <v>83</v>
      </c>
      <c r="AV32" s="12">
        <v>77</v>
      </c>
      <c r="AW32" s="12">
        <v>88</v>
      </c>
      <c r="AX32" s="12">
        <v>90</v>
      </c>
      <c r="AY32" s="12">
        <v>97</v>
      </c>
      <c r="AZ32" s="12">
        <v>79</v>
      </c>
      <c r="BA32" s="12">
        <v>98</v>
      </c>
      <c r="BB32" s="12">
        <v>104</v>
      </c>
      <c r="BC32" s="11">
        <v>113</v>
      </c>
      <c r="BD32" s="11">
        <v>110</v>
      </c>
      <c r="BE32" s="12">
        <v>108</v>
      </c>
      <c r="BF32" s="11">
        <v>101</v>
      </c>
      <c r="BG32" s="11">
        <v>111</v>
      </c>
      <c r="BH32" s="11">
        <v>110</v>
      </c>
      <c r="BI32" s="11">
        <v>101</v>
      </c>
      <c r="BJ32" s="11">
        <v>119</v>
      </c>
      <c r="BK32" s="11">
        <v>158</v>
      </c>
      <c r="BL32" s="11">
        <v>176</v>
      </c>
      <c r="BM32" s="11">
        <v>184</v>
      </c>
      <c r="BN32" s="11">
        <v>183</v>
      </c>
      <c r="BO32" s="11">
        <v>197</v>
      </c>
      <c r="BP32" s="11">
        <v>202</v>
      </c>
      <c r="BQ32" s="11">
        <v>243</v>
      </c>
      <c r="BR32" s="60"/>
      <c r="BS32" s="60"/>
      <c r="BT32" s="11">
        <f t="shared" si="0"/>
        <v>0</v>
      </c>
      <c r="BU32" s="11">
        <f t="shared" si="1"/>
        <v>0</v>
      </c>
      <c r="BV32" s="11">
        <f t="shared" si="2"/>
        <v>0</v>
      </c>
      <c r="BW32" s="11">
        <f t="shared" si="3"/>
        <v>0</v>
      </c>
      <c r="BX32" s="11">
        <f t="shared" si="4"/>
        <v>0</v>
      </c>
      <c r="BY32" s="11">
        <f t="shared" si="5"/>
        <v>0</v>
      </c>
      <c r="BZ32" s="11">
        <f t="shared" si="6"/>
        <v>0</v>
      </c>
      <c r="CA32" s="11">
        <f t="shared" si="7"/>
        <v>-6</v>
      </c>
      <c r="CB32" s="11">
        <f t="shared" si="8"/>
        <v>-6</v>
      </c>
      <c r="CC32" s="11">
        <f t="shared" si="9"/>
        <v>11</v>
      </c>
      <c r="CD32" s="11">
        <f t="shared" si="10"/>
        <v>2</v>
      </c>
      <c r="CE32" s="11">
        <f t="shared" si="11"/>
        <v>7</v>
      </c>
      <c r="CF32" s="11">
        <f t="shared" si="12"/>
        <v>-18</v>
      </c>
      <c r="CG32" s="11">
        <f t="shared" si="13"/>
        <v>19</v>
      </c>
      <c r="CH32" s="11">
        <f t="shared" si="14"/>
        <v>6</v>
      </c>
      <c r="CI32" s="11">
        <f t="shared" si="15"/>
        <v>9</v>
      </c>
      <c r="CJ32" s="11">
        <f t="shared" si="16"/>
        <v>-3</v>
      </c>
      <c r="CK32" s="11">
        <f t="shared" si="17"/>
        <v>-2</v>
      </c>
      <c r="CL32" s="11">
        <f t="shared" si="18"/>
        <v>-7</v>
      </c>
      <c r="CM32" s="11">
        <f t="shared" si="19"/>
        <v>10</v>
      </c>
      <c r="CN32" s="11">
        <f t="shared" si="20"/>
        <v>-1</v>
      </c>
      <c r="CO32" s="11">
        <f t="shared" si="21"/>
        <v>-9</v>
      </c>
      <c r="CP32" s="11">
        <f t="shared" si="22"/>
        <v>18</v>
      </c>
      <c r="CQ32" s="11">
        <f t="shared" si="23"/>
        <v>39</v>
      </c>
      <c r="CR32" s="11">
        <f t="shared" si="24"/>
        <v>18</v>
      </c>
      <c r="CS32" s="11">
        <f t="shared" si="25"/>
        <v>8</v>
      </c>
      <c r="CT32" s="11">
        <f t="shared" si="26"/>
        <v>-1</v>
      </c>
      <c r="CU32" s="11">
        <f t="shared" si="27"/>
        <v>14</v>
      </c>
      <c r="CV32" s="11">
        <f t="shared" si="28"/>
        <v>5</v>
      </c>
      <c r="CW32" s="11">
        <f t="shared" si="29"/>
        <v>41</v>
      </c>
      <c r="CX32" s="66">
        <f t="shared" si="30"/>
        <v>-1</v>
      </c>
      <c r="CY32" s="66">
        <f t="shared" si="31"/>
        <v>23</v>
      </c>
      <c r="CZ32" s="66">
        <f t="shared" si="32"/>
        <v>132</v>
      </c>
      <c r="DA32" s="66">
        <f t="shared" si="33"/>
        <v>154</v>
      </c>
      <c r="DB32" s="60"/>
      <c r="DC32" s="128">
        <v>0</v>
      </c>
      <c r="DD32" s="128">
        <v>4</v>
      </c>
      <c r="DE32" s="128">
        <v>2</v>
      </c>
      <c r="DF32" s="129">
        <v>1</v>
      </c>
      <c r="DG32" s="129">
        <v>0</v>
      </c>
      <c r="DH32" s="129">
        <v>5</v>
      </c>
      <c r="DI32" s="129">
        <v>16</v>
      </c>
      <c r="DJ32" s="129">
        <v>13</v>
      </c>
      <c r="DK32" s="128">
        <v>17</v>
      </c>
      <c r="DL32" s="128">
        <v>13</v>
      </c>
      <c r="DM32" s="128">
        <v>5</v>
      </c>
      <c r="DN32" s="129">
        <v>10</v>
      </c>
      <c r="DO32" s="129">
        <v>29</v>
      </c>
      <c r="DP32" s="129">
        <v>7</v>
      </c>
      <c r="DQ32" s="129">
        <v>20</v>
      </c>
      <c r="DR32" s="129">
        <v>13</v>
      </c>
      <c r="DS32" s="130">
        <v>13</v>
      </c>
      <c r="DT32" s="130">
        <v>19</v>
      </c>
      <c r="DU32" s="130">
        <v>18</v>
      </c>
      <c r="DV32" s="130">
        <v>12</v>
      </c>
      <c r="DW32" s="130">
        <v>11</v>
      </c>
      <c r="DX32" s="130">
        <v>12</v>
      </c>
      <c r="DY32" s="130">
        <v>7</v>
      </c>
      <c r="DZ32" s="130">
        <v>3</v>
      </c>
      <c r="EA32" s="130">
        <v>9</v>
      </c>
      <c r="EB32" s="130">
        <v>9</v>
      </c>
      <c r="EC32" s="130">
        <v>8</v>
      </c>
      <c r="ED32" s="130">
        <v>5</v>
      </c>
      <c r="EE32" s="130">
        <v>7</v>
      </c>
      <c r="EF32" s="130">
        <v>17</v>
      </c>
      <c r="EG32" s="66">
        <f t="shared" si="34"/>
        <v>71</v>
      </c>
      <c r="EH32" s="66">
        <f t="shared" si="35"/>
        <v>146</v>
      </c>
      <c r="EI32" s="66">
        <f t="shared" si="36"/>
        <v>88</v>
      </c>
      <c r="EJ32" s="66">
        <f t="shared" si="37"/>
        <v>305</v>
      </c>
      <c r="EK32" s="25"/>
      <c r="EL32" s="5">
        <f t="shared" si="38"/>
        <v>0</v>
      </c>
      <c r="EM32" s="5">
        <f t="shared" si="39"/>
        <v>4</v>
      </c>
      <c r="EN32" s="5">
        <f t="shared" si="40"/>
        <v>2</v>
      </c>
      <c r="EO32" s="5">
        <f t="shared" si="41"/>
        <v>1</v>
      </c>
      <c r="EP32" s="5">
        <f t="shared" si="42"/>
        <v>0</v>
      </c>
      <c r="EQ32" s="5">
        <f t="shared" si="43"/>
        <v>5</v>
      </c>
      <c r="ER32" s="5">
        <f t="shared" si="44"/>
        <v>16</v>
      </c>
      <c r="ES32" s="5">
        <f t="shared" si="45"/>
        <v>7</v>
      </c>
      <c r="ET32" s="5">
        <f t="shared" si="46"/>
        <v>11</v>
      </c>
      <c r="EU32" s="5">
        <f t="shared" si="47"/>
        <v>24</v>
      </c>
      <c r="EV32" s="5">
        <f t="shared" si="48"/>
        <v>7</v>
      </c>
      <c r="EW32" s="5">
        <f t="shared" si="49"/>
        <v>17</v>
      </c>
      <c r="EX32" s="5">
        <f t="shared" si="50"/>
        <v>11</v>
      </c>
      <c r="EY32" s="5">
        <f t="shared" si="51"/>
        <v>26</v>
      </c>
      <c r="EZ32" s="5">
        <f t="shared" si="52"/>
        <v>26</v>
      </c>
      <c r="FA32" s="5">
        <f t="shared" si="53"/>
        <v>22</v>
      </c>
      <c r="FB32" s="5">
        <f t="shared" si="54"/>
        <v>10</v>
      </c>
      <c r="FC32" s="5">
        <f t="shared" si="55"/>
        <v>17</v>
      </c>
      <c r="FD32" s="5">
        <f t="shared" si="56"/>
        <v>11</v>
      </c>
      <c r="FE32" s="5">
        <f t="shared" si="57"/>
        <v>22</v>
      </c>
      <c r="FF32" s="5">
        <f t="shared" si="58"/>
        <v>10</v>
      </c>
      <c r="FG32" s="5">
        <f t="shared" si="59"/>
        <v>3</v>
      </c>
      <c r="FH32" s="5">
        <f t="shared" si="60"/>
        <v>25</v>
      </c>
      <c r="FI32" s="5">
        <f t="shared" si="61"/>
        <v>42</v>
      </c>
      <c r="FJ32" s="5">
        <f t="shared" si="62"/>
        <v>27</v>
      </c>
      <c r="FK32" s="5">
        <f t="shared" si="63"/>
        <v>17</v>
      </c>
      <c r="FL32" s="5">
        <f t="shared" si="64"/>
        <v>7</v>
      </c>
      <c r="FM32" s="5">
        <f t="shared" si="65"/>
        <v>19</v>
      </c>
      <c r="FN32" s="5">
        <f t="shared" si="66"/>
        <v>12</v>
      </c>
      <c r="FO32" s="5">
        <f t="shared" si="67"/>
        <v>58</v>
      </c>
      <c r="FP32" s="176">
        <f t="shared" si="68"/>
        <v>70</v>
      </c>
      <c r="FQ32" s="176">
        <f t="shared" si="69"/>
        <v>169</v>
      </c>
      <c r="FR32" s="176">
        <f t="shared" si="70"/>
        <v>220</v>
      </c>
      <c r="FS32" s="66">
        <f t="shared" si="71"/>
        <v>459</v>
      </c>
      <c r="FT32" s="242">
        <f t="shared" si="72"/>
        <v>0</v>
      </c>
      <c r="FU32" s="242">
        <f t="shared" si="73"/>
        <v>1.62731281834307E-4</v>
      </c>
      <c r="FV32" s="242">
        <f t="shared" si="74"/>
        <v>6.9274865346980488E-5</v>
      </c>
      <c r="FW32" s="242">
        <f t="shared" si="75"/>
        <v>7.3445705262384787E-5</v>
      </c>
      <c r="FX32" s="242">
        <f t="shared" si="76"/>
        <v>0</v>
      </c>
      <c r="FY32" s="242">
        <f t="shared" si="77"/>
        <v>2.1228868430549759E-4</v>
      </c>
      <c r="FZ32" s="242">
        <f t="shared" si="78"/>
        <v>5.0168797098571231E-4</v>
      </c>
      <c r="GA32" s="242">
        <f t="shared" si="79"/>
        <v>2.5091404401749232E-4</v>
      </c>
      <c r="GB32" s="242">
        <f t="shared" si="80"/>
        <v>4.3779352065589428E-4</v>
      </c>
      <c r="GC32" s="242">
        <f t="shared" si="81"/>
        <v>4.95714138180316E-4</v>
      </c>
      <c r="GD32" s="242">
        <f t="shared" si="82"/>
        <v>1.4461315979754158E-4</v>
      </c>
      <c r="GE32" s="242">
        <f t="shared" si="83"/>
        <v>3.937007874015748E-4</v>
      </c>
      <c r="GF32" s="242">
        <f t="shared" si="84"/>
        <v>2.4744123270723206E-4</v>
      </c>
      <c r="GG32" s="242">
        <f t="shared" si="85"/>
        <v>4.2985864263867077E-4</v>
      </c>
      <c r="GH32" s="242">
        <f t="shared" si="86"/>
        <v>4.1446812580701729E-4</v>
      </c>
      <c r="GI32" s="242">
        <f t="shared" si="87"/>
        <v>2.9461786723447564E-4</v>
      </c>
      <c r="GJ32" s="242">
        <f t="shared" si="88"/>
        <v>1.2671219858335762E-4</v>
      </c>
      <c r="GK32" s="242">
        <f t="shared" si="89"/>
        <v>2.2113821138211381E-4</v>
      </c>
      <c r="GL32" s="242">
        <f t="shared" si="90"/>
        <v>1.2243853029240547E-4</v>
      </c>
      <c r="GM32" s="242">
        <f t="shared" si="91"/>
        <v>2.763680217074519E-4</v>
      </c>
      <c r="GN32" s="242">
        <f t="shared" si="92"/>
        <v>1.544807130829716E-4</v>
      </c>
      <c r="GO32" s="242">
        <f t="shared" si="93"/>
        <v>5.5007517694084856E-5</v>
      </c>
      <c r="GP32" s="242">
        <f t="shared" si="94"/>
        <v>4.1942086367144246E-4</v>
      </c>
      <c r="GQ32" s="242">
        <f t="shared" si="95"/>
        <v>6.1953299013172455E-4</v>
      </c>
      <c r="GR32" s="242">
        <f t="shared" si="96"/>
        <v>4.1827392294464843E-4</v>
      </c>
      <c r="GS32" s="242">
        <f t="shared" si="97"/>
        <v>2.5210956385045453E-4</v>
      </c>
      <c r="GT32" s="242">
        <f t="shared" si="98"/>
        <v>9.9382409313551496E-5</v>
      </c>
      <c r="GU32" s="242">
        <f t="shared" si="99"/>
        <v>2.4883196312048379E-4</v>
      </c>
      <c r="GV32" s="242">
        <f t="shared" si="100"/>
        <v>2.1373420370650732E-4</v>
      </c>
      <c r="GW32" s="242">
        <f t="shared" si="101"/>
        <v>7.8137191394580467E-4</v>
      </c>
      <c r="GX32" s="177">
        <f t="shared" si="102"/>
        <v>2.5056036034875142E-4</v>
      </c>
      <c r="GY32" s="177">
        <f t="shared" si="103"/>
        <v>2.5638380503907956E-4</v>
      </c>
      <c r="GZ32" s="177">
        <f t="shared" si="104"/>
        <v>3.3545960507255589E-4</v>
      </c>
      <c r="HA32" s="243">
        <f t="shared" si="105"/>
        <v>2.8789008845647718E-4</v>
      </c>
      <c r="HB32" s="19"/>
      <c r="HC32" s="19"/>
      <c r="HD32" s="225">
        <v>7.7430000000000013E-2</v>
      </c>
      <c r="HE32" s="10">
        <f t="shared" si="106"/>
        <v>0</v>
      </c>
      <c r="HF32" s="10">
        <f t="shared" si="107"/>
        <v>0.30972000000000005</v>
      </c>
      <c r="HG32" s="10">
        <f t="shared" si="108"/>
        <v>0.15486000000000003</v>
      </c>
      <c r="HH32" s="10">
        <f t="shared" si="109"/>
        <v>7.7430000000000013E-2</v>
      </c>
      <c r="HI32" s="10">
        <f t="shared" si="110"/>
        <v>0</v>
      </c>
      <c r="HJ32" s="10">
        <f t="shared" si="111"/>
        <v>0.38715000000000005</v>
      </c>
      <c r="HK32" s="10">
        <f t="shared" si="112"/>
        <v>1.2388800000000002</v>
      </c>
      <c r="HL32" s="10">
        <f t="shared" si="113"/>
        <v>0.5420100000000001</v>
      </c>
      <c r="HM32" s="10">
        <f t="shared" si="114"/>
        <v>0.8517300000000001</v>
      </c>
      <c r="HN32" s="10">
        <f t="shared" si="115"/>
        <v>1.8583200000000004</v>
      </c>
      <c r="HO32" s="10">
        <f t="shared" si="116"/>
        <v>0.5420100000000001</v>
      </c>
      <c r="HP32" s="10">
        <f t="shared" si="117"/>
        <v>1.3163100000000003</v>
      </c>
      <c r="HQ32" s="10">
        <f t="shared" si="118"/>
        <v>0.8517300000000001</v>
      </c>
      <c r="HR32" s="10">
        <f t="shared" si="119"/>
        <v>2.0131800000000002</v>
      </c>
      <c r="HS32" s="10">
        <f t="shared" si="120"/>
        <v>2.0131800000000002</v>
      </c>
      <c r="HT32" s="10">
        <f t="shared" si="121"/>
        <v>1.7034600000000002</v>
      </c>
      <c r="HU32" s="10">
        <f t="shared" si="122"/>
        <v>0.7743000000000001</v>
      </c>
      <c r="HV32" s="10">
        <f t="shared" si="123"/>
        <v>1.3163100000000003</v>
      </c>
      <c r="HW32" s="10">
        <f t="shared" si="124"/>
        <v>0.8517300000000001</v>
      </c>
      <c r="HX32" s="10">
        <f t="shared" si="125"/>
        <v>1.7034600000000002</v>
      </c>
      <c r="HY32" s="10">
        <f t="shared" si="126"/>
        <v>0.7743000000000001</v>
      </c>
      <c r="HZ32" s="10">
        <f t="shared" si="127"/>
        <v>0.23229000000000005</v>
      </c>
      <c r="IA32" s="10">
        <f t="shared" si="128"/>
        <v>1.9357500000000003</v>
      </c>
      <c r="IB32" s="10">
        <f t="shared" si="129"/>
        <v>3.2520600000000006</v>
      </c>
      <c r="IC32" s="10">
        <f t="shared" si="130"/>
        <v>2.0906100000000003</v>
      </c>
      <c r="ID32" s="10">
        <f t="shared" si="131"/>
        <v>1.3163100000000003</v>
      </c>
      <c r="IE32" s="10">
        <f t="shared" si="132"/>
        <v>0.5420100000000001</v>
      </c>
      <c r="IF32" s="10">
        <f t="shared" si="133"/>
        <v>1.4711700000000003</v>
      </c>
      <c r="IG32" s="10">
        <f t="shared" si="134"/>
        <v>0.92916000000000021</v>
      </c>
      <c r="IH32" s="10">
        <f t="shared" si="135"/>
        <v>4.490940000000001</v>
      </c>
      <c r="II32" s="176">
        <f t="shared" si="136"/>
        <v>5.4201000000000015</v>
      </c>
      <c r="IJ32" s="176">
        <f t="shared" si="137"/>
        <v>13.08567</v>
      </c>
      <c r="IK32" s="176">
        <f t="shared" si="138"/>
        <v>17.034600000000001</v>
      </c>
      <c r="IL32" s="19">
        <f t="shared" si="139"/>
        <v>35.540370000000003</v>
      </c>
      <c r="IM32" s="168"/>
      <c r="IN32" s="168"/>
      <c r="IO32" s="168"/>
      <c r="IP32" s="168"/>
      <c r="IQ32" s="168"/>
      <c r="IR32" s="168"/>
      <c r="IS32" s="168"/>
      <c r="IT32" s="168"/>
      <c r="IU32" s="168"/>
      <c r="IV32" s="168"/>
      <c r="IW32" s="168"/>
      <c r="IX32" s="168"/>
      <c r="IY32" s="168"/>
      <c r="IZ32" s="168"/>
      <c r="JA32" s="168"/>
      <c r="JB32" s="168"/>
      <c r="JC32" s="168"/>
      <c r="JD32" s="168"/>
      <c r="JE32" s="168"/>
      <c r="JF32" s="168"/>
      <c r="JG32" s="168"/>
      <c r="JH32" s="168"/>
      <c r="JI32" s="168"/>
      <c r="JJ32" s="168"/>
      <c r="JK32" s="168"/>
      <c r="JL32" s="168"/>
      <c r="JM32" s="168"/>
      <c r="JN32" s="168"/>
      <c r="JO32" s="168"/>
      <c r="JP32" s="168"/>
      <c r="JQ32" s="177">
        <f t="shared" si="146"/>
        <v>7.7430000000000027E-2</v>
      </c>
      <c r="JR32" s="177">
        <f t="shared" si="147"/>
        <v>7.7429999999999999E-2</v>
      </c>
      <c r="JS32" s="177">
        <f t="shared" si="148"/>
        <v>7.7429999999999999E-2</v>
      </c>
      <c r="JT32" s="22">
        <f t="shared" si="149"/>
        <v>7.7430000000000013E-2</v>
      </c>
    </row>
    <row r="33" spans="1:280" x14ac:dyDescent="0.25">
      <c r="A33" s="96">
        <v>31</v>
      </c>
      <c r="B33" s="39"/>
      <c r="C33" s="39" t="s">
        <v>236</v>
      </c>
      <c r="D33" s="39" t="s">
        <v>198</v>
      </c>
      <c r="E33" s="68">
        <v>514</v>
      </c>
      <c r="F33" s="46" t="s">
        <v>94</v>
      </c>
      <c r="G33" s="17"/>
      <c r="H33" s="5"/>
      <c r="I33" s="5"/>
      <c r="J33" s="5"/>
      <c r="K33" s="5"/>
      <c r="L33" s="5"/>
      <c r="M33" s="5"/>
      <c r="N33" s="17"/>
      <c r="O33" s="12"/>
      <c r="P33" s="12"/>
      <c r="Q33" s="12"/>
      <c r="R33" s="12"/>
      <c r="S33" s="12"/>
      <c r="T33" s="12"/>
      <c r="U33" s="12"/>
      <c r="V33" s="12"/>
      <c r="W33" s="11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1"/>
      <c r="AI33" s="11"/>
      <c r="AJ33" s="11"/>
      <c r="AK33" s="12"/>
      <c r="AL33" s="58"/>
      <c r="AM33" s="17">
        <v>1472</v>
      </c>
      <c r="AN33" s="5">
        <v>1472</v>
      </c>
      <c r="AO33" s="5">
        <v>1424</v>
      </c>
      <c r="AP33" s="5">
        <v>1354</v>
      </c>
      <c r="AQ33" s="5">
        <v>1280</v>
      </c>
      <c r="AR33" s="5">
        <v>1243</v>
      </c>
      <c r="AS33" s="5">
        <v>1216</v>
      </c>
      <c r="AT33" s="17">
        <v>1587</v>
      </c>
      <c r="AU33" s="12">
        <v>1621</v>
      </c>
      <c r="AV33" s="12">
        <v>1451</v>
      </c>
      <c r="AW33" s="12">
        <v>1350</v>
      </c>
      <c r="AX33" s="12">
        <v>1275</v>
      </c>
      <c r="AY33" s="12">
        <v>1205</v>
      </c>
      <c r="AZ33" s="12">
        <v>1139</v>
      </c>
      <c r="BA33" s="12">
        <v>1088</v>
      </c>
      <c r="BB33" s="12">
        <v>1058</v>
      </c>
      <c r="BC33" s="11">
        <v>999</v>
      </c>
      <c r="BD33" s="12">
        <v>948</v>
      </c>
      <c r="BE33" s="12">
        <v>966</v>
      </c>
      <c r="BF33" s="12">
        <v>1001</v>
      </c>
      <c r="BG33" s="12">
        <v>1045</v>
      </c>
      <c r="BH33" s="12">
        <v>1055</v>
      </c>
      <c r="BI33" s="12">
        <v>1039</v>
      </c>
      <c r="BJ33" s="12">
        <v>1084</v>
      </c>
      <c r="BK33" s="12">
        <v>1071</v>
      </c>
      <c r="BL33" s="12">
        <v>1058</v>
      </c>
      <c r="BM33" s="12">
        <v>1056</v>
      </c>
      <c r="BN33" s="11">
        <v>1059</v>
      </c>
      <c r="BO33" s="11">
        <v>1057</v>
      </c>
      <c r="BP33" s="11">
        <v>1049</v>
      </c>
      <c r="BQ33" s="12">
        <v>1108</v>
      </c>
      <c r="BR33" s="58"/>
      <c r="BS33" s="58"/>
      <c r="BT33" s="12">
        <f t="shared" si="0"/>
        <v>0</v>
      </c>
      <c r="BU33" s="12">
        <f t="shared" si="1"/>
        <v>-48</v>
      </c>
      <c r="BV33" s="12">
        <f t="shared" si="2"/>
        <v>-70</v>
      </c>
      <c r="BW33" s="12">
        <f t="shared" si="3"/>
        <v>-74</v>
      </c>
      <c r="BX33" s="12">
        <f t="shared" si="4"/>
        <v>-37</v>
      </c>
      <c r="BY33" s="12">
        <f t="shared" si="5"/>
        <v>-27</v>
      </c>
      <c r="BZ33" s="12">
        <f t="shared" si="6"/>
        <v>371</v>
      </c>
      <c r="CA33" s="12">
        <f t="shared" si="7"/>
        <v>34</v>
      </c>
      <c r="CB33" s="12">
        <f t="shared" si="8"/>
        <v>-170</v>
      </c>
      <c r="CC33" s="12">
        <f t="shared" si="9"/>
        <v>-101</v>
      </c>
      <c r="CD33" s="12">
        <f t="shared" si="10"/>
        <v>-75</v>
      </c>
      <c r="CE33" s="12">
        <f t="shared" si="11"/>
        <v>-70</v>
      </c>
      <c r="CF33" s="12">
        <f t="shared" si="12"/>
        <v>-66</v>
      </c>
      <c r="CG33" s="12">
        <f t="shared" si="13"/>
        <v>-51</v>
      </c>
      <c r="CH33" s="12">
        <f t="shared" si="14"/>
        <v>-30</v>
      </c>
      <c r="CI33" s="12">
        <f t="shared" si="15"/>
        <v>-59</v>
      </c>
      <c r="CJ33" s="12">
        <f t="shared" si="16"/>
        <v>-51</v>
      </c>
      <c r="CK33" s="12">
        <f t="shared" si="17"/>
        <v>18</v>
      </c>
      <c r="CL33" s="12">
        <f t="shared" si="18"/>
        <v>35</v>
      </c>
      <c r="CM33" s="12">
        <f t="shared" si="19"/>
        <v>44</v>
      </c>
      <c r="CN33" s="12">
        <f t="shared" si="20"/>
        <v>10</v>
      </c>
      <c r="CO33" s="12">
        <f t="shared" si="21"/>
        <v>-16</v>
      </c>
      <c r="CP33" s="12">
        <f t="shared" si="22"/>
        <v>45</v>
      </c>
      <c r="CQ33" s="12">
        <f t="shared" si="23"/>
        <v>-13</v>
      </c>
      <c r="CR33" s="12">
        <f t="shared" si="24"/>
        <v>-13</v>
      </c>
      <c r="CS33" s="12">
        <f t="shared" si="25"/>
        <v>-2</v>
      </c>
      <c r="CT33" s="12">
        <f t="shared" si="26"/>
        <v>3</v>
      </c>
      <c r="CU33" s="12">
        <f t="shared" si="27"/>
        <v>-2</v>
      </c>
      <c r="CV33" s="12">
        <f t="shared" si="28"/>
        <v>-8</v>
      </c>
      <c r="CW33" s="12">
        <f t="shared" si="29"/>
        <v>59</v>
      </c>
      <c r="CX33" s="66">
        <f t="shared" si="30"/>
        <v>-122</v>
      </c>
      <c r="CY33" s="66">
        <f t="shared" si="31"/>
        <v>-305</v>
      </c>
      <c r="CZ33" s="66">
        <f t="shared" si="32"/>
        <v>63</v>
      </c>
      <c r="DA33" s="66">
        <f t="shared" si="33"/>
        <v>-364</v>
      </c>
      <c r="DB33" s="58"/>
      <c r="DC33" s="128">
        <v>108</v>
      </c>
      <c r="DD33" s="128">
        <v>59</v>
      </c>
      <c r="DE33" s="128">
        <v>124</v>
      </c>
      <c r="DF33" s="129">
        <v>74</v>
      </c>
      <c r="DG33" s="129">
        <v>81</v>
      </c>
      <c r="DH33" s="129">
        <v>119</v>
      </c>
      <c r="DI33" s="129">
        <v>106</v>
      </c>
      <c r="DJ33" s="129">
        <v>59</v>
      </c>
      <c r="DK33" s="128">
        <v>161</v>
      </c>
      <c r="DL33" s="128">
        <v>205</v>
      </c>
      <c r="DM33" s="128">
        <v>161</v>
      </c>
      <c r="DN33" s="129">
        <v>102</v>
      </c>
      <c r="DO33" s="129">
        <v>98</v>
      </c>
      <c r="DP33" s="129">
        <v>62</v>
      </c>
      <c r="DQ33" s="129">
        <v>69</v>
      </c>
      <c r="DR33" s="129">
        <v>81</v>
      </c>
      <c r="DS33" s="130">
        <v>88</v>
      </c>
      <c r="DT33" s="130">
        <v>53</v>
      </c>
      <c r="DU33" s="130">
        <v>31</v>
      </c>
      <c r="DV33" s="130">
        <v>39</v>
      </c>
      <c r="DW33" s="130">
        <v>45</v>
      </c>
      <c r="DX33" s="130">
        <v>47</v>
      </c>
      <c r="DY33" s="130">
        <v>14</v>
      </c>
      <c r="DZ33" s="130">
        <v>21</v>
      </c>
      <c r="EA33" s="130">
        <v>19</v>
      </c>
      <c r="EB33" s="130">
        <v>34</v>
      </c>
      <c r="EC33" s="130">
        <v>35</v>
      </c>
      <c r="ED33" s="130">
        <v>52</v>
      </c>
      <c r="EE33" s="130">
        <v>40</v>
      </c>
      <c r="EF33" s="130">
        <v>34</v>
      </c>
      <c r="EG33" s="66">
        <f t="shared" si="34"/>
        <v>1096</v>
      </c>
      <c r="EH33" s="66">
        <f t="shared" si="35"/>
        <v>784</v>
      </c>
      <c r="EI33" s="66">
        <f t="shared" si="36"/>
        <v>341</v>
      </c>
      <c r="EJ33" s="66">
        <f t="shared" si="37"/>
        <v>2221</v>
      </c>
      <c r="EK33" s="25"/>
      <c r="EL33" s="5">
        <f t="shared" si="38"/>
        <v>108</v>
      </c>
      <c r="EM33" s="5">
        <f t="shared" si="39"/>
        <v>11</v>
      </c>
      <c r="EN33" s="5">
        <f t="shared" si="40"/>
        <v>54</v>
      </c>
      <c r="EO33" s="5">
        <f t="shared" si="41"/>
        <v>0</v>
      </c>
      <c r="EP33" s="5">
        <f t="shared" si="42"/>
        <v>44</v>
      </c>
      <c r="EQ33" s="5">
        <f t="shared" si="43"/>
        <v>92</v>
      </c>
      <c r="ER33" s="5">
        <f t="shared" si="44"/>
        <v>477</v>
      </c>
      <c r="ES33" s="5">
        <f t="shared" si="45"/>
        <v>93</v>
      </c>
      <c r="ET33" s="5">
        <f t="shared" si="46"/>
        <v>-9</v>
      </c>
      <c r="EU33" s="5">
        <f t="shared" si="47"/>
        <v>104</v>
      </c>
      <c r="EV33" s="5">
        <f t="shared" si="48"/>
        <v>86</v>
      </c>
      <c r="EW33" s="5">
        <f t="shared" si="49"/>
        <v>32</v>
      </c>
      <c r="EX33" s="5">
        <f t="shared" si="50"/>
        <v>32</v>
      </c>
      <c r="EY33" s="5">
        <f t="shared" si="51"/>
        <v>11</v>
      </c>
      <c r="EZ33" s="5">
        <f t="shared" si="52"/>
        <v>39</v>
      </c>
      <c r="FA33" s="5">
        <f t="shared" si="53"/>
        <v>22</v>
      </c>
      <c r="FB33" s="5">
        <f t="shared" si="54"/>
        <v>37</v>
      </c>
      <c r="FC33" s="5">
        <f t="shared" si="55"/>
        <v>71</v>
      </c>
      <c r="FD33" s="5">
        <f t="shared" si="56"/>
        <v>66</v>
      </c>
      <c r="FE33" s="5">
        <f t="shared" si="57"/>
        <v>83</v>
      </c>
      <c r="FF33" s="5">
        <f t="shared" si="58"/>
        <v>55</v>
      </c>
      <c r="FG33" s="5">
        <f t="shared" si="59"/>
        <v>31</v>
      </c>
      <c r="FH33" s="5">
        <f t="shared" si="60"/>
        <v>59</v>
      </c>
      <c r="FI33" s="5">
        <f t="shared" si="61"/>
        <v>8</v>
      </c>
      <c r="FJ33" s="5">
        <f t="shared" si="62"/>
        <v>6</v>
      </c>
      <c r="FK33" s="5">
        <f t="shared" si="63"/>
        <v>32</v>
      </c>
      <c r="FL33" s="5">
        <f t="shared" si="64"/>
        <v>38</v>
      </c>
      <c r="FM33" s="5">
        <f t="shared" si="65"/>
        <v>50</v>
      </c>
      <c r="FN33" s="5">
        <f t="shared" si="66"/>
        <v>32</v>
      </c>
      <c r="FO33" s="5">
        <f t="shared" si="67"/>
        <v>93</v>
      </c>
      <c r="FP33" s="176">
        <f t="shared" si="68"/>
        <v>974</v>
      </c>
      <c r="FQ33" s="176">
        <f t="shared" si="69"/>
        <v>479</v>
      </c>
      <c r="FR33" s="176">
        <f t="shared" si="70"/>
        <v>404</v>
      </c>
      <c r="FS33" s="66">
        <f t="shared" si="71"/>
        <v>1857</v>
      </c>
      <c r="FT33" s="242">
        <f t="shared" si="72"/>
        <v>3.4402135480706133E-3</v>
      </c>
      <c r="FU33" s="242">
        <f t="shared" si="73"/>
        <v>4.4751102504434425E-4</v>
      </c>
      <c r="FV33" s="242">
        <f t="shared" si="74"/>
        <v>1.870421364368473E-3</v>
      </c>
      <c r="FW33" s="242">
        <f t="shared" si="75"/>
        <v>0</v>
      </c>
      <c r="FX33" s="242">
        <f t="shared" si="76"/>
        <v>1.8310572274741815E-3</v>
      </c>
      <c r="FY33" s="242">
        <f t="shared" si="77"/>
        <v>3.9061117912211553E-3</v>
      </c>
      <c r="FZ33" s="242">
        <f t="shared" si="78"/>
        <v>1.4956572635011548E-2</v>
      </c>
      <c r="GA33" s="242">
        <f t="shared" si="79"/>
        <v>3.3335722990895404E-3</v>
      </c>
      <c r="GB33" s="242">
        <f t="shared" si="80"/>
        <v>-3.5819469871845895E-4</v>
      </c>
      <c r="GC33" s="242">
        <f t="shared" si="81"/>
        <v>2.1480945987813692E-3</v>
      </c>
      <c r="GD33" s="242">
        <f t="shared" si="82"/>
        <v>1.7766759632269393E-3</v>
      </c>
      <c r="GE33" s="242">
        <f t="shared" si="83"/>
        <v>7.4108383510884668E-4</v>
      </c>
      <c r="GF33" s="242">
        <f t="shared" si="84"/>
        <v>7.1982904060285686E-4</v>
      </c>
      <c r="GG33" s="242">
        <f t="shared" si="85"/>
        <v>1.8186327188559148E-4</v>
      </c>
      <c r="GH33" s="242">
        <f t="shared" si="86"/>
        <v>6.2170218871052585E-4</v>
      </c>
      <c r="GI33" s="242">
        <f t="shared" si="87"/>
        <v>2.9461786723447564E-4</v>
      </c>
      <c r="GJ33" s="242">
        <f t="shared" si="88"/>
        <v>4.6883513475842319E-4</v>
      </c>
      <c r="GK33" s="242">
        <f t="shared" si="89"/>
        <v>9.2357723577235777E-4</v>
      </c>
      <c r="GL33" s="242">
        <f t="shared" si="90"/>
        <v>7.3463118175443281E-4</v>
      </c>
      <c r="GM33" s="242">
        <f t="shared" si="91"/>
        <v>1.0426611728053866E-3</v>
      </c>
      <c r="GN33" s="242">
        <f t="shared" si="92"/>
        <v>8.496439219563437E-4</v>
      </c>
      <c r="GO33" s="242">
        <f t="shared" si="93"/>
        <v>5.6841101617221017E-4</v>
      </c>
      <c r="GP33" s="242">
        <f t="shared" si="94"/>
        <v>9.898332382646043E-4</v>
      </c>
      <c r="GQ33" s="242">
        <f t="shared" si="95"/>
        <v>1.180062838346142E-4</v>
      </c>
      <c r="GR33" s="242">
        <f t="shared" si="96"/>
        <v>9.2949760654366311E-5</v>
      </c>
      <c r="GS33" s="242">
        <f t="shared" si="97"/>
        <v>4.7455917901262031E-4</v>
      </c>
      <c r="GT33" s="242">
        <f t="shared" si="98"/>
        <v>5.3950450770213674E-4</v>
      </c>
      <c r="GU33" s="242">
        <f t="shared" si="99"/>
        <v>6.548209555802205E-4</v>
      </c>
      <c r="GV33" s="242">
        <f t="shared" si="100"/>
        <v>5.6995787655068615E-4</v>
      </c>
      <c r="GW33" s="242">
        <f t="shared" si="101"/>
        <v>1.2528894482234454E-3</v>
      </c>
      <c r="GX33" s="177">
        <f t="shared" si="102"/>
        <v>3.4863684425669125E-3</v>
      </c>
      <c r="GY33" s="177">
        <f t="shared" si="103"/>
        <v>7.2667362493324919E-4</v>
      </c>
      <c r="GZ33" s="177">
        <f t="shared" si="104"/>
        <v>6.1602582022414801E-4</v>
      </c>
      <c r="HA33" s="243">
        <f t="shared" si="105"/>
        <v>1.1647317957814338E-3</v>
      </c>
      <c r="HB33" s="19"/>
      <c r="HC33" s="19"/>
      <c r="HD33" s="225">
        <v>0</v>
      </c>
      <c r="HE33" s="10">
        <f t="shared" si="106"/>
        <v>0</v>
      </c>
      <c r="HF33" s="10">
        <f t="shared" si="107"/>
        <v>0</v>
      </c>
      <c r="HG33" s="10">
        <f t="shared" si="108"/>
        <v>0</v>
      </c>
      <c r="HH33" s="10">
        <f t="shared" si="109"/>
        <v>0</v>
      </c>
      <c r="HI33" s="10">
        <f t="shared" si="110"/>
        <v>0</v>
      </c>
      <c r="HJ33" s="10">
        <f t="shared" si="111"/>
        <v>0</v>
      </c>
      <c r="HK33" s="10">
        <f t="shared" si="112"/>
        <v>0</v>
      </c>
      <c r="HL33" s="10">
        <f t="shared" si="113"/>
        <v>0</v>
      </c>
      <c r="HM33" s="10">
        <f t="shared" si="114"/>
        <v>0</v>
      </c>
      <c r="HN33" s="10">
        <f t="shared" si="115"/>
        <v>0</v>
      </c>
      <c r="HO33" s="10">
        <f t="shared" si="116"/>
        <v>0</v>
      </c>
      <c r="HP33" s="10">
        <f t="shared" si="117"/>
        <v>0</v>
      </c>
      <c r="HQ33" s="10">
        <f t="shared" si="118"/>
        <v>0</v>
      </c>
      <c r="HR33" s="10">
        <f t="shared" si="119"/>
        <v>0</v>
      </c>
      <c r="HS33" s="10">
        <f t="shared" si="120"/>
        <v>0</v>
      </c>
      <c r="HT33" s="10">
        <f t="shared" si="121"/>
        <v>0</v>
      </c>
      <c r="HU33" s="10">
        <f t="shared" si="122"/>
        <v>0</v>
      </c>
      <c r="HV33" s="10">
        <f t="shared" si="123"/>
        <v>0</v>
      </c>
      <c r="HW33" s="10">
        <f t="shared" si="124"/>
        <v>0</v>
      </c>
      <c r="HX33" s="10">
        <f t="shared" si="125"/>
        <v>0</v>
      </c>
      <c r="HY33" s="10">
        <f t="shared" si="126"/>
        <v>0</v>
      </c>
      <c r="HZ33" s="10">
        <f t="shared" si="127"/>
        <v>0</v>
      </c>
      <c r="IA33" s="10">
        <f t="shared" si="128"/>
        <v>0</v>
      </c>
      <c r="IB33" s="10">
        <f t="shared" si="129"/>
        <v>0</v>
      </c>
      <c r="IC33" s="10">
        <f t="shared" si="130"/>
        <v>0</v>
      </c>
      <c r="ID33" s="10">
        <f t="shared" si="131"/>
        <v>0</v>
      </c>
      <c r="IE33" s="10">
        <f t="shared" si="132"/>
        <v>0</v>
      </c>
      <c r="IF33" s="10">
        <f t="shared" si="133"/>
        <v>0</v>
      </c>
      <c r="IG33" s="10">
        <f t="shared" si="134"/>
        <v>0</v>
      </c>
      <c r="IH33" s="10">
        <f t="shared" si="135"/>
        <v>0</v>
      </c>
      <c r="II33" s="176">
        <f t="shared" si="136"/>
        <v>0</v>
      </c>
      <c r="IJ33" s="176">
        <f t="shared" si="137"/>
        <v>0</v>
      </c>
      <c r="IK33" s="176">
        <f t="shared" si="138"/>
        <v>0</v>
      </c>
      <c r="IL33" s="19">
        <f t="shared" si="139"/>
        <v>0</v>
      </c>
      <c r="IM33" s="168"/>
      <c r="IN33" s="168"/>
      <c r="IO33" s="168"/>
      <c r="IP33" s="168"/>
      <c r="IQ33" s="168"/>
      <c r="IR33" s="168"/>
      <c r="IS33" s="168"/>
      <c r="IT33" s="168"/>
      <c r="IU33" s="168"/>
      <c r="IV33" s="168"/>
      <c r="IW33" s="168"/>
      <c r="IX33" s="168"/>
      <c r="IY33" s="168"/>
      <c r="IZ33" s="168"/>
      <c r="JA33" s="168"/>
      <c r="JB33" s="168"/>
      <c r="JC33" s="168"/>
      <c r="JD33" s="168"/>
      <c r="JE33" s="168"/>
      <c r="JF33" s="168"/>
      <c r="JG33" s="168"/>
      <c r="JH33" s="168"/>
      <c r="JI33" s="168"/>
      <c r="JJ33" s="168"/>
      <c r="JK33" s="168"/>
      <c r="JL33" s="168"/>
      <c r="JM33" s="168"/>
      <c r="JN33" s="168"/>
      <c r="JO33" s="168"/>
      <c r="JP33" s="168"/>
      <c r="JQ33" s="177">
        <f t="shared" si="146"/>
        <v>0</v>
      </c>
      <c r="JR33" s="177">
        <f t="shared" si="147"/>
        <v>0</v>
      </c>
      <c r="JS33" s="177">
        <f t="shared" si="148"/>
        <v>0</v>
      </c>
      <c r="JT33" s="22">
        <f t="shared" si="149"/>
        <v>0</v>
      </c>
    </row>
    <row r="34" spans="1:280" x14ac:dyDescent="0.25">
      <c r="A34" s="96">
        <v>32</v>
      </c>
      <c r="B34" s="45"/>
      <c r="C34" s="45" t="s">
        <v>182</v>
      </c>
      <c r="D34" s="45" t="s">
        <v>182</v>
      </c>
      <c r="E34" s="68">
        <v>218</v>
      </c>
      <c r="F34" s="48" t="s">
        <v>34</v>
      </c>
      <c r="G34" s="17"/>
      <c r="H34" s="5"/>
      <c r="I34" s="5"/>
      <c r="J34" s="5"/>
      <c r="K34" s="5"/>
      <c r="L34" s="5"/>
      <c r="M34" s="5"/>
      <c r="N34" s="17"/>
      <c r="O34" s="12"/>
      <c r="P34" s="12"/>
      <c r="Q34" s="12"/>
      <c r="R34" s="12"/>
      <c r="S34" s="12"/>
      <c r="T34" s="12"/>
      <c r="U34" s="12"/>
      <c r="V34" s="12"/>
      <c r="W34" s="11"/>
      <c r="X34" s="11"/>
      <c r="Y34" s="12"/>
      <c r="Z34" s="11"/>
      <c r="AA34" s="11"/>
      <c r="AB34" s="11"/>
      <c r="AC34" s="11"/>
      <c r="AD34" s="11"/>
      <c r="AE34" s="11"/>
      <c r="AF34" s="11"/>
      <c r="AG34" s="11"/>
      <c r="AH34" s="12"/>
      <c r="AI34" s="12"/>
      <c r="AJ34" s="12"/>
      <c r="AK34" s="11"/>
      <c r="AL34" s="60"/>
      <c r="AM34" s="17">
        <f>2621</f>
        <v>2621</v>
      </c>
      <c r="AN34" s="5">
        <f>2880</f>
        <v>2880</v>
      </c>
      <c r="AO34" s="5">
        <f>3170</f>
        <v>3170</v>
      </c>
      <c r="AP34" s="5">
        <f>3291</f>
        <v>3291</v>
      </c>
      <c r="AQ34" s="5">
        <f>3396</f>
        <v>3396</v>
      </c>
      <c r="AR34" s="5">
        <f>3463</f>
        <v>3463</v>
      </c>
      <c r="AS34" s="5">
        <v>3428</v>
      </c>
      <c r="AT34" s="17">
        <v>3475</v>
      </c>
      <c r="AU34" s="12">
        <v>3617</v>
      </c>
      <c r="AV34" s="12">
        <v>3861</v>
      </c>
      <c r="AW34" s="12">
        <v>4478</v>
      </c>
      <c r="AX34" s="12">
        <v>6017</v>
      </c>
      <c r="AY34" s="12">
        <v>6895</v>
      </c>
      <c r="AZ34" s="12">
        <v>7317</v>
      </c>
      <c r="BA34" s="12">
        <v>7552</v>
      </c>
      <c r="BB34" s="12">
        <v>8010</v>
      </c>
      <c r="BC34" s="11">
        <f>8254</f>
        <v>8254</v>
      </c>
      <c r="BD34" s="11">
        <v>8304</v>
      </c>
      <c r="BE34" s="12">
        <v>8646</v>
      </c>
      <c r="BF34" s="11">
        <f>9476</f>
        <v>9476</v>
      </c>
      <c r="BG34" s="11">
        <v>10025</v>
      </c>
      <c r="BH34" s="11">
        <v>10433</v>
      </c>
      <c r="BI34" s="11">
        <v>10804</v>
      </c>
      <c r="BJ34" s="11">
        <v>11275</v>
      </c>
      <c r="BK34" s="11">
        <v>11747</v>
      </c>
      <c r="BL34" s="11">
        <v>12155</v>
      </c>
      <c r="BM34" s="11">
        <v>12476</v>
      </c>
      <c r="BN34" s="12">
        <f>12930</f>
        <v>12930</v>
      </c>
      <c r="BO34" s="12">
        <v>13479</v>
      </c>
      <c r="BP34" s="12">
        <v>13037</v>
      </c>
      <c r="BQ34" s="11">
        <v>13544</v>
      </c>
      <c r="BR34" s="60"/>
      <c r="BS34" s="60"/>
      <c r="BT34" s="11">
        <f t="shared" si="0"/>
        <v>259</v>
      </c>
      <c r="BU34" s="11">
        <f t="shared" si="1"/>
        <v>290</v>
      </c>
      <c r="BV34" s="11">
        <f t="shared" si="2"/>
        <v>121</v>
      </c>
      <c r="BW34" s="11">
        <f t="shared" si="3"/>
        <v>105</v>
      </c>
      <c r="BX34" s="11">
        <f t="shared" si="4"/>
        <v>67</v>
      </c>
      <c r="BY34" s="11">
        <f t="shared" si="5"/>
        <v>-35</v>
      </c>
      <c r="BZ34" s="11">
        <f t="shared" si="6"/>
        <v>47</v>
      </c>
      <c r="CA34" s="11">
        <f t="shared" si="7"/>
        <v>142</v>
      </c>
      <c r="CB34" s="11">
        <f t="shared" si="8"/>
        <v>244</v>
      </c>
      <c r="CC34" s="11">
        <f t="shared" si="9"/>
        <v>617</v>
      </c>
      <c r="CD34" s="11">
        <f t="shared" si="10"/>
        <v>1539</v>
      </c>
      <c r="CE34" s="11">
        <f t="shared" si="11"/>
        <v>878</v>
      </c>
      <c r="CF34" s="11">
        <f t="shared" si="12"/>
        <v>422</v>
      </c>
      <c r="CG34" s="11">
        <f t="shared" si="13"/>
        <v>235</v>
      </c>
      <c r="CH34" s="11">
        <f t="shared" si="14"/>
        <v>458</v>
      </c>
      <c r="CI34" s="11">
        <f t="shared" si="15"/>
        <v>244</v>
      </c>
      <c r="CJ34" s="11">
        <f t="shared" si="16"/>
        <v>50</v>
      </c>
      <c r="CK34" s="11">
        <f t="shared" si="17"/>
        <v>342</v>
      </c>
      <c r="CL34" s="11">
        <f t="shared" si="18"/>
        <v>830</v>
      </c>
      <c r="CM34" s="11">
        <f t="shared" si="19"/>
        <v>549</v>
      </c>
      <c r="CN34" s="11">
        <f t="shared" si="20"/>
        <v>408</v>
      </c>
      <c r="CO34" s="11">
        <f t="shared" si="21"/>
        <v>371</v>
      </c>
      <c r="CP34" s="11">
        <f t="shared" si="22"/>
        <v>471</v>
      </c>
      <c r="CQ34" s="11">
        <f t="shared" si="23"/>
        <v>472</v>
      </c>
      <c r="CR34" s="11">
        <f t="shared" si="24"/>
        <v>408</v>
      </c>
      <c r="CS34" s="11">
        <f t="shared" si="25"/>
        <v>321</v>
      </c>
      <c r="CT34" s="11">
        <f t="shared" si="26"/>
        <v>454</v>
      </c>
      <c r="CU34" s="11">
        <f t="shared" si="27"/>
        <v>549</v>
      </c>
      <c r="CV34" s="11">
        <f t="shared" si="28"/>
        <v>-442</v>
      </c>
      <c r="CW34" s="11">
        <f t="shared" si="29"/>
        <v>507</v>
      </c>
      <c r="CX34" s="66">
        <f t="shared" si="30"/>
        <v>1857</v>
      </c>
      <c r="CY34" s="66">
        <f t="shared" si="31"/>
        <v>5547</v>
      </c>
      <c r="CZ34" s="66">
        <f t="shared" si="32"/>
        <v>3519</v>
      </c>
      <c r="DA34" s="66">
        <f t="shared" si="33"/>
        <v>10923</v>
      </c>
      <c r="DB34" s="60"/>
      <c r="DC34" s="128">
        <v>116</v>
      </c>
      <c r="DD34" s="128">
        <v>106</v>
      </c>
      <c r="DE34" s="128">
        <v>188</v>
      </c>
      <c r="DF34" s="129">
        <v>172</v>
      </c>
      <c r="DG34" s="129">
        <v>172</v>
      </c>
      <c r="DH34" s="129">
        <v>247</v>
      </c>
      <c r="DI34" s="129">
        <v>259</v>
      </c>
      <c r="DJ34" s="129">
        <v>157</v>
      </c>
      <c r="DK34" s="128">
        <v>280</v>
      </c>
      <c r="DL34" s="128">
        <v>391</v>
      </c>
      <c r="DM34" s="128">
        <v>300</v>
      </c>
      <c r="DN34" s="129">
        <v>261</v>
      </c>
      <c r="DO34" s="129">
        <v>275</v>
      </c>
      <c r="DP34" s="129">
        <v>235</v>
      </c>
      <c r="DQ34" s="129">
        <v>299</v>
      </c>
      <c r="DR34" s="129">
        <v>356</v>
      </c>
      <c r="DS34" s="130">
        <v>403</v>
      </c>
      <c r="DT34" s="130">
        <v>335</v>
      </c>
      <c r="DU34" s="130">
        <v>294</v>
      </c>
      <c r="DV34" s="130">
        <v>280</v>
      </c>
      <c r="DW34" s="130">
        <v>314</v>
      </c>
      <c r="DX34" s="130">
        <v>320</v>
      </c>
      <c r="DY34" s="130">
        <v>190</v>
      </c>
      <c r="DZ34" s="130">
        <v>270</v>
      </c>
      <c r="EA34" s="130">
        <v>274</v>
      </c>
      <c r="EB34" s="130">
        <v>310</v>
      </c>
      <c r="EC34" s="130">
        <v>246</v>
      </c>
      <c r="ED34" s="130">
        <v>324</v>
      </c>
      <c r="EE34" s="130">
        <v>258</v>
      </c>
      <c r="EF34" s="130">
        <v>166</v>
      </c>
      <c r="EG34" s="66">
        <f t="shared" si="34"/>
        <v>2088</v>
      </c>
      <c r="EH34" s="66">
        <f t="shared" si="35"/>
        <v>3038</v>
      </c>
      <c r="EI34" s="66">
        <f t="shared" si="36"/>
        <v>2672</v>
      </c>
      <c r="EJ34" s="66">
        <f t="shared" si="37"/>
        <v>7798</v>
      </c>
      <c r="EK34" s="84"/>
      <c r="EL34" s="5">
        <f t="shared" si="38"/>
        <v>375</v>
      </c>
      <c r="EM34" s="5">
        <f t="shared" si="39"/>
        <v>396</v>
      </c>
      <c r="EN34" s="5">
        <f t="shared" si="40"/>
        <v>309</v>
      </c>
      <c r="EO34" s="5">
        <f t="shared" si="41"/>
        <v>277</v>
      </c>
      <c r="EP34" s="5">
        <f t="shared" si="42"/>
        <v>239</v>
      </c>
      <c r="EQ34" s="5">
        <f t="shared" si="43"/>
        <v>212</v>
      </c>
      <c r="ER34" s="5">
        <f t="shared" si="44"/>
        <v>306</v>
      </c>
      <c r="ES34" s="5">
        <f t="shared" si="45"/>
        <v>299</v>
      </c>
      <c r="ET34" s="5">
        <f t="shared" si="46"/>
        <v>524</v>
      </c>
      <c r="EU34" s="5">
        <f t="shared" si="47"/>
        <v>1008</v>
      </c>
      <c r="EV34" s="5">
        <f t="shared" si="48"/>
        <v>1839</v>
      </c>
      <c r="EW34" s="5">
        <f t="shared" si="49"/>
        <v>1139</v>
      </c>
      <c r="EX34" s="5">
        <f t="shared" si="50"/>
        <v>697</v>
      </c>
      <c r="EY34" s="5">
        <f t="shared" si="51"/>
        <v>470</v>
      </c>
      <c r="EZ34" s="5">
        <f t="shared" si="52"/>
        <v>757</v>
      </c>
      <c r="FA34" s="5">
        <f t="shared" si="53"/>
        <v>600</v>
      </c>
      <c r="FB34" s="5">
        <f t="shared" si="54"/>
        <v>453</v>
      </c>
      <c r="FC34" s="5">
        <f t="shared" si="55"/>
        <v>677</v>
      </c>
      <c r="FD34" s="5">
        <f t="shared" si="56"/>
        <v>1124</v>
      </c>
      <c r="FE34" s="5">
        <f t="shared" si="57"/>
        <v>829</v>
      </c>
      <c r="FF34" s="5">
        <f t="shared" si="58"/>
        <v>722</v>
      </c>
      <c r="FG34" s="5">
        <f t="shared" si="59"/>
        <v>691</v>
      </c>
      <c r="FH34" s="5">
        <f t="shared" si="60"/>
        <v>661</v>
      </c>
      <c r="FI34" s="5">
        <f t="shared" si="61"/>
        <v>742</v>
      </c>
      <c r="FJ34" s="5">
        <f t="shared" si="62"/>
        <v>682</v>
      </c>
      <c r="FK34" s="5">
        <f t="shared" si="63"/>
        <v>631</v>
      </c>
      <c r="FL34" s="5">
        <f t="shared" si="64"/>
        <v>700</v>
      </c>
      <c r="FM34" s="5">
        <f t="shared" si="65"/>
        <v>873</v>
      </c>
      <c r="FN34" s="5">
        <f t="shared" si="66"/>
        <v>-184</v>
      </c>
      <c r="FO34" s="5">
        <f t="shared" si="67"/>
        <v>673</v>
      </c>
      <c r="FP34" s="176">
        <f t="shared" si="68"/>
        <v>3945</v>
      </c>
      <c r="FQ34" s="176">
        <f t="shared" si="69"/>
        <v>8585</v>
      </c>
      <c r="FR34" s="176">
        <f t="shared" si="70"/>
        <v>6191</v>
      </c>
      <c r="FS34" s="66">
        <f t="shared" si="71"/>
        <v>18721</v>
      </c>
      <c r="FT34" s="242">
        <f t="shared" si="72"/>
        <v>1.1945185930800741E-2</v>
      </c>
      <c r="FU34" s="242">
        <f t="shared" si="73"/>
        <v>1.6110396901596394E-2</v>
      </c>
      <c r="FV34" s="242">
        <f t="shared" si="74"/>
        <v>1.0702966696108485E-2</v>
      </c>
      <c r="FW34" s="242">
        <f t="shared" si="75"/>
        <v>2.0344460357680585E-2</v>
      </c>
      <c r="FX34" s="242">
        <f t="shared" si="76"/>
        <v>9.9459699401438489E-3</v>
      </c>
      <c r="FY34" s="242">
        <f t="shared" si="77"/>
        <v>9.0010402145530976E-3</v>
      </c>
      <c r="FZ34" s="242">
        <f t="shared" si="78"/>
        <v>9.5947824451017485E-3</v>
      </c>
      <c r="GA34" s="242">
        <f t="shared" si="79"/>
        <v>1.0717614165890028E-2</v>
      </c>
      <c r="GB34" s="242">
        <f t="shared" si="80"/>
        <v>2.0854891347608054E-2</v>
      </c>
      <c r="GC34" s="242">
        <f t="shared" si="81"/>
        <v>2.0819993803573272E-2</v>
      </c>
      <c r="GD34" s="242">
        <f t="shared" si="82"/>
        <v>3.7991942981096996E-2</v>
      </c>
      <c r="GE34" s="242">
        <f t="shared" si="83"/>
        <v>2.6377952755905511E-2</v>
      </c>
      <c r="GF34" s="242">
        <f t="shared" si="84"/>
        <v>1.5678776290630976E-2</v>
      </c>
      <c r="GG34" s="242">
        <f t="shared" si="85"/>
        <v>7.770521616929817E-3</v>
      </c>
      <c r="GH34" s="242">
        <f t="shared" si="86"/>
        <v>1.2067398893688925E-2</v>
      </c>
      <c r="GI34" s="242">
        <f t="shared" si="87"/>
        <v>8.0350327427584269E-3</v>
      </c>
      <c r="GJ34" s="242">
        <f t="shared" si="88"/>
        <v>5.7400625958261E-3</v>
      </c>
      <c r="GK34" s="242">
        <f t="shared" si="89"/>
        <v>8.8065040650406497E-3</v>
      </c>
      <c r="GL34" s="242">
        <f t="shared" si="90"/>
        <v>1.2510991640787613E-2</v>
      </c>
      <c r="GM34" s="242">
        <f t="shared" si="91"/>
        <v>1.0414049545248983E-2</v>
      </c>
      <c r="GN34" s="242">
        <f t="shared" si="92"/>
        <v>1.1153507484590548E-2</v>
      </c>
      <c r="GO34" s="242">
        <f t="shared" si="93"/>
        <v>1.267006490887088E-2</v>
      </c>
      <c r="GP34" s="242">
        <f t="shared" si="94"/>
        <v>1.1089487635472938E-2</v>
      </c>
      <c r="GQ34" s="242">
        <f t="shared" si="95"/>
        <v>1.0945082825660467E-2</v>
      </c>
      <c r="GR34" s="242">
        <f t="shared" si="96"/>
        <v>1.0565289461046304E-2</v>
      </c>
      <c r="GS34" s="242">
        <f t="shared" si="97"/>
        <v>9.3577138111551068E-3</v>
      </c>
      <c r="GT34" s="242">
        <f t="shared" si="98"/>
        <v>9.9382409313551502E-3</v>
      </c>
      <c r="GU34" s="242">
        <f t="shared" si="99"/>
        <v>1.143317388443065E-2</v>
      </c>
      <c r="GV34" s="242">
        <f t="shared" si="100"/>
        <v>-3.2772577901664453E-3</v>
      </c>
      <c r="GW34" s="242">
        <f t="shared" si="101"/>
        <v>9.0666085876814923E-3</v>
      </c>
      <c r="GX34" s="177">
        <f t="shared" si="102"/>
        <v>1.4120866022511775E-2</v>
      </c>
      <c r="GY34" s="177">
        <f t="shared" si="103"/>
        <v>1.3023993883198214E-2</v>
      </c>
      <c r="GZ34" s="177">
        <f t="shared" si="104"/>
        <v>9.44013825001906E-3</v>
      </c>
      <c r="HA34" s="243">
        <f t="shared" si="105"/>
        <v>1.1742026897589779E-2</v>
      </c>
      <c r="HB34" s="19"/>
      <c r="HC34" s="19"/>
      <c r="HD34" s="225">
        <v>1.566E-2</v>
      </c>
      <c r="HE34" s="10">
        <f t="shared" si="106"/>
        <v>5.8725000000000005</v>
      </c>
      <c r="HF34" s="10">
        <f t="shared" si="107"/>
        <v>6.2013600000000002</v>
      </c>
      <c r="HG34" s="10">
        <f t="shared" si="108"/>
        <v>4.83894</v>
      </c>
      <c r="HH34" s="10">
        <f t="shared" si="109"/>
        <v>4.3378199999999998</v>
      </c>
      <c r="HI34" s="10">
        <f t="shared" si="110"/>
        <v>3.74274</v>
      </c>
      <c r="HJ34" s="10">
        <f t="shared" si="111"/>
        <v>3.3199200000000002</v>
      </c>
      <c r="HK34" s="10">
        <f t="shared" si="112"/>
        <v>4.7919600000000004</v>
      </c>
      <c r="HL34" s="10">
        <f t="shared" si="113"/>
        <v>4.6823399999999999</v>
      </c>
      <c r="HM34" s="10">
        <f t="shared" si="114"/>
        <v>8.2058400000000002</v>
      </c>
      <c r="HN34" s="10">
        <f t="shared" si="115"/>
        <v>15.78528</v>
      </c>
      <c r="HO34" s="10">
        <f t="shared" si="116"/>
        <v>28.798740000000002</v>
      </c>
      <c r="HP34" s="10">
        <f t="shared" si="117"/>
        <v>17.836739999999999</v>
      </c>
      <c r="HQ34" s="10">
        <f t="shared" si="118"/>
        <v>10.91502</v>
      </c>
      <c r="HR34" s="10">
        <f t="shared" si="119"/>
        <v>7.3601999999999999</v>
      </c>
      <c r="HS34" s="10">
        <f t="shared" si="120"/>
        <v>11.854620000000001</v>
      </c>
      <c r="HT34" s="10">
        <f t="shared" si="121"/>
        <v>9.3960000000000008</v>
      </c>
      <c r="HU34" s="10">
        <f t="shared" si="122"/>
        <v>7.0939800000000002</v>
      </c>
      <c r="HV34" s="10">
        <f t="shared" si="123"/>
        <v>10.60182</v>
      </c>
      <c r="HW34" s="10">
        <f t="shared" si="124"/>
        <v>17.601839999999999</v>
      </c>
      <c r="HX34" s="10">
        <f t="shared" si="125"/>
        <v>12.982140000000001</v>
      </c>
      <c r="HY34" s="10">
        <f t="shared" si="126"/>
        <v>11.306520000000001</v>
      </c>
      <c r="HZ34" s="10">
        <f t="shared" si="127"/>
        <v>10.821060000000001</v>
      </c>
      <c r="IA34" s="10">
        <f t="shared" si="128"/>
        <v>10.35126</v>
      </c>
      <c r="IB34" s="10">
        <f t="shared" si="129"/>
        <v>11.619720000000001</v>
      </c>
      <c r="IC34" s="10">
        <f t="shared" si="130"/>
        <v>10.680120000000001</v>
      </c>
      <c r="ID34" s="10">
        <f t="shared" si="131"/>
        <v>9.8814600000000006</v>
      </c>
      <c r="IE34" s="10">
        <f t="shared" si="132"/>
        <v>10.962</v>
      </c>
      <c r="IF34" s="10">
        <f t="shared" si="133"/>
        <v>13.67118</v>
      </c>
      <c r="IG34" s="10">
        <f t="shared" si="134"/>
        <v>-2.88144</v>
      </c>
      <c r="IH34" s="10">
        <f t="shared" si="135"/>
        <v>10.53918</v>
      </c>
      <c r="II34" s="176">
        <f t="shared" si="136"/>
        <v>61.778700000000008</v>
      </c>
      <c r="IJ34" s="176">
        <f t="shared" si="137"/>
        <v>134.44110000000001</v>
      </c>
      <c r="IK34" s="176">
        <f t="shared" si="138"/>
        <v>96.951060000000027</v>
      </c>
      <c r="IL34" s="19">
        <f t="shared" si="139"/>
        <v>293.17085999999995</v>
      </c>
      <c r="IM34" s="168"/>
      <c r="IN34" s="168"/>
      <c r="IO34" s="168"/>
      <c r="IP34" s="168"/>
      <c r="IQ34" s="168"/>
      <c r="IR34" s="168"/>
      <c r="IS34" s="168"/>
      <c r="IT34" s="168"/>
      <c r="IU34" s="168"/>
      <c r="IV34" s="168"/>
      <c r="IW34" s="168"/>
      <c r="IX34" s="168"/>
      <c r="IY34" s="168"/>
      <c r="IZ34" s="168"/>
      <c r="JA34" s="168"/>
      <c r="JB34" s="168"/>
      <c r="JC34" s="168"/>
      <c r="JD34" s="168"/>
      <c r="JE34" s="168"/>
      <c r="JF34" s="168"/>
      <c r="JG34" s="168"/>
      <c r="JH34" s="168"/>
      <c r="JI34" s="168"/>
      <c r="JJ34" s="168"/>
      <c r="JK34" s="168"/>
      <c r="JL34" s="168"/>
      <c r="JM34" s="168"/>
      <c r="JN34" s="168"/>
      <c r="JO34" s="168"/>
      <c r="JP34" s="168"/>
      <c r="JQ34" s="177">
        <f t="shared" si="146"/>
        <v>1.566E-2</v>
      </c>
      <c r="JR34" s="177">
        <f t="shared" si="147"/>
        <v>1.566E-2</v>
      </c>
      <c r="JS34" s="177">
        <f t="shared" si="148"/>
        <v>1.5660000000000004E-2</v>
      </c>
      <c r="JT34" s="22">
        <f t="shared" si="149"/>
        <v>1.5659999999999997E-2</v>
      </c>
    </row>
    <row r="35" spans="1:280" x14ac:dyDescent="0.25">
      <c r="A35" s="96">
        <v>33</v>
      </c>
      <c r="B35" s="39"/>
      <c r="C35" s="39" t="s">
        <v>236</v>
      </c>
      <c r="D35" s="39" t="s">
        <v>198</v>
      </c>
      <c r="E35" s="68">
        <v>515</v>
      </c>
      <c r="F35" s="46" t="s">
        <v>95</v>
      </c>
      <c r="G35" s="17"/>
      <c r="H35" s="5"/>
      <c r="I35" s="5"/>
      <c r="J35" s="5"/>
      <c r="K35" s="5"/>
      <c r="L35" s="5"/>
      <c r="M35" s="5"/>
      <c r="N35" s="17"/>
      <c r="O35" s="12"/>
      <c r="P35" s="12"/>
      <c r="Q35" s="12"/>
      <c r="R35" s="12"/>
      <c r="S35" s="12"/>
      <c r="T35" s="12"/>
      <c r="U35" s="12"/>
      <c r="V35" s="12"/>
      <c r="W35" s="11"/>
      <c r="X35" s="12"/>
      <c r="Y35" s="12"/>
      <c r="Z35" s="12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60"/>
      <c r="AM35" s="17">
        <v>627</v>
      </c>
      <c r="AN35" s="5">
        <v>671</v>
      </c>
      <c r="AO35" s="5">
        <v>705</v>
      </c>
      <c r="AP35" s="5">
        <v>738</v>
      </c>
      <c r="AQ35" s="5">
        <v>706</v>
      </c>
      <c r="AR35" s="5">
        <v>750</v>
      </c>
      <c r="AS35" s="5">
        <v>763</v>
      </c>
      <c r="AT35" s="17">
        <v>826</v>
      </c>
      <c r="AU35" s="12">
        <v>906</v>
      </c>
      <c r="AV35" s="12">
        <v>930</v>
      </c>
      <c r="AW35" s="12">
        <v>1193</v>
      </c>
      <c r="AX35" s="12">
        <v>1280</v>
      </c>
      <c r="AY35" s="12">
        <v>1316</v>
      </c>
      <c r="AZ35" s="12">
        <v>1348</v>
      </c>
      <c r="BA35" s="12">
        <v>1398</v>
      </c>
      <c r="BB35" s="12">
        <v>1409</v>
      </c>
      <c r="BC35" s="11">
        <v>1348</v>
      </c>
      <c r="BD35" s="12">
        <v>1389</v>
      </c>
      <c r="BE35" s="12">
        <v>1445</v>
      </c>
      <c r="BF35" s="12">
        <v>1585</v>
      </c>
      <c r="BG35" s="11">
        <v>1713</v>
      </c>
      <c r="BH35" s="11">
        <v>1730</v>
      </c>
      <c r="BI35" s="11">
        <v>1712</v>
      </c>
      <c r="BJ35" s="11">
        <v>1806</v>
      </c>
      <c r="BK35" s="11">
        <v>1836</v>
      </c>
      <c r="BL35" s="11">
        <v>1840</v>
      </c>
      <c r="BM35" s="11">
        <v>1891</v>
      </c>
      <c r="BN35" s="11">
        <v>1992</v>
      </c>
      <c r="BO35" s="11">
        <v>2160</v>
      </c>
      <c r="BP35" s="11">
        <v>2237</v>
      </c>
      <c r="BQ35" s="11">
        <v>2381</v>
      </c>
      <c r="BR35" s="60"/>
      <c r="BS35" s="60"/>
      <c r="BT35" s="11">
        <f t="shared" ref="BT35:BT66" si="150">AN35-AM35</f>
        <v>44</v>
      </c>
      <c r="BU35" s="11">
        <f t="shared" ref="BU35:BU66" si="151">AO35-AN35</f>
        <v>34</v>
      </c>
      <c r="BV35" s="11">
        <f t="shared" ref="BV35:BV66" si="152">AP35-AO35</f>
        <v>33</v>
      </c>
      <c r="BW35" s="11">
        <f t="shared" ref="BW35:BW66" si="153">AQ35-AP35</f>
        <v>-32</v>
      </c>
      <c r="BX35" s="11">
        <f t="shared" ref="BX35:BX66" si="154">AR35-AQ35</f>
        <v>44</v>
      </c>
      <c r="BY35" s="11">
        <f t="shared" ref="BY35:BY66" si="155">AS35-AR35</f>
        <v>13</v>
      </c>
      <c r="BZ35" s="11">
        <f t="shared" ref="BZ35:BZ66" si="156">AT35-AS35</f>
        <v>63</v>
      </c>
      <c r="CA35" s="11">
        <f t="shared" ref="CA35:CA66" si="157">AU35-AT35</f>
        <v>80</v>
      </c>
      <c r="CB35" s="11">
        <f t="shared" ref="CB35:CB66" si="158">AV35-AU35</f>
        <v>24</v>
      </c>
      <c r="CC35" s="11">
        <f t="shared" ref="CC35:CC66" si="159">AW35-AV35</f>
        <v>263</v>
      </c>
      <c r="CD35" s="11">
        <f t="shared" ref="CD35:CD66" si="160">AX35-AW35</f>
        <v>87</v>
      </c>
      <c r="CE35" s="11">
        <f t="shared" ref="CE35:CE66" si="161">AY35-AX35</f>
        <v>36</v>
      </c>
      <c r="CF35" s="11">
        <f t="shared" ref="CF35:CF66" si="162">AZ35-AY35</f>
        <v>32</v>
      </c>
      <c r="CG35" s="11">
        <f t="shared" ref="CG35:CG66" si="163">BA35-AZ35</f>
        <v>50</v>
      </c>
      <c r="CH35" s="11">
        <f t="shared" ref="CH35:CH66" si="164">BB35-BA35</f>
        <v>11</v>
      </c>
      <c r="CI35" s="11">
        <f t="shared" ref="CI35:CI66" si="165">BC35-BB35</f>
        <v>-61</v>
      </c>
      <c r="CJ35" s="11">
        <f t="shared" ref="CJ35:CJ66" si="166">BD35-BC35</f>
        <v>41</v>
      </c>
      <c r="CK35" s="11">
        <f t="shared" ref="CK35:CK66" si="167">BE35-BD35</f>
        <v>56</v>
      </c>
      <c r="CL35" s="11">
        <f t="shared" ref="CL35:CL66" si="168">BF35-BE35</f>
        <v>140</v>
      </c>
      <c r="CM35" s="11">
        <f t="shared" ref="CM35:CM66" si="169">BG35-BF35</f>
        <v>128</v>
      </c>
      <c r="CN35" s="11">
        <f t="shared" ref="CN35:CN66" si="170">BH35-BG35</f>
        <v>17</v>
      </c>
      <c r="CO35" s="11">
        <f t="shared" ref="CO35:CO66" si="171">BI35-BH35</f>
        <v>-18</v>
      </c>
      <c r="CP35" s="11">
        <f t="shared" ref="CP35:CP66" si="172">BJ35-BI35</f>
        <v>94</v>
      </c>
      <c r="CQ35" s="11">
        <f t="shared" ref="CQ35:CQ66" si="173">BK35-BJ35</f>
        <v>30</v>
      </c>
      <c r="CR35" s="11">
        <f t="shared" ref="CR35:CR66" si="174">BL35-BK35</f>
        <v>4</v>
      </c>
      <c r="CS35" s="11">
        <f t="shared" ref="CS35:CS66" si="175">BM35-BL35</f>
        <v>51</v>
      </c>
      <c r="CT35" s="11">
        <f t="shared" ref="CT35:CT66" si="176">BN35-BM35</f>
        <v>101</v>
      </c>
      <c r="CU35" s="11">
        <f t="shared" ref="CU35:CU66" si="177">BO35-BN35</f>
        <v>168</v>
      </c>
      <c r="CV35" s="11">
        <f t="shared" ref="CV35:CV66" si="178">BP35-BO35</f>
        <v>77</v>
      </c>
      <c r="CW35" s="11">
        <f t="shared" ref="CW35:CW66" si="179">BQ35-BP35</f>
        <v>144</v>
      </c>
      <c r="CX35" s="66">
        <f t="shared" ref="CX35:CX66" si="180">SUM(BT35:CC35)</f>
        <v>566</v>
      </c>
      <c r="CY35" s="66">
        <f t="shared" ref="CY35:CY66" si="181">SUM(CD35:CM35)</f>
        <v>520</v>
      </c>
      <c r="CZ35" s="66">
        <f t="shared" ref="CZ35:CZ66" si="182">SUM(CN35:CW35)</f>
        <v>668</v>
      </c>
      <c r="DA35" s="66">
        <f t="shared" ref="DA35:DA66" si="183">SUM(BT35:CW35)</f>
        <v>1754</v>
      </c>
      <c r="DB35" s="60"/>
      <c r="DC35" s="128">
        <v>36</v>
      </c>
      <c r="DD35" s="128">
        <v>27</v>
      </c>
      <c r="DE35" s="128">
        <v>32</v>
      </c>
      <c r="DF35" s="129">
        <v>43</v>
      </c>
      <c r="DG35" s="129">
        <v>23</v>
      </c>
      <c r="DH35" s="129">
        <v>46</v>
      </c>
      <c r="DI35" s="129">
        <v>68</v>
      </c>
      <c r="DJ35" s="129">
        <v>59</v>
      </c>
      <c r="DK35" s="128">
        <v>111</v>
      </c>
      <c r="DL35" s="128">
        <v>115</v>
      </c>
      <c r="DM35" s="128">
        <v>136</v>
      </c>
      <c r="DN35" s="129">
        <v>133</v>
      </c>
      <c r="DO35" s="129">
        <v>147</v>
      </c>
      <c r="DP35" s="129">
        <v>142</v>
      </c>
      <c r="DQ35" s="129">
        <v>197</v>
      </c>
      <c r="DR35" s="129">
        <v>235</v>
      </c>
      <c r="DS35" s="130">
        <v>156</v>
      </c>
      <c r="DT35" s="130">
        <v>154</v>
      </c>
      <c r="DU35" s="130">
        <v>114</v>
      </c>
      <c r="DV35" s="130">
        <v>89</v>
      </c>
      <c r="DW35" s="130">
        <v>156</v>
      </c>
      <c r="DX35" s="130">
        <v>127</v>
      </c>
      <c r="DY35" s="130">
        <v>30</v>
      </c>
      <c r="DZ35" s="130">
        <v>101</v>
      </c>
      <c r="EA35" s="130">
        <v>113</v>
      </c>
      <c r="EB35" s="130">
        <v>122</v>
      </c>
      <c r="EC35" s="130">
        <v>132</v>
      </c>
      <c r="ED35" s="130">
        <v>113</v>
      </c>
      <c r="EE35" s="130">
        <v>102</v>
      </c>
      <c r="EF35" s="130">
        <v>112</v>
      </c>
      <c r="EG35" s="66">
        <f t="shared" ref="EG35:EG66" si="184">SUM(DC35:DL35)</f>
        <v>560</v>
      </c>
      <c r="EH35" s="66">
        <f t="shared" ref="EH35:EH66" si="185">SUM(DM35:DV35)</f>
        <v>1503</v>
      </c>
      <c r="EI35" s="66">
        <f t="shared" ref="EI35:EI66" si="186">SUM(DW35:EF35)</f>
        <v>1108</v>
      </c>
      <c r="EJ35" s="66">
        <f t="shared" ref="EJ35:EJ66" si="187">SUM(DC35:EF35)</f>
        <v>3171</v>
      </c>
      <c r="EK35" s="25"/>
      <c r="EL35" s="5">
        <f t="shared" ref="EL35:EL66" si="188">BT35+DC35</f>
        <v>80</v>
      </c>
      <c r="EM35" s="5">
        <f t="shared" ref="EM35:EM66" si="189">BU35+DD35</f>
        <v>61</v>
      </c>
      <c r="EN35" s="5">
        <f t="shared" ref="EN35:EN66" si="190">BV35+DE35</f>
        <v>65</v>
      </c>
      <c r="EO35" s="5">
        <f t="shared" ref="EO35:EO66" si="191">BW35+DF35</f>
        <v>11</v>
      </c>
      <c r="EP35" s="5">
        <f t="shared" ref="EP35:EP66" si="192">BX35+DG35</f>
        <v>67</v>
      </c>
      <c r="EQ35" s="5">
        <f t="shared" ref="EQ35:EQ66" si="193">BY35+DH35</f>
        <v>59</v>
      </c>
      <c r="ER35" s="5">
        <f t="shared" ref="ER35:ER66" si="194">BZ35+DI35</f>
        <v>131</v>
      </c>
      <c r="ES35" s="5">
        <f t="shared" ref="ES35:ES66" si="195">CA35+DJ35</f>
        <v>139</v>
      </c>
      <c r="ET35" s="5">
        <f t="shared" ref="ET35:ET66" si="196">CB35+DK35</f>
        <v>135</v>
      </c>
      <c r="EU35" s="5">
        <f t="shared" ref="EU35:EU66" si="197">CC35+DL35</f>
        <v>378</v>
      </c>
      <c r="EV35" s="5">
        <f t="shared" ref="EV35:EV66" si="198">CD35+DM35</f>
        <v>223</v>
      </c>
      <c r="EW35" s="5">
        <f t="shared" ref="EW35:EW66" si="199">CE35+DN35</f>
        <v>169</v>
      </c>
      <c r="EX35" s="5">
        <f t="shared" ref="EX35:EX66" si="200">CF35+DO35</f>
        <v>179</v>
      </c>
      <c r="EY35" s="5">
        <f t="shared" ref="EY35:EY66" si="201">CG35+DP35</f>
        <v>192</v>
      </c>
      <c r="EZ35" s="5">
        <f t="shared" ref="EZ35:EZ66" si="202">CH35+DQ35</f>
        <v>208</v>
      </c>
      <c r="FA35" s="5">
        <f t="shared" ref="FA35:FA66" si="203">CI35+DR35</f>
        <v>174</v>
      </c>
      <c r="FB35" s="5">
        <f t="shared" ref="FB35:FB66" si="204">CJ35+DS35</f>
        <v>197</v>
      </c>
      <c r="FC35" s="5">
        <f t="shared" ref="FC35:FC66" si="205">CK35+DT35</f>
        <v>210</v>
      </c>
      <c r="FD35" s="5">
        <f t="shared" ref="FD35:FD66" si="206">CL35+DU35</f>
        <v>254</v>
      </c>
      <c r="FE35" s="5">
        <f t="shared" ref="FE35:FE66" si="207">CM35+DV35</f>
        <v>217</v>
      </c>
      <c r="FF35" s="5">
        <f t="shared" ref="FF35:FF66" si="208">CN35+DW35</f>
        <v>173</v>
      </c>
      <c r="FG35" s="5">
        <f t="shared" ref="FG35:FG66" si="209">CO35+DX35</f>
        <v>109</v>
      </c>
      <c r="FH35" s="5">
        <f t="shared" ref="FH35:FH66" si="210">CP35+DY35</f>
        <v>124</v>
      </c>
      <c r="FI35" s="5">
        <f t="shared" ref="FI35:FI66" si="211">CQ35+DZ35</f>
        <v>131</v>
      </c>
      <c r="FJ35" s="5">
        <f t="shared" ref="FJ35:FJ66" si="212">CR35+EA35</f>
        <v>117</v>
      </c>
      <c r="FK35" s="5">
        <f t="shared" ref="FK35:FK66" si="213">CS35+EB35</f>
        <v>173</v>
      </c>
      <c r="FL35" s="5">
        <f t="shared" ref="FL35:FL66" si="214">CT35+EC35</f>
        <v>233</v>
      </c>
      <c r="FM35" s="5">
        <f t="shared" ref="FM35:FM66" si="215">CU35+ED35</f>
        <v>281</v>
      </c>
      <c r="FN35" s="5">
        <f t="shared" ref="FN35:FN66" si="216">CV35+EE35</f>
        <v>179</v>
      </c>
      <c r="FO35" s="5">
        <f t="shared" ref="FO35:FO66" si="217">CW35+EF35</f>
        <v>256</v>
      </c>
      <c r="FP35" s="176">
        <f t="shared" ref="FP35:FP66" si="218">SUM(EL35:EU35)</f>
        <v>1126</v>
      </c>
      <c r="FQ35" s="176">
        <f t="shared" ref="FQ35:FQ66" si="219">SUM(EV35:FE35)</f>
        <v>2023</v>
      </c>
      <c r="FR35" s="176">
        <f t="shared" ref="FR35:FR66" si="220">SUM(FF35:FO35)</f>
        <v>1776</v>
      </c>
      <c r="FS35" s="66">
        <f t="shared" ref="FS35:FS66" si="221">SUM(EL35:FO35)</f>
        <v>4925</v>
      </c>
      <c r="FT35" s="242">
        <f t="shared" si="72"/>
        <v>2.548306331904158E-3</v>
      </c>
      <c r="FU35" s="242">
        <f t="shared" si="73"/>
        <v>2.4816520479731818E-3</v>
      </c>
      <c r="FV35" s="242">
        <f t="shared" si="74"/>
        <v>2.2514331237768657E-3</v>
      </c>
      <c r="FW35" s="242">
        <f t="shared" si="75"/>
        <v>8.079027578862326E-4</v>
      </c>
      <c r="FX35" s="242">
        <f t="shared" si="76"/>
        <v>2.7882007781993216E-3</v>
      </c>
      <c r="FY35" s="242">
        <f t="shared" si="77"/>
        <v>2.5050064748048714E-3</v>
      </c>
      <c r="FZ35" s="242">
        <f t="shared" si="78"/>
        <v>4.1075702624455198E-3</v>
      </c>
      <c r="GA35" s="242">
        <f t="shared" si="79"/>
        <v>4.9824360169187752E-3</v>
      </c>
      <c r="GB35" s="242">
        <f t="shared" si="80"/>
        <v>5.3729204807768842E-3</v>
      </c>
      <c r="GC35" s="242">
        <f t="shared" si="81"/>
        <v>7.8074976763399771E-3</v>
      </c>
      <c r="GD35" s="242">
        <f t="shared" si="82"/>
        <v>4.6069620906931102E-3</v>
      </c>
      <c r="GE35" s="242">
        <f t="shared" si="83"/>
        <v>3.9138490041685965E-3</v>
      </c>
      <c r="GF35" s="242">
        <f t="shared" si="84"/>
        <v>4.0265436958722301E-3</v>
      </c>
      <c r="GG35" s="242">
        <f t="shared" si="85"/>
        <v>3.1743407456394147E-3</v>
      </c>
      <c r="GH35" s="242">
        <f t="shared" si="86"/>
        <v>3.3157450064561383E-3</v>
      </c>
      <c r="GI35" s="242">
        <f t="shared" si="87"/>
        <v>2.3301594953999438E-3</v>
      </c>
      <c r="GJ35" s="242">
        <f t="shared" si="88"/>
        <v>2.496230312092145E-3</v>
      </c>
      <c r="GK35" s="242">
        <f t="shared" si="89"/>
        <v>2.7317073170731706E-3</v>
      </c>
      <c r="GL35" s="242">
        <f t="shared" si="90"/>
        <v>2.8272169722064538E-3</v>
      </c>
      <c r="GM35" s="242">
        <f t="shared" si="91"/>
        <v>2.7259936686598665E-3</v>
      </c>
      <c r="GN35" s="242">
        <f t="shared" si="92"/>
        <v>2.6725163363354085E-3</v>
      </c>
      <c r="GO35" s="242">
        <f t="shared" si="93"/>
        <v>1.9986064762184167E-3</v>
      </c>
      <c r="GP35" s="242">
        <f t="shared" si="94"/>
        <v>2.0803274838103545E-3</v>
      </c>
      <c r="GQ35" s="242">
        <f t="shared" si="95"/>
        <v>1.9323528977918075E-3</v>
      </c>
      <c r="GR35" s="242">
        <f t="shared" si="96"/>
        <v>1.8125203327601432E-3</v>
      </c>
      <c r="GS35" s="242">
        <f t="shared" si="97"/>
        <v>2.5655855615369784E-3</v>
      </c>
      <c r="GT35" s="242">
        <f t="shared" si="98"/>
        <v>3.3080144814367856E-3</v>
      </c>
      <c r="GU35" s="242">
        <f t="shared" si="99"/>
        <v>3.6800937703608391E-3</v>
      </c>
      <c r="GV35" s="242">
        <f t="shared" si="100"/>
        <v>3.188201871955401E-3</v>
      </c>
      <c r="GW35" s="242">
        <f t="shared" si="101"/>
        <v>3.4488139650021721E-3</v>
      </c>
      <c r="GX35" s="177">
        <f t="shared" si="102"/>
        <v>4.0304423678956293E-3</v>
      </c>
      <c r="GY35" s="177">
        <f t="shared" si="103"/>
        <v>3.0690203407932426E-3</v>
      </c>
      <c r="GZ35" s="177">
        <f t="shared" si="104"/>
        <v>2.7080739027675418E-3</v>
      </c>
      <c r="HA35" s="243">
        <f t="shared" si="105"/>
        <v>3.0890167443314814E-3</v>
      </c>
      <c r="HB35" s="19"/>
      <c r="HC35" s="19"/>
      <c r="HD35" s="225">
        <v>0</v>
      </c>
      <c r="HE35" s="10">
        <f t="shared" ref="HE35:HE66" si="222">EL35*$HD35</f>
        <v>0</v>
      </c>
      <c r="HF35" s="10">
        <f t="shared" ref="HF35:HF66" si="223">EM35*$HD35</f>
        <v>0</v>
      </c>
      <c r="HG35" s="10">
        <f t="shared" ref="HG35:HG66" si="224">EN35*$HD35</f>
        <v>0</v>
      </c>
      <c r="HH35" s="10">
        <f t="shared" ref="HH35:HH66" si="225">EO35*$HD35</f>
        <v>0</v>
      </c>
      <c r="HI35" s="10">
        <f t="shared" ref="HI35:HI66" si="226">EP35*$HD35</f>
        <v>0</v>
      </c>
      <c r="HJ35" s="10">
        <f t="shared" ref="HJ35:HJ66" si="227">EQ35*$HD35</f>
        <v>0</v>
      </c>
      <c r="HK35" s="10">
        <f t="shared" ref="HK35:HK66" si="228">ER35*$HD35</f>
        <v>0</v>
      </c>
      <c r="HL35" s="10">
        <f t="shared" ref="HL35:HL66" si="229">ES35*$HD35</f>
        <v>0</v>
      </c>
      <c r="HM35" s="10">
        <f t="shared" ref="HM35:HM66" si="230">ET35*$HD35</f>
        <v>0</v>
      </c>
      <c r="HN35" s="10">
        <f t="shared" ref="HN35:HN66" si="231">EU35*$HD35</f>
        <v>0</v>
      </c>
      <c r="HO35" s="10">
        <f t="shared" ref="HO35:HO66" si="232">EV35*$HD35</f>
        <v>0</v>
      </c>
      <c r="HP35" s="10">
        <f t="shared" ref="HP35:HP66" si="233">EW35*$HD35</f>
        <v>0</v>
      </c>
      <c r="HQ35" s="10">
        <f t="shared" ref="HQ35:HQ66" si="234">EX35*$HD35</f>
        <v>0</v>
      </c>
      <c r="HR35" s="10">
        <f t="shared" ref="HR35:HR66" si="235">EY35*$HD35</f>
        <v>0</v>
      </c>
      <c r="HS35" s="10">
        <f t="shared" ref="HS35:HS66" si="236">EZ35*$HD35</f>
        <v>0</v>
      </c>
      <c r="HT35" s="10">
        <f t="shared" ref="HT35:HT66" si="237">FA35*$HD35</f>
        <v>0</v>
      </c>
      <c r="HU35" s="10">
        <f t="shared" ref="HU35:HU66" si="238">FB35*$HD35</f>
        <v>0</v>
      </c>
      <c r="HV35" s="10">
        <f t="shared" ref="HV35:HV66" si="239">FC35*$HD35</f>
        <v>0</v>
      </c>
      <c r="HW35" s="10">
        <f t="shared" ref="HW35:HW66" si="240">FD35*$HD35</f>
        <v>0</v>
      </c>
      <c r="HX35" s="10">
        <f t="shared" ref="HX35:HX66" si="241">FE35*$HD35</f>
        <v>0</v>
      </c>
      <c r="HY35" s="10">
        <f t="shared" ref="HY35:HY66" si="242">FF35*$HD35</f>
        <v>0</v>
      </c>
      <c r="HZ35" s="10">
        <f t="shared" ref="HZ35:HZ66" si="243">FG35*$HD35</f>
        <v>0</v>
      </c>
      <c r="IA35" s="10">
        <f t="shared" ref="IA35:IA66" si="244">FH35*$HD35</f>
        <v>0</v>
      </c>
      <c r="IB35" s="10">
        <f t="shared" ref="IB35:IB66" si="245">FI35*$HD35</f>
        <v>0</v>
      </c>
      <c r="IC35" s="10">
        <f t="shared" ref="IC35:IC66" si="246">FJ35*$HD35</f>
        <v>0</v>
      </c>
      <c r="ID35" s="10">
        <f t="shared" ref="ID35:ID66" si="247">FK35*$HD35</f>
        <v>0</v>
      </c>
      <c r="IE35" s="10">
        <f t="shared" ref="IE35:IE66" si="248">FL35*$HD35</f>
        <v>0</v>
      </c>
      <c r="IF35" s="10">
        <f t="shared" ref="IF35:IF66" si="249">FM35*$HD35</f>
        <v>0</v>
      </c>
      <c r="IG35" s="10">
        <f t="shared" ref="IG35:IG66" si="250">FN35*$HD35</f>
        <v>0</v>
      </c>
      <c r="IH35" s="10">
        <f t="shared" ref="IH35:IH66" si="251">FO35*$HD35</f>
        <v>0</v>
      </c>
      <c r="II35" s="176">
        <f t="shared" ref="II35:II66" si="252">SUM(HE35:HN35)</f>
        <v>0</v>
      </c>
      <c r="IJ35" s="176">
        <f t="shared" ref="IJ35:IJ66" si="253">SUM(HO35:HX35)</f>
        <v>0</v>
      </c>
      <c r="IK35" s="176">
        <f t="shared" ref="IK35:IK66" si="254">SUM(HY35:IH35)</f>
        <v>0</v>
      </c>
      <c r="IL35" s="19">
        <f t="shared" ref="IL35:IL66" si="255">SUM(HE35:IH35)</f>
        <v>0</v>
      </c>
      <c r="IM35" s="168"/>
      <c r="IN35" s="168"/>
      <c r="IO35" s="168"/>
      <c r="IP35" s="168"/>
      <c r="IQ35" s="168"/>
      <c r="IR35" s="168"/>
      <c r="IS35" s="168"/>
      <c r="IT35" s="168"/>
      <c r="IU35" s="168"/>
      <c r="IV35" s="168"/>
      <c r="IW35" s="168"/>
      <c r="IX35" s="168"/>
      <c r="IY35" s="168"/>
      <c r="IZ35" s="168"/>
      <c r="JA35" s="168"/>
      <c r="JB35" s="168"/>
      <c r="JC35" s="168"/>
      <c r="JD35" s="168"/>
      <c r="JE35" s="168"/>
      <c r="JF35" s="168"/>
      <c r="JG35" s="168"/>
      <c r="JH35" s="168"/>
      <c r="JI35" s="168"/>
      <c r="JJ35" s="168"/>
      <c r="JK35" s="168"/>
      <c r="JL35" s="168"/>
      <c r="JM35" s="168"/>
      <c r="JN35" s="168"/>
      <c r="JO35" s="168"/>
      <c r="JP35" s="168"/>
      <c r="JQ35" s="177">
        <f t="shared" si="146"/>
        <v>0</v>
      </c>
      <c r="JR35" s="177">
        <f t="shared" si="147"/>
        <v>0</v>
      </c>
      <c r="JS35" s="177">
        <f t="shared" si="148"/>
        <v>0</v>
      </c>
      <c r="JT35" s="22">
        <f t="shared" si="149"/>
        <v>0</v>
      </c>
    </row>
    <row r="36" spans="1:280" x14ac:dyDescent="0.25">
      <c r="A36" s="96">
        <v>34</v>
      </c>
      <c r="B36" s="45"/>
      <c r="C36" s="45" t="s">
        <v>237</v>
      </c>
      <c r="D36" s="45" t="s">
        <v>183</v>
      </c>
      <c r="E36" s="68">
        <v>343</v>
      </c>
      <c r="F36" s="48" t="s">
        <v>68</v>
      </c>
      <c r="G36" s="124"/>
      <c r="H36" s="125"/>
      <c r="I36" s="125"/>
      <c r="J36" s="125"/>
      <c r="K36" s="125"/>
      <c r="L36" s="125"/>
      <c r="M36" s="125"/>
      <c r="N36" s="17"/>
      <c r="O36" s="12"/>
      <c r="P36" s="12"/>
      <c r="Q36" s="12"/>
      <c r="R36" s="12"/>
      <c r="S36" s="12"/>
      <c r="T36" s="12"/>
      <c r="U36" s="12"/>
      <c r="V36" s="12"/>
      <c r="W36" s="11"/>
      <c r="X36" s="11"/>
      <c r="Y36" s="12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60"/>
      <c r="AM36" s="124">
        <v>23</v>
      </c>
      <c r="AN36" s="125">
        <v>23</v>
      </c>
      <c r="AO36" s="125">
        <v>23</v>
      </c>
      <c r="AP36" s="125">
        <v>23</v>
      </c>
      <c r="AQ36" s="125">
        <v>23</v>
      </c>
      <c r="AR36" s="125">
        <v>23</v>
      </c>
      <c r="AS36" s="125">
        <v>23</v>
      </c>
      <c r="AT36" s="17">
        <v>23</v>
      </c>
      <c r="AU36" s="12">
        <v>14</v>
      </c>
      <c r="AV36" s="12">
        <v>11</v>
      </c>
      <c r="AW36" s="12">
        <v>11</v>
      </c>
      <c r="AX36" s="12">
        <v>12</v>
      </c>
      <c r="AY36" s="12">
        <v>8</v>
      </c>
      <c r="AZ36" s="12">
        <v>9</v>
      </c>
      <c r="BA36" s="12">
        <v>13</v>
      </c>
      <c r="BB36" s="12">
        <v>12</v>
      </c>
      <c r="BC36" s="11">
        <v>14</v>
      </c>
      <c r="BD36" s="11">
        <v>12</v>
      </c>
      <c r="BE36" s="12">
        <v>11</v>
      </c>
      <c r="BF36" s="11">
        <v>19</v>
      </c>
      <c r="BG36" s="11">
        <v>13</v>
      </c>
      <c r="BH36" s="11">
        <v>14</v>
      </c>
      <c r="BI36" s="11">
        <v>11</v>
      </c>
      <c r="BJ36" s="11">
        <v>18</v>
      </c>
      <c r="BK36" s="11">
        <v>21</v>
      </c>
      <c r="BL36" s="11">
        <v>21</v>
      </c>
      <c r="BM36" s="11">
        <v>22</v>
      </c>
      <c r="BN36" s="11">
        <v>25</v>
      </c>
      <c r="BO36" s="11">
        <v>21</v>
      </c>
      <c r="BP36" s="11">
        <v>21</v>
      </c>
      <c r="BQ36" s="11">
        <v>30</v>
      </c>
      <c r="BR36" s="60"/>
      <c r="BS36" s="60"/>
      <c r="BT36" s="11">
        <f t="shared" si="150"/>
        <v>0</v>
      </c>
      <c r="BU36" s="11">
        <f t="shared" si="151"/>
        <v>0</v>
      </c>
      <c r="BV36" s="11">
        <f t="shared" si="152"/>
        <v>0</v>
      </c>
      <c r="BW36" s="11">
        <f t="shared" si="153"/>
        <v>0</v>
      </c>
      <c r="BX36" s="11">
        <f t="shared" si="154"/>
        <v>0</v>
      </c>
      <c r="BY36" s="11">
        <f t="shared" si="155"/>
        <v>0</v>
      </c>
      <c r="BZ36" s="11">
        <f t="shared" si="156"/>
        <v>0</v>
      </c>
      <c r="CA36" s="11">
        <f t="shared" si="157"/>
        <v>-9</v>
      </c>
      <c r="CB36" s="11">
        <f t="shared" si="158"/>
        <v>-3</v>
      </c>
      <c r="CC36" s="11">
        <f t="shared" si="159"/>
        <v>0</v>
      </c>
      <c r="CD36" s="11">
        <f t="shared" si="160"/>
        <v>1</v>
      </c>
      <c r="CE36" s="11">
        <f t="shared" si="161"/>
        <v>-4</v>
      </c>
      <c r="CF36" s="11">
        <f t="shared" si="162"/>
        <v>1</v>
      </c>
      <c r="CG36" s="11">
        <f t="shared" si="163"/>
        <v>4</v>
      </c>
      <c r="CH36" s="11">
        <f t="shared" si="164"/>
        <v>-1</v>
      </c>
      <c r="CI36" s="11">
        <f t="shared" si="165"/>
        <v>2</v>
      </c>
      <c r="CJ36" s="11">
        <f t="shared" si="166"/>
        <v>-2</v>
      </c>
      <c r="CK36" s="11">
        <f t="shared" si="167"/>
        <v>-1</v>
      </c>
      <c r="CL36" s="11">
        <f t="shared" si="168"/>
        <v>8</v>
      </c>
      <c r="CM36" s="11">
        <f t="shared" si="169"/>
        <v>-6</v>
      </c>
      <c r="CN36" s="11">
        <f t="shared" si="170"/>
        <v>1</v>
      </c>
      <c r="CO36" s="11">
        <f t="shared" si="171"/>
        <v>-3</v>
      </c>
      <c r="CP36" s="11">
        <f t="shared" si="172"/>
        <v>7</v>
      </c>
      <c r="CQ36" s="11">
        <f t="shared" si="173"/>
        <v>3</v>
      </c>
      <c r="CR36" s="11">
        <f t="shared" si="174"/>
        <v>0</v>
      </c>
      <c r="CS36" s="11">
        <f t="shared" si="175"/>
        <v>1</v>
      </c>
      <c r="CT36" s="11">
        <f t="shared" si="176"/>
        <v>3</v>
      </c>
      <c r="CU36" s="11">
        <f t="shared" si="177"/>
        <v>-4</v>
      </c>
      <c r="CV36" s="11">
        <f t="shared" si="178"/>
        <v>0</v>
      </c>
      <c r="CW36" s="11">
        <f t="shared" si="179"/>
        <v>9</v>
      </c>
      <c r="CX36" s="66">
        <f t="shared" si="180"/>
        <v>-12</v>
      </c>
      <c r="CY36" s="66">
        <f t="shared" si="181"/>
        <v>2</v>
      </c>
      <c r="CZ36" s="66">
        <f t="shared" si="182"/>
        <v>17</v>
      </c>
      <c r="DA36" s="66">
        <f t="shared" si="183"/>
        <v>7</v>
      </c>
      <c r="DB36" s="60"/>
      <c r="DC36" s="128">
        <v>0</v>
      </c>
      <c r="DD36" s="128">
        <v>0</v>
      </c>
      <c r="DE36" s="129">
        <v>0</v>
      </c>
      <c r="DF36" s="129">
        <v>1</v>
      </c>
      <c r="DG36" s="129">
        <v>0</v>
      </c>
      <c r="DH36" s="129">
        <v>0</v>
      </c>
      <c r="DI36" s="129">
        <v>0</v>
      </c>
      <c r="DJ36" s="130">
        <v>5</v>
      </c>
      <c r="DK36" s="128">
        <v>3</v>
      </c>
      <c r="DL36" s="128">
        <v>1</v>
      </c>
      <c r="DM36" s="129">
        <v>0</v>
      </c>
      <c r="DN36" s="129">
        <v>2</v>
      </c>
      <c r="DO36" s="129">
        <v>0</v>
      </c>
      <c r="DP36" s="129">
        <v>0</v>
      </c>
      <c r="DQ36" s="129">
        <v>2</v>
      </c>
      <c r="DR36" s="130">
        <v>0</v>
      </c>
      <c r="DS36" s="130">
        <v>1</v>
      </c>
      <c r="DT36" s="130">
        <v>0</v>
      </c>
      <c r="DU36" s="130">
        <v>0</v>
      </c>
      <c r="DV36" s="130">
        <v>1</v>
      </c>
      <c r="DW36" s="130">
        <v>0</v>
      </c>
      <c r="DX36" s="130">
        <v>1</v>
      </c>
      <c r="DY36" s="130">
        <v>1</v>
      </c>
      <c r="DZ36" s="130">
        <v>1</v>
      </c>
      <c r="EA36" s="130">
        <v>0</v>
      </c>
      <c r="EB36" s="130">
        <v>0</v>
      </c>
      <c r="EC36" s="130">
        <v>0</v>
      </c>
      <c r="ED36" s="130">
        <v>1</v>
      </c>
      <c r="EE36" s="130">
        <v>1</v>
      </c>
      <c r="EF36" s="130">
        <v>0</v>
      </c>
      <c r="EG36" s="66">
        <f t="shared" si="184"/>
        <v>10</v>
      </c>
      <c r="EH36" s="66">
        <f t="shared" si="185"/>
        <v>6</v>
      </c>
      <c r="EI36" s="66">
        <f t="shared" si="186"/>
        <v>5</v>
      </c>
      <c r="EJ36" s="66">
        <f t="shared" si="187"/>
        <v>21</v>
      </c>
      <c r="EK36" s="25"/>
      <c r="EL36" s="5">
        <f t="shared" si="188"/>
        <v>0</v>
      </c>
      <c r="EM36" s="5">
        <f t="shared" si="189"/>
        <v>0</v>
      </c>
      <c r="EN36" s="5">
        <f t="shared" si="190"/>
        <v>0</v>
      </c>
      <c r="EO36" s="5">
        <f t="shared" si="191"/>
        <v>1</v>
      </c>
      <c r="EP36" s="5">
        <f t="shared" si="192"/>
        <v>0</v>
      </c>
      <c r="EQ36" s="5">
        <f t="shared" si="193"/>
        <v>0</v>
      </c>
      <c r="ER36" s="5">
        <f t="shared" si="194"/>
        <v>0</v>
      </c>
      <c r="ES36" s="5">
        <f t="shared" si="195"/>
        <v>-4</v>
      </c>
      <c r="ET36" s="5">
        <f t="shared" si="196"/>
        <v>0</v>
      </c>
      <c r="EU36" s="5">
        <f t="shared" si="197"/>
        <v>1</v>
      </c>
      <c r="EV36" s="5">
        <f t="shared" si="198"/>
        <v>1</v>
      </c>
      <c r="EW36" s="5">
        <f t="shared" si="199"/>
        <v>-2</v>
      </c>
      <c r="EX36" s="5">
        <f t="shared" si="200"/>
        <v>1</v>
      </c>
      <c r="EY36" s="5">
        <f t="shared" si="201"/>
        <v>4</v>
      </c>
      <c r="EZ36" s="5">
        <f t="shared" si="202"/>
        <v>1</v>
      </c>
      <c r="FA36" s="5">
        <f t="shared" si="203"/>
        <v>2</v>
      </c>
      <c r="FB36" s="5">
        <f t="shared" si="204"/>
        <v>-1</v>
      </c>
      <c r="FC36" s="5">
        <f t="shared" si="205"/>
        <v>-1</v>
      </c>
      <c r="FD36" s="5">
        <f t="shared" si="206"/>
        <v>8</v>
      </c>
      <c r="FE36" s="5">
        <f t="shared" si="207"/>
        <v>-5</v>
      </c>
      <c r="FF36" s="5">
        <f t="shared" si="208"/>
        <v>1</v>
      </c>
      <c r="FG36" s="5">
        <f t="shared" si="209"/>
        <v>-2</v>
      </c>
      <c r="FH36" s="5">
        <f t="shared" si="210"/>
        <v>8</v>
      </c>
      <c r="FI36" s="5">
        <f t="shared" si="211"/>
        <v>4</v>
      </c>
      <c r="FJ36" s="5">
        <f t="shared" si="212"/>
        <v>0</v>
      </c>
      <c r="FK36" s="5">
        <f t="shared" si="213"/>
        <v>1</v>
      </c>
      <c r="FL36" s="5">
        <f t="shared" si="214"/>
        <v>3</v>
      </c>
      <c r="FM36" s="5">
        <f t="shared" si="215"/>
        <v>-3</v>
      </c>
      <c r="FN36" s="5">
        <f t="shared" si="216"/>
        <v>1</v>
      </c>
      <c r="FO36" s="5">
        <f t="shared" si="217"/>
        <v>9</v>
      </c>
      <c r="FP36" s="176">
        <f t="shared" si="218"/>
        <v>-2</v>
      </c>
      <c r="FQ36" s="176">
        <f t="shared" si="219"/>
        <v>8</v>
      </c>
      <c r="FR36" s="176">
        <f t="shared" si="220"/>
        <v>22</v>
      </c>
      <c r="FS36" s="66">
        <f t="shared" si="221"/>
        <v>28</v>
      </c>
      <c r="FT36" s="242">
        <f t="shared" si="72"/>
        <v>0</v>
      </c>
      <c r="FU36" s="242">
        <f t="shared" si="73"/>
        <v>0</v>
      </c>
      <c r="FV36" s="242">
        <f t="shared" si="74"/>
        <v>0</v>
      </c>
      <c r="FW36" s="242">
        <f t="shared" si="75"/>
        <v>7.3445705262384787E-5</v>
      </c>
      <c r="FX36" s="242">
        <f t="shared" si="76"/>
        <v>0</v>
      </c>
      <c r="FY36" s="242">
        <f t="shared" si="77"/>
        <v>0</v>
      </c>
      <c r="FZ36" s="242">
        <f t="shared" si="78"/>
        <v>0</v>
      </c>
      <c r="GA36" s="242">
        <f t="shared" si="79"/>
        <v>-1.433794537242813E-4</v>
      </c>
      <c r="GB36" s="242">
        <f t="shared" si="80"/>
        <v>0</v>
      </c>
      <c r="GC36" s="242">
        <f t="shared" si="81"/>
        <v>2.0654755757513167E-5</v>
      </c>
      <c r="GD36" s="242">
        <f t="shared" si="82"/>
        <v>2.0659022828220224E-5</v>
      </c>
      <c r="GE36" s="242">
        <f t="shared" si="83"/>
        <v>-4.6317739694302917E-5</v>
      </c>
      <c r="GF36" s="242">
        <f t="shared" si="84"/>
        <v>2.2494657518839277E-5</v>
      </c>
      <c r="GG36" s="242">
        <f t="shared" si="85"/>
        <v>6.6132098867487801E-5</v>
      </c>
      <c r="GH36" s="242">
        <f t="shared" si="86"/>
        <v>1.5941081761808355E-5</v>
      </c>
      <c r="GI36" s="242">
        <f t="shared" si="87"/>
        <v>2.6783442475861422E-5</v>
      </c>
      <c r="GJ36" s="242">
        <f t="shared" si="88"/>
        <v>-1.2671219858335762E-5</v>
      </c>
      <c r="GK36" s="242">
        <f t="shared" si="89"/>
        <v>-1.3008130081300813E-5</v>
      </c>
      <c r="GL36" s="242">
        <f t="shared" si="90"/>
        <v>8.9046203849022163E-5</v>
      </c>
      <c r="GM36" s="242">
        <f t="shared" si="91"/>
        <v>-6.2810914024420878E-5</v>
      </c>
      <c r="GN36" s="242">
        <f t="shared" si="92"/>
        <v>1.544807130829716E-5</v>
      </c>
      <c r="GO36" s="242">
        <f t="shared" si="93"/>
        <v>-3.667167846272324E-5</v>
      </c>
      <c r="GP36" s="242">
        <f t="shared" si="94"/>
        <v>1.342146763748616E-4</v>
      </c>
      <c r="GQ36" s="242">
        <f t="shared" si="95"/>
        <v>5.90031419173071E-5</v>
      </c>
      <c r="GR36" s="242">
        <f t="shared" si="96"/>
        <v>0</v>
      </c>
      <c r="GS36" s="242">
        <f t="shared" si="97"/>
        <v>1.4829974344144385E-5</v>
      </c>
      <c r="GT36" s="242">
        <f t="shared" si="98"/>
        <v>4.2592461134379218E-5</v>
      </c>
      <c r="GU36" s="242">
        <f t="shared" si="99"/>
        <v>-3.9289257334813231E-5</v>
      </c>
      <c r="GV36" s="242">
        <f t="shared" si="100"/>
        <v>1.7811183642208942E-5</v>
      </c>
      <c r="GW36" s="242">
        <f t="shared" si="101"/>
        <v>1.2124736595710761E-4</v>
      </c>
      <c r="GX36" s="177">
        <f t="shared" si="102"/>
        <v>-7.1588674385357543E-6</v>
      </c>
      <c r="GY36" s="177">
        <f t="shared" si="103"/>
        <v>1.2136511481139861E-5</v>
      </c>
      <c r="GZ36" s="177">
        <f t="shared" si="104"/>
        <v>3.3545960507255585E-5</v>
      </c>
      <c r="HA36" s="243">
        <f t="shared" si="105"/>
        <v>1.75619226073668E-5</v>
      </c>
      <c r="HB36" s="19"/>
      <c r="HC36" s="19"/>
      <c r="HD36" s="225">
        <v>7.8300000000000002E-3</v>
      </c>
      <c r="HE36" s="10">
        <f t="shared" si="222"/>
        <v>0</v>
      </c>
      <c r="HF36" s="10">
        <f t="shared" si="223"/>
        <v>0</v>
      </c>
      <c r="HG36" s="10">
        <f t="shared" si="224"/>
        <v>0</v>
      </c>
      <c r="HH36" s="10">
        <f t="shared" si="225"/>
        <v>7.8300000000000002E-3</v>
      </c>
      <c r="HI36" s="10">
        <f t="shared" si="226"/>
        <v>0</v>
      </c>
      <c r="HJ36" s="10">
        <f t="shared" si="227"/>
        <v>0</v>
      </c>
      <c r="HK36" s="10">
        <f t="shared" si="228"/>
        <v>0</v>
      </c>
      <c r="HL36" s="10">
        <f t="shared" si="229"/>
        <v>-3.1320000000000001E-2</v>
      </c>
      <c r="HM36" s="10">
        <f t="shared" si="230"/>
        <v>0</v>
      </c>
      <c r="HN36" s="10">
        <f t="shared" si="231"/>
        <v>7.8300000000000002E-3</v>
      </c>
      <c r="HO36" s="10">
        <f t="shared" si="232"/>
        <v>7.8300000000000002E-3</v>
      </c>
      <c r="HP36" s="10">
        <f t="shared" si="233"/>
        <v>-1.566E-2</v>
      </c>
      <c r="HQ36" s="10">
        <f t="shared" si="234"/>
        <v>7.8300000000000002E-3</v>
      </c>
      <c r="HR36" s="10">
        <f t="shared" si="235"/>
        <v>3.1320000000000001E-2</v>
      </c>
      <c r="HS36" s="10">
        <f t="shared" si="236"/>
        <v>7.8300000000000002E-3</v>
      </c>
      <c r="HT36" s="10">
        <f t="shared" si="237"/>
        <v>1.566E-2</v>
      </c>
      <c r="HU36" s="10">
        <f t="shared" si="238"/>
        <v>-7.8300000000000002E-3</v>
      </c>
      <c r="HV36" s="10">
        <f t="shared" si="239"/>
        <v>-7.8300000000000002E-3</v>
      </c>
      <c r="HW36" s="10">
        <f t="shared" si="240"/>
        <v>6.2640000000000001E-2</v>
      </c>
      <c r="HX36" s="10">
        <f t="shared" si="241"/>
        <v>-3.9150000000000004E-2</v>
      </c>
      <c r="HY36" s="10">
        <f t="shared" si="242"/>
        <v>7.8300000000000002E-3</v>
      </c>
      <c r="HZ36" s="10">
        <f t="shared" si="243"/>
        <v>-1.566E-2</v>
      </c>
      <c r="IA36" s="10">
        <f t="shared" si="244"/>
        <v>6.2640000000000001E-2</v>
      </c>
      <c r="IB36" s="10">
        <f t="shared" si="245"/>
        <v>3.1320000000000001E-2</v>
      </c>
      <c r="IC36" s="10">
        <f t="shared" si="246"/>
        <v>0</v>
      </c>
      <c r="ID36" s="10">
        <f t="shared" si="247"/>
        <v>7.8300000000000002E-3</v>
      </c>
      <c r="IE36" s="10">
        <f t="shared" si="248"/>
        <v>2.349E-2</v>
      </c>
      <c r="IF36" s="10">
        <f t="shared" si="249"/>
        <v>-2.349E-2</v>
      </c>
      <c r="IG36" s="10">
        <f t="shared" si="250"/>
        <v>7.8300000000000002E-3</v>
      </c>
      <c r="IH36" s="10">
        <f t="shared" si="251"/>
        <v>7.0470000000000005E-2</v>
      </c>
      <c r="II36" s="176">
        <f t="shared" si="252"/>
        <v>-1.566E-2</v>
      </c>
      <c r="IJ36" s="176">
        <f t="shared" si="253"/>
        <v>6.2640000000000001E-2</v>
      </c>
      <c r="IK36" s="176">
        <f t="shared" si="254"/>
        <v>0.17226000000000002</v>
      </c>
      <c r="IL36" s="19">
        <f t="shared" si="255"/>
        <v>0.21924000000000002</v>
      </c>
      <c r="IM36" s="168"/>
      <c r="IN36" s="168"/>
      <c r="IO36" s="168"/>
      <c r="IP36" s="168"/>
      <c r="IQ36" s="168"/>
      <c r="IR36" s="168"/>
      <c r="IS36" s="168"/>
      <c r="IT36" s="168"/>
      <c r="IU36" s="168"/>
      <c r="IV36" s="168"/>
      <c r="IW36" s="168"/>
      <c r="IX36" s="168"/>
      <c r="IY36" s="168"/>
      <c r="IZ36" s="168"/>
      <c r="JA36" s="168"/>
      <c r="JB36" s="168"/>
      <c r="JC36" s="168"/>
      <c r="JD36" s="168"/>
      <c r="JE36" s="168"/>
      <c r="JF36" s="168"/>
      <c r="JG36" s="168"/>
      <c r="JH36" s="168"/>
      <c r="JI36" s="168"/>
      <c r="JJ36" s="168"/>
      <c r="JK36" s="168"/>
      <c r="JL36" s="168"/>
      <c r="JM36" s="168"/>
      <c r="JN36" s="168"/>
      <c r="JO36" s="168"/>
      <c r="JP36" s="168"/>
      <c r="JQ36" s="177">
        <f t="shared" si="146"/>
        <v>7.8300000000000002E-3</v>
      </c>
      <c r="JR36" s="177">
        <f t="shared" si="147"/>
        <v>7.8300000000000002E-3</v>
      </c>
      <c r="JS36" s="177">
        <f t="shared" si="148"/>
        <v>7.8300000000000019E-3</v>
      </c>
      <c r="JT36" s="22">
        <f t="shared" si="149"/>
        <v>7.8300000000000002E-3</v>
      </c>
    </row>
    <row r="37" spans="1:280" x14ac:dyDescent="0.25">
      <c r="A37" s="96">
        <v>35</v>
      </c>
      <c r="B37" s="45"/>
      <c r="C37" s="45" t="s">
        <v>237</v>
      </c>
      <c r="D37" s="45" t="s">
        <v>183</v>
      </c>
      <c r="E37" s="68">
        <v>306</v>
      </c>
      <c r="F37" s="48" t="s">
        <v>190</v>
      </c>
      <c r="G37" s="17"/>
      <c r="H37" s="5"/>
      <c r="I37" s="5"/>
      <c r="J37" s="5"/>
      <c r="K37" s="5"/>
      <c r="L37" s="5"/>
      <c r="M37" s="5"/>
      <c r="N37" s="17"/>
      <c r="O37" s="12"/>
      <c r="P37" s="12"/>
      <c r="Q37" s="12"/>
      <c r="R37" s="12"/>
      <c r="S37" s="12"/>
      <c r="T37" s="12"/>
      <c r="U37" s="12"/>
      <c r="V37" s="12"/>
      <c r="W37" s="11"/>
      <c r="X37" s="12"/>
      <c r="Y37" s="12"/>
      <c r="Z37" s="12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60"/>
      <c r="AM37" s="17">
        <v>12840</v>
      </c>
      <c r="AN37" s="5">
        <v>14606</v>
      </c>
      <c r="AO37" s="5">
        <v>15868</v>
      </c>
      <c r="AP37" s="5">
        <v>16542</v>
      </c>
      <c r="AQ37" s="5">
        <v>12210</v>
      </c>
      <c r="AR37" s="5">
        <v>12037</v>
      </c>
      <c r="AS37" s="5">
        <v>12130</v>
      </c>
      <c r="AT37" s="17">
        <v>14488</v>
      </c>
      <c r="AU37" s="12">
        <v>14353</v>
      </c>
      <c r="AV37" s="12">
        <v>13003</v>
      </c>
      <c r="AW37" s="12">
        <v>14410</v>
      </c>
      <c r="AX37" s="12">
        <v>14676</v>
      </c>
      <c r="AY37" s="12">
        <v>14828</v>
      </c>
      <c r="AZ37" s="12">
        <v>14051</v>
      </c>
      <c r="BA37" s="12">
        <v>14314</v>
      </c>
      <c r="BB37" s="12">
        <v>15347</v>
      </c>
      <c r="BC37" s="11">
        <v>16132</v>
      </c>
      <c r="BD37" s="12">
        <v>16826</v>
      </c>
      <c r="BE37" s="12">
        <v>18056</v>
      </c>
      <c r="BF37" s="12">
        <v>19647</v>
      </c>
      <c r="BG37" s="11">
        <v>20514</v>
      </c>
      <c r="BH37" s="11">
        <v>20004</v>
      </c>
      <c r="BI37" s="11">
        <v>20069</v>
      </c>
      <c r="BJ37" s="11">
        <v>20625</v>
      </c>
      <c r="BK37" s="11">
        <v>21109</v>
      </c>
      <c r="BL37" s="11">
        <v>21282</v>
      </c>
      <c r="BM37" s="11">
        <v>21436</v>
      </c>
      <c r="BN37" s="11">
        <v>21526</v>
      </c>
      <c r="BO37" s="11">
        <v>21357</v>
      </c>
      <c r="BP37" s="11">
        <v>21395</v>
      </c>
      <c r="BQ37" s="11">
        <v>21617</v>
      </c>
      <c r="BR37" s="60"/>
      <c r="BS37" s="60"/>
      <c r="BT37" s="11">
        <f t="shared" si="150"/>
        <v>1766</v>
      </c>
      <c r="BU37" s="11">
        <f t="shared" si="151"/>
        <v>1262</v>
      </c>
      <c r="BV37" s="11">
        <f t="shared" si="152"/>
        <v>674</v>
      </c>
      <c r="BW37" s="11">
        <f t="shared" si="153"/>
        <v>-4332</v>
      </c>
      <c r="BX37" s="11">
        <f t="shared" si="154"/>
        <v>-173</v>
      </c>
      <c r="BY37" s="11">
        <f t="shared" si="155"/>
        <v>93</v>
      </c>
      <c r="BZ37" s="11">
        <f t="shared" si="156"/>
        <v>2358</v>
      </c>
      <c r="CA37" s="11">
        <f t="shared" si="157"/>
        <v>-135</v>
      </c>
      <c r="CB37" s="11">
        <f t="shared" si="158"/>
        <v>-1350</v>
      </c>
      <c r="CC37" s="11">
        <f t="shared" si="159"/>
        <v>1407</v>
      </c>
      <c r="CD37" s="11">
        <f t="shared" si="160"/>
        <v>266</v>
      </c>
      <c r="CE37" s="11">
        <f t="shared" si="161"/>
        <v>152</v>
      </c>
      <c r="CF37" s="11">
        <f t="shared" si="162"/>
        <v>-777</v>
      </c>
      <c r="CG37" s="11">
        <f t="shared" si="163"/>
        <v>263</v>
      </c>
      <c r="CH37" s="11">
        <f t="shared" si="164"/>
        <v>1033</v>
      </c>
      <c r="CI37" s="11">
        <f t="shared" si="165"/>
        <v>785</v>
      </c>
      <c r="CJ37" s="11">
        <f t="shared" si="166"/>
        <v>694</v>
      </c>
      <c r="CK37" s="11">
        <f t="shared" si="167"/>
        <v>1230</v>
      </c>
      <c r="CL37" s="11">
        <f t="shared" si="168"/>
        <v>1591</v>
      </c>
      <c r="CM37" s="11">
        <f t="shared" si="169"/>
        <v>867</v>
      </c>
      <c r="CN37" s="11">
        <f t="shared" si="170"/>
        <v>-510</v>
      </c>
      <c r="CO37" s="11">
        <f t="shared" si="171"/>
        <v>65</v>
      </c>
      <c r="CP37" s="11">
        <f t="shared" si="172"/>
        <v>556</v>
      </c>
      <c r="CQ37" s="11">
        <f t="shared" si="173"/>
        <v>484</v>
      </c>
      <c r="CR37" s="11">
        <f t="shared" si="174"/>
        <v>173</v>
      </c>
      <c r="CS37" s="11">
        <f t="shared" si="175"/>
        <v>154</v>
      </c>
      <c r="CT37" s="11">
        <f t="shared" si="176"/>
        <v>90</v>
      </c>
      <c r="CU37" s="11">
        <f t="shared" si="177"/>
        <v>-169</v>
      </c>
      <c r="CV37" s="11">
        <f t="shared" si="178"/>
        <v>38</v>
      </c>
      <c r="CW37" s="11">
        <f t="shared" si="179"/>
        <v>222</v>
      </c>
      <c r="CX37" s="66">
        <f t="shared" si="180"/>
        <v>1570</v>
      </c>
      <c r="CY37" s="66">
        <f t="shared" si="181"/>
        <v>6104</v>
      </c>
      <c r="CZ37" s="66">
        <f t="shared" si="182"/>
        <v>1103</v>
      </c>
      <c r="DA37" s="66">
        <f t="shared" si="183"/>
        <v>8777</v>
      </c>
      <c r="DB37" s="60"/>
      <c r="DC37" s="128">
        <v>454</v>
      </c>
      <c r="DD37" s="128">
        <v>406</v>
      </c>
      <c r="DE37" s="128">
        <v>480</v>
      </c>
      <c r="DF37" s="129">
        <v>506</v>
      </c>
      <c r="DG37" s="129">
        <v>569</v>
      </c>
      <c r="DH37" s="129">
        <v>1060</v>
      </c>
      <c r="DI37" s="129">
        <v>1762</v>
      </c>
      <c r="DJ37" s="129">
        <v>1911</v>
      </c>
      <c r="DK37" s="128">
        <v>3009</v>
      </c>
      <c r="DL37" s="128">
        <v>2991</v>
      </c>
      <c r="DM37" s="128">
        <v>2809</v>
      </c>
      <c r="DN37" s="129">
        <v>1796</v>
      </c>
      <c r="DO37" s="129">
        <v>2575</v>
      </c>
      <c r="DP37" s="129">
        <v>1925</v>
      </c>
      <c r="DQ37" s="129">
        <v>1569</v>
      </c>
      <c r="DR37" s="129">
        <v>1800</v>
      </c>
      <c r="DS37" s="130">
        <v>1784</v>
      </c>
      <c r="DT37" s="130">
        <v>1548</v>
      </c>
      <c r="DU37" s="130">
        <v>1301</v>
      </c>
      <c r="DV37" s="130">
        <v>1158</v>
      </c>
      <c r="DW37" s="130">
        <v>1936</v>
      </c>
      <c r="DX37" s="130">
        <v>1526</v>
      </c>
      <c r="DY37" s="130">
        <v>713</v>
      </c>
      <c r="DZ37" s="130">
        <v>1061</v>
      </c>
      <c r="EA37" s="130">
        <v>1016</v>
      </c>
      <c r="EB37" s="130">
        <v>1201</v>
      </c>
      <c r="EC37" s="130">
        <v>1191</v>
      </c>
      <c r="ED37" s="130">
        <v>1359</v>
      </c>
      <c r="EE37" s="130">
        <v>1178</v>
      </c>
      <c r="EF37" s="130">
        <v>1240</v>
      </c>
      <c r="EG37" s="66">
        <f t="shared" si="184"/>
        <v>13148</v>
      </c>
      <c r="EH37" s="66">
        <f t="shared" si="185"/>
        <v>18265</v>
      </c>
      <c r="EI37" s="66">
        <f t="shared" si="186"/>
        <v>12421</v>
      </c>
      <c r="EJ37" s="66">
        <f t="shared" si="187"/>
        <v>43834</v>
      </c>
      <c r="EK37" s="85"/>
      <c r="EL37" s="5">
        <f t="shared" si="188"/>
        <v>2220</v>
      </c>
      <c r="EM37" s="5">
        <f t="shared" si="189"/>
        <v>1668</v>
      </c>
      <c r="EN37" s="5">
        <f t="shared" si="190"/>
        <v>1154</v>
      </c>
      <c r="EO37" s="5">
        <f t="shared" si="191"/>
        <v>-3826</v>
      </c>
      <c r="EP37" s="5">
        <f t="shared" si="192"/>
        <v>396</v>
      </c>
      <c r="EQ37" s="5">
        <f t="shared" si="193"/>
        <v>1153</v>
      </c>
      <c r="ER37" s="5">
        <f t="shared" si="194"/>
        <v>4120</v>
      </c>
      <c r="ES37" s="5">
        <f t="shared" si="195"/>
        <v>1776</v>
      </c>
      <c r="ET37" s="5">
        <f t="shared" si="196"/>
        <v>1659</v>
      </c>
      <c r="EU37" s="5">
        <f t="shared" si="197"/>
        <v>4398</v>
      </c>
      <c r="EV37" s="5">
        <f t="shared" si="198"/>
        <v>3075</v>
      </c>
      <c r="EW37" s="5">
        <f t="shared" si="199"/>
        <v>1948</v>
      </c>
      <c r="EX37" s="5">
        <f t="shared" si="200"/>
        <v>1798</v>
      </c>
      <c r="EY37" s="5">
        <f t="shared" si="201"/>
        <v>2188</v>
      </c>
      <c r="EZ37" s="5">
        <f t="shared" si="202"/>
        <v>2602</v>
      </c>
      <c r="FA37" s="5">
        <f t="shared" si="203"/>
        <v>2585</v>
      </c>
      <c r="FB37" s="5">
        <f t="shared" si="204"/>
        <v>2478</v>
      </c>
      <c r="FC37" s="5">
        <f t="shared" si="205"/>
        <v>2778</v>
      </c>
      <c r="FD37" s="5">
        <f t="shared" si="206"/>
        <v>2892</v>
      </c>
      <c r="FE37" s="5">
        <f t="shared" si="207"/>
        <v>2025</v>
      </c>
      <c r="FF37" s="5">
        <f t="shared" si="208"/>
        <v>1426</v>
      </c>
      <c r="FG37" s="5">
        <f t="shared" si="209"/>
        <v>1591</v>
      </c>
      <c r="FH37" s="5">
        <f t="shared" si="210"/>
        <v>1269</v>
      </c>
      <c r="FI37" s="5">
        <f t="shared" si="211"/>
        <v>1545</v>
      </c>
      <c r="FJ37" s="5">
        <f t="shared" si="212"/>
        <v>1189</v>
      </c>
      <c r="FK37" s="5">
        <f t="shared" si="213"/>
        <v>1355</v>
      </c>
      <c r="FL37" s="5">
        <f t="shared" si="214"/>
        <v>1281</v>
      </c>
      <c r="FM37" s="5">
        <f t="shared" si="215"/>
        <v>1190</v>
      </c>
      <c r="FN37" s="5">
        <f t="shared" si="216"/>
        <v>1216</v>
      </c>
      <c r="FO37" s="5">
        <f t="shared" si="217"/>
        <v>1462</v>
      </c>
      <c r="FP37" s="176">
        <f t="shared" si="218"/>
        <v>14718</v>
      </c>
      <c r="FQ37" s="176">
        <f t="shared" si="219"/>
        <v>24369</v>
      </c>
      <c r="FR37" s="176">
        <f t="shared" si="220"/>
        <v>13524</v>
      </c>
      <c r="FS37" s="66">
        <f t="shared" si="221"/>
        <v>52611</v>
      </c>
      <c r="FT37" s="242">
        <f t="shared" si="72"/>
        <v>7.0715500710340384E-2</v>
      </c>
      <c r="FU37" s="242">
        <f t="shared" si="73"/>
        <v>6.7858944524906012E-2</v>
      </c>
      <c r="FV37" s="242">
        <f t="shared" si="74"/>
        <v>3.9971597305207739E-2</v>
      </c>
      <c r="FW37" s="242">
        <f t="shared" si="75"/>
        <v>-0.28100326833388417</v>
      </c>
      <c r="FX37" s="242">
        <f t="shared" si="76"/>
        <v>1.6479515047267634E-2</v>
      </c>
      <c r="FY37" s="242">
        <f t="shared" si="77"/>
        <v>4.895377060084774E-2</v>
      </c>
      <c r="FZ37" s="242">
        <f t="shared" si="78"/>
        <v>0.12918465252882091</v>
      </c>
      <c r="GA37" s="242">
        <f t="shared" si="79"/>
        <v>6.3660477453580902E-2</v>
      </c>
      <c r="GB37" s="242">
        <f t="shared" si="80"/>
        <v>6.6027222797102603E-2</v>
      </c>
      <c r="GC37" s="242">
        <f t="shared" si="81"/>
        <v>9.0839615821542916E-2</v>
      </c>
      <c r="GD37" s="242">
        <f t="shared" si="82"/>
        <v>6.3526495196777194E-2</v>
      </c>
      <c r="GE37" s="242">
        <f t="shared" si="83"/>
        <v>4.5113478462251042E-2</v>
      </c>
      <c r="GF37" s="242">
        <f t="shared" si="84"/>
        <v>4.0445394218873019E-2</v>
      </c>
      <c r="GG37" s="242">
        <f t="shared" si="85"/>
        <v>3.6174258080515831E-2</v>
      </c>
      <c r="GH37" s="242">
        <f t="shared" si="86"/>
        <v>4.1478694744225345E-2</v>
      </c>
      <c r="GI37" s="242">
        <f t="shared" si="87"/>
        <v>3.4617599400050887E-2</v>
      </c>
      <c r="GJ37" s="242">
        <f t="shared" si="88"/>
        <v>3.1399282808956021E-2</v>
      </c>
      <c r="GK37" s="242">
        <f t="shared" si="89"/>
        <v>3.6136585365853659E-2</v>
      </c>
      <c r="GL37" s="242">
        <f t="shared" si="90"/>
        <v>3.2190202691421511E-2</v>
      </c>
      <c r="GM37" s="242">
        <f t="shared" si="91"/>
        <v>2.5438420179890456E-2</v>
      </c>
      <c r="GN37" s="242">
        <f t="shared" si="92"/>
        <v>2.2028949685631748E-2</v>
      </c>
      <c r="GO37" s="242">
        <f t="shared" si="93"/>
        <v>2.9172320217096336E-2</v>
      </c>
      <c r="GP37" s="242">
        <f t="shared" si="94"/>
        <v>2.1289803039962418E-2</v>
      </c>
      <c r="GQ37" s="242">
        <f t="shared" si="95"/>
        <v>2.2789963565559866E-2</v>
      </c>
      <c r="GR37" s="242">
        <f t="shared" si="96"/>
        <v>1.8419544236340259E-2</v>
      </c>
      <c r="GS37" s="242">
        <f t="shared" si="97"/>
        <v>2.009461523631564E-2</v>
      </c>
      <c r="GT37" s="242">
        <f t="shared" si="98"/>
        <v>1.8186980904379924E-2</v>
      </c>
      <c r="GU37" s="242">
        <f t="shared" si="99"/>
        <v>1.5584738742809247E-2</v>
      </c>
      <c r="GV37" s="242">
        <f t="shared" si="100"/>
        <v>2.1658399308926074E-2</v>
      </c>
      <c r="GW37" s="242">
        <f t="shared" si="101"/>
        <v>1.9695961003254592E-2</v>
      </c>
      <c r="GX37" s="177">
        <f t="shared" si="102"/>
        <v>5.2682105480184614E-2</v>
      </c>
      <c r="GY37" s="177">
        <f t="shared" si="103"/>
        <v>3.6969331035487163E-2</v>
      </c>
      <c r="GZ37" s="177">
        <f t="shared" si="104"/>
        <v>2.0621616813642024E-2</v>
      </c>
      <c r="HA37" s="243">
        <f t="shared" si="105"/>
        <v>3.299822536772052E-2</v>
      </c>
      <c r="HB37" s="19"/>
      <c r="HC37" s="19"/>
      <c r="HD37" s="225">
        <v>1.392E-2</v>
      </c>
      <c r="HE37" s="10">
        <f t="shared" si="222"/>
        <v>30.9024</v>
      </c>
      <c r="HF37" s="10">
        <f t="shared" si="223"/>
        <v>23.21856</v>
      </c>
      <c r="HG37" s="10">
        <f t="shared" si="224"/>
        <v>16.063680000000002</v>
      </c>
      <c r="HH37" s="10">
        <f t="shared" si="225"/>
        <v>-53.257919999999999</v>
      </c>
      <c r="HI37" s="10">
        <f t="shared" si="226"/>
        <v>5.5123199999999999</v>
      </c>
      <c r="HJ37" s="10">
        <f t="shared" si="227"/>
        <v>16.049759999999999</v>
      </c>
      <c r="HK37" s="10">
        <f t="shared" si="228"/>
        <v>57.3504</v>
      </c>
      <c r="HL37" s="10">
        <f t="shared" si="229"/>
        <v>24.721920000000001</v>
      </c>
      <c r="HM37" s="10">
        <f t="shared" si="230"/>
        <v>23.09328</v>
      </c>
      <c r="HN37" s="10">
        <f t="shared" si="231"/>
        <v>61.22016</v>
      </c>
      <c r="HO37" s="10">
        <f t="shared" si="232"/>
        <v>42.804000000000002</v>
      </c>
      <c r="HP37" s="10">
        <f t="shared" si="233"/>
        <v>27.116160000000001</v>
      </c>
      <c r="HQ37" s="10">
        <f t="shared" si="234"/>
        <v>25.02816</v>
      </c>
      <c r="HR37" s="10">
        <f t="shared" si="235"/>
        <v>30.456959999999999</v>
      </c>
      <c r="HS37" s="10">
        <f t="shared" si="236"/>
        <v>36.219839999999998</v>
      </c>
      <c r="HT37" s="10">
        <f t="shared" si="237"/>
        <v>35.983200000000004</v>
      </c>
      <c r="HU37" s="10">
        <f t="shared" si="238"/>
        <v>34.493760000000002</v>
      </c>
      <c r="HV37" s="10">
        <f t="shared" si="239"/>
        <v>38.669760000000004</v>
      </c>
      <c r="HW37" s="10">
        <f t="shared" si="240"/>
        <v>40.256639999999997</v>
      </c>
      <c r="HX37" s="10">
        <f t="shared" si="241"/>
        <v>28.187999999999999</v>
      </c>
      <c r="HY37" s="10">
        <f t="shared" si="242"/>
        <v>19.849920000000001</v>
      </c>
      <c r="HZ37" s="10">
        <f t="shared" si="243"/>
        <v>22.146719999999998</v>
      </c>
      <c r="IA37" s="10">
        <f t="shared" si="244"/>
        <v>17.664480000000001</v>
      </c>
      <c r="IB37" s="10">
        <f t="shared" si="245"/>
        <v>21.506399999999999</v>
      </c>
      <c r="IC37" s="10">
        <f t="shared" si="246"/>
        <v>16.550879999999999</v>
      </c>
      <c r="ID37" s="10">
        <f t="shared" si="247"/>
        <v>18.861599999999999</v>
      </c>
      <c r="IE37" s="10">
        <f t="shared" si="248"/>
        <v>17.831520000000001</v>
      </c>
      <c r="IF37" s="10">
        <f t="shared" si="249"/>
        <v>16.564800000000002</v>
      </c>
      <c r="IG37" s="10">
        <f t="shared" si="250"/>
        <v>16.92672</v>
      </c>
      <c r="IH37" s="10">
        <f t="shared" si="251"/>
        <v>20.351040000000001</v>
      </c>
      <c r="II37" s="176">
        <f t="shared" si="252"/>
        <v>204.87456</v>
      </c>
      <c r="IJ37" s="176">
        <f t="shared" si="253"/>
        <v>339.21648000000005</v>
      </c>
      <c r="IK37" s="176">
        <f t="shared" si="254"/>
        <v>188.25407999999999</v>
      </c>
      <c r="IL37" s="19">
        <f t="shared" si="255"/>
        <v>732.34511999999984</v>
      </c>
      <c r="IM37" s="168"/>
      <c r="IN37" s="168"/>
      <c r="IO37" s="168"/>
      <c r="IP37" s="168"/>
      <c r="IQ37" s="168"/>
      <c r="IR37" s="168"/>
      <c r="IS37" s="168"/>
      <c r="IT37" s="168"/>
      <c r="IU37" s="168"/>
      <c r="IV37" s="168"/>
      <c r="IW37" s="168"/>
      <c r="IX37" s="168"/>
      <c r="IY37" s="168"/>
      <c r="IZ37" s="168"/>
      <c r="JA37" s="168"/>
      <c r="JB37" s="168"/>
      <c r="JC37" s="168"/>
      <c r="JD37" s="168"/>
      <c r="JE37" s="168"/>
      <c r="JF37" s="168"/>
      <c r="JG37" s="168"/>
      <c r="JH37" s="168"/>
      <c r="JI37" s="168"/>
      <c r="JJ37" s="168"/>
      <c r="JK37" s="168"/>
      <c r="JL37" s="168"/>
      <c r="JM37" s="168"/>
      <c r="JN37" s="168"/>
      <c r="JO37" s="168"/>
      <c r="JP37" s="168"/>
      <c r="JQ37" s="177">
        <f t="shared" si="146"/>
        <v>1.392E-2</v>
      </c>
      <c r="JR37" s="177">
        <f t="shared" si="147"/>
        <v>1.3920000000000002E-2</v>
      </c>
      <c r="JS37" s="177">
        <f t="shared" si="148"/>
        <v>1.3919999999999998E-2</v>
      </c>
      <c r="JT37" s="22">
        <f t="shared" si="149"/>
        <v>1.3919999999999997E-2</v>
      </c>
    </row>
    <row r="38" spans="1:280" x14ac:dyDescent="0.25">
      <c r="A38" s="96">
        <v>36</v>
      </c>
      <c r="B38" s="45"/>
      <c r="C38" s="45" t="s">
        <v>237</v>
      </c>
      <c r="D38" s="45" t="s">
        <v>183</v>
      </c>
      <c r="E38" s="68">
        <v>307</v>
      </c>
      <c r="F38" s="48" t="s">
        <v>191</v>
      </c>
      <c r="G38" s="124"/>
      <c r="H38" s="125"/>
      <c r="I38" s="125"/>
      <c r="J38" s="125"/>
      <c r="K38" s="125"/>
      <c r="L38" s="125"/>
      <c r="M38" s="125"/>
      <c r="N38" s="17"/>
      <c r="O38" s="12"/>
      <c r="P38" s="12"/>
      <c r="Q38" s="12"/>
      <c r="R38" s="12"/>
      <c r="S38" s="12"/>
      <c r="T38" s="12"/>
      <c r="U38" s="12"/>
      <c r="V38" s="12"/>
      <c r="W38" s="11"/>
      <c r="X38" s="12"/>
      <c r="Y38" s="12"/>
      <c r="Z38" s="12"/>
      <c r="AA38" s="11"/>
      <c r="AB38" s="11"/>
      <c r="AC38" s="11"/>
      <c r="AD38" s="11"/>
      <c r="AE38" s="11"/>
      <c r="AF38" s="11"/>
      <c r="AG38" s="11"/>
      <c r="AH38" s="12"/>
      <c r="AI38" s="12"/>
      <c r="AJ38" s="12"/>
      <c r="AK38" s="11"/>
      <c r="AL38" s="60"/>
      <c r="AM38" s="124">
        <v>356</v>
      </c>
      <c r="AN38" s="125">
        <v>356</v>
      </c>
      <c r="AO38" s="125">
        <v>356</v>
      </c>
      <c r="AP38" s="125">
        <v>356</v>
      </c>
      <c r="AQ38" s="125">
        <v>356</v>
      </c>
      <c r="AR38" s="125">
        <v>356</v>
      </c>
      <c r="AS38" s="125">
        <v>356</v>
      </c>
      <c r="AT38" s="17">
        <v>356</v>
      </c>
      <c r="AU38" s="12">
        <v>423</v>
      </c>
      <c r="AV38" s="12">
        <v>448</v>
      </c>
      <c r="AW38" s="12">
        <v>508</v>
      </c>
      <c r="AX38" s="12">
        <v>523</v>
      </c>
      <c r="AY38" s="12">
        <v>569</v>
      </c>
      <c r="AZ38" s="12">
        <v>537</v>
      </c>
      <c r="BA38" s="12">
        <v>545</v>
      </c>
      <c r="BB38" s="12">
        <v>610</v>
      </c>
      <c r="BC38" s="11">
        <v>650</v>
      </c>
      <c r="BD38" s="12">
        <v>633</v>
      </c>
      <c r="BE38" s="12">
        <v>666</v>
      </c>
      <c r="BF38" s="12">
        <v>677</v>
      </c>
      <c r="BG38" s="11">
        <v>774</v>
      </c>
      <c r="BH38" s="11">
        <v>741</v>
      </c>
      <c r="BI38" s="11">
        <v>625</v>
      </c>
      <c r="BJ38" s="11">
        <v>599</v>
      </c>
      <c r="BK38" s="11">
        <v>564</v>
      </c>
      <c r="BL38" s="11">
        <v>541</v>
      </c>
      <c r="BM38" s="11">
        <v>593</v>
      </c>
      <c r="BN38" s="12">
        <v>526</v>
      </c>
      <c r="BO38" s="12">
        <v>497</v>
      </c>
      <c r="BP38" s="12">
        <v>522</v>
      </c>
      <c r="BQ38" s="11">
        <v>549</v>
      </c>
      <c r="BR38" s="60"/>
      <c r="BS38" s="60"/>
      <c r="BT38" s="11">
        <f t="shared" si="150"/>
        <v>0</v>
      </c>
      <c r="BU38" s="11">
        <f t="shared" si="151"/>
        <v>0</v>
      </c>
      <c r="BV38" s="11">
        <f t="shared" si="152"/>
        <v>0</v>
      </c>
      <c r="BW38" s="11">
        <f t="shared" si="153"/>
        <v>0</v>
      </c>
      <c r="BX38" s="11">
        <f t="shared" si="154"/>
        <v>0</v>
      </c>
      <c r="BY38" s="11">
        <f t="shared" si="155"/>
        <v>0</v>
      </c>
      <c r="BZ38" s="11">
        <f t="shared" si="156"/>
        <v>0</v>
      </c>
      <c r="CA38" s="11">
        <f t="shared" si="157"/>
        <v>67</v>
      </c>
      <c r="CB38" s="11">
        <f t="shared" si="158"/>
        <v>25</v>
      </c>
      <c r="CC38" s="11">
        <f t="shared" si="159"/>
        <v>60</v>
      </c>
      <c r="CD38" s="11">
        <f t="shared" si="160"/>
        <v>15</v>
      </c>
      <c r="CE38" s="11">
        <f t="shared" si="161"/>
        <v>46</v>
      </c>
      <c r="CF38" s="11">
        <f t="shared" si="162"/>
        <v>-32</v>
      </c>
      <c r="CG38" s="11">
        <f t="shared" si="163"/>
        <v>8</v>
      </c>
      <c r="CH38" s="11">
        <f t="shared" si="164"/>
        <v>65</v>
      </c>
      <c r="CI38" s="11">
        <f t="shared" si="165"/>
        <v>40</v>
      </c>
      <c r="CJ38" s="11">
        <f t="shared" si="166"/>
        <v>-17</v>
      </c>
      <c r="CK38" s="11">
        <f t="shared" si="167"/>
        <v>33</v>
      </c>
      <c r="CL38" s="11">
        <f t="shared" si="168"/>
        <v>11</v>
      </c>
      <c r="CM38" s="11">
        <f t="shared" si="169"/>
        <v>97</v>
      </c>
      <c r="CN38" s="11">
        <f t="shared" si="170"/>
        <v>-33</v>
      </c>
      <c r="CO38" s="11">
        <f t="shared" si="171"/>
        <v>-116</v>
      </c>
      <c r="CP38" s="11">
        <f t="shared" si="172"/>
        <v>-26</v>
      </c>
      <c r="CQ38" s="11">
        <f t="shared" si="173"/>
        <v>-35</v>
      </c>
      <c r="CR38" s="11">
        <f t="shared" si="174"/>
        <v>-23</v>
      </c>
      <c r="CS38" s="11">
        <f t="shared" si="175"/>
        <v>52</v>
      </c>
      <c r="CT38" s="11">
        <f t="shared" si="176"/>
        <v>-67</v>
      </c>
      <c r="CU38" s="11">
        <f t="shared" si="177"/>
        <v>-29</v>
      </c>
      <c r="CV38" s="11">
        <f t="shared" si="178"/>
        <v>25</v>
      </c>
      <c r="CW38" s="11">
        <f t="shared" si="179"/>
        <v>27</v>
      </c>
      <c r="CX38" s="66">
        <f t="shared" si="180"/>
        <v>152</v>
      </c>
      <c r="CY38" s="66">
        <f t="shared" si="181"/>
        <v>266</v>
      </c>
      <c r="CZ38" s="66">
        <f t="shared" si="182"/>
        <v>-225</v>
      </c>
      <c r="DA38" s="66">
        <f t="shared" si="183"/>
        <v>193</v>
      </c>
      <c r="DB38" s="60"/>
      <c r="DC38" s="128">
        <v>3</v>
      </c>
      <c r="DD38" s="128">
        <v>4</v>
      </c>
      <c r="DE38" s="128">
        <v>8</v>
      </c>
      <c r="DF38" s="129">
        <v>3</v>
      </c>
      <c r="DG38" s="129">
        <v>2</v>
      </c>
      <c r="DH38" s="129">
        <v>10</v>
      </c>
      <c r="DI38" s="129">
        <v>20</v>
      </c>
      <c r="DJ38" s="129">
        <v>30</v>
      </c>
      <c r="DK38" s="128">
        <v>61</v>
      </c>
      <c r="DL38" s="128">
        <v>71</v>
      </c>
      <c r="DM38" s="128">
        <v>77</v>
      </c>
      <c r="DN38" s="129">
        <v>55</v>
      </c>
      <c r="DO38" s="129">
        <v>76</v>
      </c>
      <c r="DP38" s="129">
        <v>95</v>
      </c>
      <c r="DQ38" s="129">
        <v>61</v>
      </c>
      <c r="DR38" s="129">
        <v>47</v>
      </c>
      <c r="DS38" s="130">
        <v>77</v>
      </c>
      <c r="DT38" s="130">
        <v>66</v>
      </c>
      <c r="DU38" s="130">
        <v>57</v>
      </c>
      <c r="DV38" s="130">
        <v>41</v>
      </c>
      <c r="DW38" s="130">
        <v>69</v>
      </c>
      <c r="DX38" s="130">
        <v>54</v>
      </c>
      <c r="DY38" s="130">
        <v>24</v>
      </c>
      <c r="DZ38" s="130">
        <v>38</v>
      </c>
      <c r="EA38" s="130">
        <v>35</v>
      </c>
      <c r="EB38" s="130">
        <v>38</v>
      </c>
      <c r="EC38" s="130">
        <v>21</v>
      </c>
      <c r="ED38" s="130">
        <v>60</v>
      </c>
      <c r="EE38" s="130">
        <v>29</v>
      </c>
      <c r="EF38" s="130">
        <v>27</v>
      </c>
      <c r="EG38" s="66">
        <f t="shared" si="184"/>
        <v>212</v>
      </c>
      <c r="EH38" s="66">
        <f t="shared" si="185"/>
        <v>652</v>
      </c>
      <c r="EI38" s="66">
        <f t="shared" si="186"/>
        <v>395</v>
      </c>
      <c r="EJ38" s="66">
        <f t="shared" si="187"/>
        <v>1259</v>
      </c>
      <c r="EK38" s="19"/>
      <c r="EL38" s="5">
        <f t="shared" si="188"/>
        <v>3</v>
      </c>
      <c r="EM38" s="5">
        <f t="shared" si="189"/>
        <v>4</v>
      </c>
      <c r="EN38" s="5">
        <f t="shared" si="190"/>
        <v>8</v>
      </c>
      <c r="EO38" s="5">
        <f t="shared" si="191"/>
        <v>3</v>
      </c>
      <c r="EP38" s="5">
        <f t="shared" si="192"/>
        <v>2</v>
      </c>
      <c r="EQ38" s="5">
        <f t="shared" si="193"/>
        <v>10</v>
      </c>
      <c r="ER38" s="5">
        <f t="shared" si="194"/>
        <v>20</v>
      </c>
      <c r="ES38" s="5">
        <f t="shared" si="195"/>
        <v>97</v>
      </c>
      <c r="ET38" s="5">
        <f t="shared" si="196"/>
        <v>86</v>
      </c>
      <c r="EU38" s="5">
        <f t="shared" si="197"/>
        <v>131</v>
      </c>
      <c r="EV38" s="5">
        <f t="shared" si="198"/>
        <v>92</v>
      </c>
      <c r="EW38" s="5">
        <f t="shared" si="199"/>
        <v>101</v>
      </c>
      <c r="EX38" s="5">
        <f t="shared" si="200"/>
        <v>44</v>
      </c>
      <c r="EY38" s="5">
        <f t="shared" si="201"/>
        <v>103</v>
      </c>
      <c r="EZ38" s="5">
        <f t="shared" si="202"/>
        <v>126</v>
      </c>
      <c r="FA38" s="5">
        <f t="shared" si="203"/>
        <v>87</v>
      </c>
      <c r="FB38" s="5">
        <f t="shared" si="204"/>
        <v>60</v>
      </c>
      <c r="FC38" s="5">
        <f t="shared" si="205"/>
        <v>99</v>
      </c>
      <c r="FD38" s="5">
        <f t="shared" si="206"/>
        <v>68</v>
      </c>
      <c r="FE38" s="5">
        <f t="shared" si="207"/>
        <v>138</v>
      </c>
      <c r="FF38" s="5">
        <f t="shared" si="208"/>
        <v>36</v>
      </c>
      <c r="FG38" s="5">
        <f t="shared" si="209"/>
        <v>-62</v>
      </c>
      <c r="FH38" s="5">
        <f t="shared" si="210"/>
        <v>-2</v>
      </c>
      <c r="FI38" s="5">
        <f t="shared" si="211"/>
        <v>3</v>
      </c>
      <c r="FJ38" s="5">
        <f t="shared" si="212"/>
        <v>12</v>
      </c>
      <c r="FK38" s="5">
        <f t="shared" si="213"/>
        <v>90</v>
      </c>
      <c r="FL38" s="5">
        <f t="shared" si="214"/>
        <v>-46</v>
      </c>
      <c r="FM38" s="5">
        <f t="shared" si="215"/>
        <v>31</v>
      </c>
      <c r="FN38" s="5">
        <f t="shared" si="216"/>
        <v>54</v>
      </c>
      <c r="FO38" s="5">
        <f t="shared" si="217"/>
        <v>54</v>
      </c>
      <c r="FP38" s="176">
        <f t="shared" si="218"/>
        <v>364</v>
      </c>
      <c r="FQ38" s="176">
        <f t="shared" si="219"/>
        <v>918</v>
      </c>
      <c r="FR38" s="176">
        <f t="shared" si="220"/>
        <v>170</v>
      </c>
      <c r="FS38" s="66">
        <f t="shared" si="221"/>
        <v>1452</v>
      </c>
      <c r="FT38" s="242">
        <f t="shared" si="72"/>
        <v>9.5561487446405927E-5</v>
      </c>
      <c r="FU38" s="242">
        <f t="shared" si="73"/>
        <v>1.62731281834307E-4</v>
      </c>
      <c r="FV38" s="242">
        <f t="shared" si="74"/>
        <v>2.7709946138792195E-4</v>
      </c>
      <c r="FW38" s="242">
        <f t="shared" si="75"/>
        <v>2.2033711578715433E-4</v>
      </c>
      <c r="FX38" s="242">
        <f t="shared" si="76"/>
        <v>8.3229873976099159E-5</v>
      </c>
      <c r="FY38" s="242">
        <f t="shared" si="77"/>
        <v>4.2457736861099517E-4</v>
      </c>
      <c r="FZ38" s="242">
        <f t="shared" si="78"/>
        <v>6.2710996373214036E-4</v>
      </c>
      <c r="GA38" s="242">
        <f t="shared" si="79"/>
        <v>3.476951752813822E-3</v>
      </c>
      <c r="GB38" s="242">
        <f t="shared" si="80"/>
        <v>3.4227493433097189E-3</v>
      </c>
      <c r="GC38" s="242">
        <f t="shared" si="81"/>
        <v>2.7057730042342248E-3</v>
      </c>
      <c r="GD38" s="242">
        <f t="shared" si="82"/>
        <v>1.9006301001962607E-3</v>
      </c>
      <c r="GE38" s="242">
        <f t="shared" si="83"/>
        <v>2.3390458545622973E-3</v>
      </c>
      <c r="GF38" s="242">
        <f t="shared" si="84"/>
        <v>9.8976493082892822E-4</v>
      </c>
      <c r="GG38" s="242">
        <f t="shared" si="85"/>
        <v>1.7029015458378111E-3</v>
      </c>
      <c r="GH38" s="242">
        <f t="shared" si="86"/>
        <v>2.0085763019878529E-3</v>
      </c>
      <c r="GI38" s="242">
        <f t="shared" si="87"/>
        <v>1.1650797476999719E-3</v>
      </c>
      <c r="GJ38" s="242">
        <f t="shared" si="88"/>
        <v>7.6027319150014571E-4</v>
      </c>
      <c r="GK38" s="242">
        <f t="shared" si="89"/>
        <v>1.2878048780487804E-3</v>
      </c>
      <c r="GL38" s="242">
        <f t="shared" si="90"/>
        <v>7.5689273271668832E-4</v>
      </c>
      <c r="GM38" s="242">
        <f t="shared" si="91"/>
        <v>1.7335812270740164E-3</v>
      </c>
      <c r="GN38" s="242">
        <f t="shared" si="92"/>
        <v>5.561305670986977E-4</v>
      </c>
      <c r="GO38" s="242">
        <f t="shared" si="93"/>
        <v>-1.1368220323444203E-3</v>
      </c>
      <c r="GP38" s="242">
        <f t="shared" si="94"/>
        <v>-3.3553669093715399E-5</v>
      </c>
      <c r="GQ38" s="242">
        <f t="shared" si="95"/>
        <v>4.4252356437980323E-5</v>
      </c>
      <c r="GR38" s="242">
        <f t="shared" si="96"/>
        <v>1.8589952130873262E-4</v>
      </c>
      <c r="GS38" s="242">
        <f t="shared" si="97"/>
        <v>1.3346976909729947E-3</v>
      </c>
      <c r="GT38" s="242">
        <f t="shared" si="98"/>
        <v>-6.5308440406048132E-4</v>
      </c>
      <c r="GU38" s="242">
        <f t="shared" si="99"/>
        <v>4.0598899245973671E-4</v>
      </c>
      <c r="GV38" s="242">
        <f t="shared" si="100"/>
        <v>9.6180391667928294E-4</v>
      </c>
      <c r="GW38" s="242">
        <f t="shared" si="101"/>
        <v>7.2748419574264565E-4</v>
      </c>
      <c r="GX38" s="177">
        <f t="shared" si="102"/>
        <v>1.3029138738135072E-3</v>
      </c>
      <c r="GY38" s="177">
        <f t="shared" si="103"/>
        <v>1.392664692460799E-3</v>
      </c>
      <c r="GZ38" s="177">
        <f t="shared" si="104"/>
        <v>2.5921878573788407E-4</v>
      </c>
      <c r="HA38" s="243">
        <f t="shared" si="105"/>
        <v>9.1071112949630683E-4</v>
      </c>
      <c r="HB38" s="19"/>
      <c r="HC38" s="19"/>
      <c r="HD38" s="225">
        <v>1.2179999999999998E-2</v>
      </c>
      <c r="HE38" s="10">
        <f t="shared" si="222"/>
        <v>3.6539999999999996E-2</v>
      </c>
      <c r="HF38" s="10">
        <f t="shared" si="223"/>
        <v>4.8719999999999992E-2</v>
      </c>
      <c r="HG38" s="10">
        <f t="shared" si="224"/>
        <v>9.7439999999999985E-2</v>
      </c>
      <c r="HH38" s="10">
        <f t="shared" si="225"/>
        <v>3.6539999999999996E-2</v>
      </c>
      <c r="HI38" s="10">
        <f t="shared" si="226"/>
        <v>2.4359999999999996E-2</v>
      </c>
      <c r="HJ38" s="10">
        <f t="shared" si="227"/>
        <v>0.12179999999999998</v>
      </c>
      <c r="HK38" s="10">
        <f t="shared" si="228"/>
        <v>0.24359999999999996</v>
      </c>
      <c r="HL38" s="10">
        <f t="shared" si="229"/>
        <v>1.1814599999999997</v>
      </c>
      <c r="HM38" s="10">
        <f t="shared" si="230"/>
        <v>1.0474799999999997</v>
      </c>
      <c r="HN38" s="10">
        <f t="shared" si="231"/>
        <v>1.5955799999999998</v>
      </c>
      <c r="HO38" s="10">
        <f t="shared" si="232"/>
        <v>1.1205599999999998</v>
      </c>
      <c r="HP38" s="10">
        <f t="shared" si="233"/>
        <v>1.2301799999999998</v>
      </c>
      <c r="HQ38" s="10">
        <f t="shared" si="234"/>
        <v>0.53591999999999995</v>
      </c>
      <c r="HR38" s="10">
        <f t="shared" si="235"/>
        <v>1.2545399999999998</v>
      </c>
      <c r="HS38" s="10">
        <f t="shared" si="236"/>
        <v>1.5346799999999998</v>
      </c>
      <c r="HT38" s="10">
        <f t="shared" si="237"/>
        <v>1.0596599999999998</v>
      </c>
      <c r="HU38" s="10">
        <f t="shared" si="238"/>
        <v>0.73079999999999989</v>
      </c>
      <c r="HV38" s="10">
        <f t="shared" si="239"/>
        <v>1.2058199999999999</v>
      </c>
      <c r="HW38" s="10">
        <f t="shared" si="240"/>
        <v>0.82823999999999987</v>
      </c>
      <c r="HX38" s="10">
        <f t="shared" si="241"/>
        <v>1.6808399999999997</v>
      </c>
      <c r="HY38" s="10">
        <f t="shared" si="242"/>
        <v>0.43847999999999993</v>
      </c>
      <c r="HZ38" s="10">
        <f t="shared" si="243"/>
        <v>-0.75515999999999983</v>
      </c>
      <c r="IA38" s="10">
        <f t="shared" si="244"/>
        <v>-2.4359999999999996E-2</v>
      </c>
      <c r="IB38" s="10">
        <f t="shared" si="245"/>
        <v>3.6539999999999996E-2</v>
      </c>
      <c r="IC38" s="10">
        <f t="shared" si="246"/>
        <v>0.14615999999999998</v>
      </c>
      <c r="ID38" s="10">
        <f t="shared" si="247"/>
        <v>1.0961999999999998</v>
      </c>
      <c r="IE38" s="10">
        <f t="shared" si="248"/>
        <v>-0.56027999999999989</v>
      </c>
      <c r="IF38" s="10">
        <f t="shared" si="249"/>
        <v>0.37757999999999992</v>
      </c>
      <c r="IG38" s="10">
        <f t="shared" si="250"/>
        <v>0.65771999999999986</v>
      </c>
      <c r="IH38" s="10">
        <f t="shared" si="251"/>
        <v>0.65771999999999986</v>
      </c>
      <c r="II38" s="176">
        <f t="shared" si="252"/>
        <v>4.4335199999999988</v>
      </c>
      <c r="IJ38" s="176">
        <f t="shared" si="253"/>
        <v>11.181239999999997</v>
      </c>
      <c r="IK38" s="176">
        <f t="shared" si="254"/>
        <v>2.0705999999999998</v>
      </c>
      <c r="IL38" s="19">
        <f t="shared" si="255"/>
        <v>17.685359999999999</v>
      </c>
      <c r="IM38" s="168"/>
      <c r="IN38" s="168"/>
      <c r="IO38" s="168"/>
      <c r="IP38" s="168"/>
      <c r="IQ38" s="168"/>
      <c r="IR38" s="168"/>
      <c r="IS38" s="168"/>
      <c r="IT38" s="168"/>
      <c r="IU38" s="168"/>
      <c r="IV38" s="168"/>
      <c r="IW38" s="168"/>
      <c r="IX38" s="168"/>
      <c r="IY38" s="168"/>
      <c r="IZ38" s="168"/>
      <c r="JA38" s="168"/>
      <c r="JB38" s="168"/>
      <c r="JC38" s="168"/>
      <c r="JD38" s="168"/>
      <c r="JE38" s="168"/>
      <c r="JF38" s="168"/>
      <c r="JG38" s="168"/>
      <c r="JH38" s="168"/>
      <c r="JI38" s="168"/>
      <c r="JJ38" s="168"/>
      <c r="JK38" s="168"/>
      <c r="JL38" s="168"/>
      <c r="JM38" s="168"/>
      <c r="JN38" s="168"/>
      <c r="JO38" s="168"/>
      <c r="JP38" s="168"/>
      <c r="JQ38" s="177">
        <f t="shared" si="146"/>
        <v>1.2179999999999996E-2</v>
      </c>
      <c r="JR38" s="177">
        <f t="shared" si="147"/>
        <v>1.2179999999999996E-2</v>
      </c>
      <c r="JS38" s="177">
        <f t="shared" si="148"/>
        <v>1.2179999999999998E-2</v>
      </c>
      <c r="JT38" s="22">
        <f t="shared" si="149"/>
        <v>1.218E-2</v>
      </c>
    </row>
    <row r="39" spans="1:280" x14ac:dyDescent="0.25">
      <c r="A39" s="96">
        <v>37</v>
      </c>
      <c r="B39" s="39"/>
      <c r="C39" s="39" t="s">
        <v>236</v>
      </c>
      <c r="D39" s="39" t="s">
        <v>185</v>
      </c>
      <c r="E39" s="68">
        <v>411</v>
      </c>
      <c r="F39" s="49" t="s">
        <v>157</v>
      </c>
      <c r="G39" s="124"/>
      <c r="H39" s="125"/>
      <c r="I39" s="125"/>
      <c r="J39" s="125"/>
      <c r="K39" s="125"/>
      <c r="L39" s="125"/>
      <c r="M39" s="125"/>
      <c r="N39" s="17"/>
      <c r="O39" s="12"/>
      <c r="P39" s="12"/>
      <c r="Q39" s="12"/>
      <c r="R39" s="12"/>
      <c r="S39" s="12"/>
      <c r="T39" s="12"/>
      <c r="U39" s="12"/>
      <c r="V39" s="12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60"/>
      <c r="AM39" s="124">
        <v>72</v>
      </c>
      <c r="AN39" s="125">
        <v>72</v>
      </c>
      <c r="AO39" s="125">
        <v>72</v>
      </c>
      <c r="AP39" s="125">
        <v>72</v>
      </c>
      <c r="AQ39" s="125">
        <v>72</v>
      </c>
      <c r="AR39" s="125">
        <v>72</v>
      </c>
      <c r="AS39" s="125">
        <v>72</v>
      </c>
      <c r="AT39" s="17">
        <v>72</v>
      </c>
      <c r="AU39" s="12">
        <v>71</v>
      </c>
      <c r="AV39" s="12">
        <v>72</v>
      </c>
      <c r="AW39" s="12">
        <v>71</v>
      </c>
      <c r="AX39" s="12">
        <v>80</v>
      </c>
      <c r="AY39" s="12">
        <v>88</v>
      </c>
      <c r="AZ39" s="12">
        <v>91</v>
      </c>
      <c r="BA39" s="12">
        <v>77</v>
      </c>
      <c r="BB39" s="12">
        <v>94</v>
      </c>
      <c r="BC39" s="11">
        <v>88</v>
      </c>
      <c r="BD39" s="12">
        <v>95</v>
      </c>
      <c r="BE39" s="12">
        <v>103</v>
      </c>
      <c r="BF39" s="12">
        <v>129</v>
      </c>
      <c r="BG39" s="12">
        <v>132</v>
      </c>
      <c r="BH39" s="12">
        <v>127</v>
      </c>
      <c r="BI39" s="12">
        <v>125</v>
      </c>
      <c r="BJ39" s="12">
        <v>124</v>
      </c>
      <c r="BK39" s="12">
        <v>131</v>
      </c>
      <c r="BL39" s="12">
        <v>137</v>
      </c>
      <c r="BM39" s="12">
        <v>146</v>
      </c>
      <c r="BN39" s="12">
        <v>145</v>
      </c>
      <c r="BO39" s="12">
        <v>156</v>
      </c>
      <c r="BP39" s="12">
        <v>156</v>
      </c>
      <c r="BQ39" s="12">
        <v>171</v>
      </c>
      <c r="BR39" s="60"/>
      <c r="BS39" s="60"/>
      <c r="BT39" s="11">
        <f t="shared" si="150"/>
        <v>0</v>
      </c>
      <c r="BU39" s="11">
        <f t="shared" si="151"/>
        <v>0</v>
      </c>
      <c r="BV39" s="11">
        <f t="shared" si="152"/>
        <v>0</v>
      </c>
      <c r="BW39" s="11">
        <f t="shared" si="153"/>
        <v>0</v>
      </c>
      <c r="BX39" s="11">
        <f t="shared" si="154"/>
        <v>0</v>
      </c>
      <c r="BY39" s="11">
        <f t="shared" si="155"/>
        <v>0</v>
      </c>
      <c r="BZ39" s="11">
        <f t="shared" si="156"/>
        <v>0</v>
      </c>
      <c r="CA39" s="11">
        <f t="shared" si="157"/>
        <v>-1</v>
      </c>
      <c r="CB39" s="11">
        <f t="shared" si="158"/>
        <v>1</v>
      </c>
      <c r="CC39" s="11">
        <f t="shared" si="159"/>
        <v>-1</v>
      </c>
      <c r="CD39" s="11">
        <f t="shared" si="160"/>
        <v>9</v>
      </c>
      <c r="CE39" s="11">
        <f t="shared" si="161"/>
        <v>8</v>
      </c>
      <c r="CF39" s="11">
        <f t="shared" si="162"/>
        <v>3</v>
      </c>
      <c r="CG39" s="11">
        <f t="shared" si="163"/>
        <v>-14</v>
      </c>
      <c r="CH39" s="11">
        <f t="shared" si="164"/>
        <v>17</v>
      </c>
      <c r="CI39" s="11">
        <f t="shared" si="165"/>
        <v>-6</v>
      </c>
      <c r="CJ39" s="11">
        <f t="shared" si="166"/>
        <v>7</v>
      </c>
      <c r="CK39" s="11">
        <f t="shared" si="167"/>
        <v>8</v>
      </c>
      <c r="CL39" s="11">
        <f t="shared" si="168"/>
        <v>26</v>
      </c>
      <c r="CM39" s="11">
        <f t="shared" si="169"/>
        <v>3</v>
      </c>
      <c r="CN39" s="11">
        <f t="shared" si="170"/>
        <v>-5</v>
      </c>
      <c r="CO39" s="11">
        <f t="shared" si="171"/>
        <v>-2</v>
      </c>
      <c r="CP39" s="11">
        <f t="shared" si="172"/>
        <v>-1</v>
      </c>
      <c r="CQ39" s="11">
        <f t="shared" si="173"/>
        <v>7</v>
      </c>
      <c r="CR39" s="11">
        <f t="shared" si="174"/>
        <v>6</v>
      </c>
      <c r="CS39" s="11">
        <f t="shared" si="175"/>
        <v>9</v>
      </c>
      <c r="CT39" s="11">
        <f t="shared" si="176"/>
        <v>-1</v>
      </c>
      <c r="CU39" s="11">
        <f t="shared" si="177"/>
        <v>11</v>
      </c>
      <c r="CV39" s="11">
        <f t="shared" si="178"/>
        <v>0</v>
      </c>
      <c r="CW39" s="11">
        <f t="shared" si="179"/>
        <v>15</v>
      </c>
      <c r="CX39" s="66">
        <f t="shared" si="180"/>
        <v>-1</v>
      </c>
      <c r="CY39" s="66">
        <f t="shared" si="181"/>
        <v>61</v>
      </c>
      <c r="CZ39" s="66">
        <f t="shared" si="182"/>
        <v>39</v>
      </c>
      <c r="DA39" s="66">
        <f t="shared" si="183"/>
        <v>99</v>
      </c>
      <c r="DB39" s="60"/>
      <c r="DC39" s="128">
        <v>0</v>
      </c>
      <c r="DD39" s="128">
        <v>1</v>
      </c>
      <c r="DE39" s="128">
        <v>1</v>
      </c>
      <c r="DF39" s="129">
        <v>0</v>
      </c>
      <c r="DG39" s="129">
        <v>1</v>
      </c>
      <c r="DH39" s="129">
        <v>2</v>
      </c>
      <c r="DI39" s="129">
        <v>4</v>
      </c>
      <c r="DJ39" s="129">
        <v>5</v>
      </c>
      <c r="DK39" s="128">
        <v>2</v>
      </c>
      <c r="DL39" s="128">
        <v>2</v>
      </c>
      <c r="DM39" s="128">
        <v>6</v>
      </c>
      <c r="DN39" s="129">
        <v>3</v>
      </c>
      <c r="DO39" s="129">
        <v>2</v>
      </c>
      <c r="DP39" s="129">
        <v>5</v>
      </c>
      <c r="DQ39" s="129">
        <v>3</v>
      </c>
      <c r="DR39" s="129">
        <v>5</v>
      </c>
      <c r="DS39" s="130">
        <v>7</v>
      </c>
      <c r="DT39" s="130">
        <v>3</v>
      </c>
      <c r="DU39" s="130">
        <v>3</v>
      </c>
      <c r="DV39" s="130">
        <v>6</v>
      </c>
      <c r="DW39" s="130">
        <v>7</v>
      </c>
      <c r="DX39" s="130">
        <v>6</v>
      </c>
      <c r="DY39" s="130">
        <v>4</v>
      </c>
      <c r="DZ39" s="130">
        <v>3</v>
      </c>
      <c r="EA39" s="130">
        <v>5</v>
      </c>
      <c r="EB39" s="130">
        <v>5</v>
      </c>
      <c r="EC39" s="130">
        <v>14</v>
      </c>
      <c r="ED39" s="130">
        <v>4</v>
      </c>
      <c r="EE39" s="130">
        <v>3</v>
      </c>
      <c r="EF39" s="130">
        <v>3</v>
      </c>
      <c r="EG39" s="66">
        <f t="shared" si="184"/>
        <v>18</v>
      </c>
      <c r="EH39" s="66">
        <f t="shared" si="185"/>
        <v>43</v>
      </c>
      <c r="EI39" s="66">
        <f t="shared" si="186"/>
        <v>54</v>
      </c>
      <c r="EJ39" s="66">
        <f t="shared" si="187"/>
        <v>115</v>
      </c>
      <c r="EK39" s="25"/>
      <c r="EL39" s="5">
        <f t="shared" si="188"/>
        <v>0</v>
      </c>
      <c r="EM39" s="5">
        <f t="shared" si="189"/>
        <v>1</v>
      </c>
      <c r="EN39" s="5">
        <f t="shared" si="190"/>
        <v>1</v>
      </c>
      <c r="EO39" s="5">
        <f t="shared" si="191"/>
        <v>0</v>
      </c>
      <c r="EP39" s="5">
        <f t="shared" si="192"/>
        <v>1</v>
      </c>
      <c r="EQ39" s="5">
        <f t="shared" si="193"/>
        <v>2</v>
      </c>
      <c r="ER39" s="5">
        <f t="shared" si="194"/>
        <v>4</v>
      </c>
      <c r="ES39" s="5">
        <f t="shared" si="195"/>
        <v>4</v>
      </c>
      <c r="ET39" s="5">
        <f t="shared" si="196"/>
        <v>3</v>
      </c>
      <c r="EU39" s="5">
        <f t="shared" si="197"/>
        <v>1</v>
      </c>
      <c r="EV39" s="5">
        <f t="shared" si="198"/>
        <v>15</v>
      </c>
      <c r="EW39" s="5">
        <f t="shared" si="199"/>
        <v>11</v>
      </c>
      <c r="EX39" s="5">
        <f t="shared" si="200"/>
        <v>5</v>
      </c>
      <c r="EY39" s="5">
        <f t="shared" si="201"/>
        <v>-9</v>
      </c>
      <c r="EZ39" s="5">
        <f t="shared" si="202"/>
        <v>20</v>
      </c>
      <c r="FA39" s="5">
        <f t="shared" si="203"/>
        <v>-1</v>
      </c>
      <c r="FB39" s="5">
        <f t="shared" si="204"/>
        <v>14</v>
      </c>
      <c r="FC39" s="5">
        <f t="shared" si="205"/>
        <v>11</v>
      </c>
      <c r="FD39" s="5">
        <f t="shared" si="206"/>
        <v>29</v>
      </c>
      <c r="FE39" s="5">
        <f t="shared" si="207"/>
        <v>9</v>
      </c>
      <c r="FF39" s="5">
        <f t="shared" si="208"/>
        <v>2</v>
      </c>
      <c r="FG39" s="5">
        <f t="shared" si="209"/>
        <v>4</v>
      </c>
      <c r="FH39" s="5">
        <f t="shared" si="210"/>
        <v>3</v>
      </c>
      <c r="FI39" s="5">
        <f t="shared" si="211"/>
        <v>10</v>
      </c>
      <c r="FJ39" s="5">
        <f t="shared" si="212"/>
        <v>11</v>
      </c>
      <c r="FK39" s="5">
        <f t="shared" si="213"/>
        <v>14</v>
      </c>
      <c r="FL39" s="5">
        <f t="shared" si="214"/>
        <v>13</v>
      </c>
      <c r="FM39" s="5">
        <f t="shared" si="215"/>
        <v>15</v>
      </c>
      <c r="FN39" s="5">
        <f t="shared" si="216"/>
        <v>3</v>
      </c>
      <c r="FO39" s="5">
        <f t="shared" si="217"/>
        <v>18</v>
      </c>
      <c r="FP39" s="176">
        <f t="shared" si="218"/>
        <v>17</v>
      </c>
      <c r="FQ39" s="176">
        <f t="shared" si="219"/>
        <v>104</v>
      </c>
      <c r="FR39" s="176">
        <f t="shared" si="220"/>
        <v>93</v>
      </c>
      <c r="FS39" s="66">
        <f t="shared" si="221"/>
        <v>214</v>
      </c>
      <c r="FT39" s="242">
        <f t="shared" si="72"/>
        <v>0</v>
      </c>
      <c r="FU39" s="242">
        <f t="shared" si="73"/>
        <v>4.068282045857675E-5</v>
      </c>
      <c r="FV39" s="242">
        <f t="shared" si="74"/>
        <v>3.4637432673490244E-5</v>
      </c>
      <c r="FW39" s="242">
        <f t="shared" si="75"/>
        <v>0</v>
      </c>
      <c r="FX39" s="242">
        <f t="shared" si="76"/>
        <v>4.161493698804958E-5</v>
      </c>
      <c r="FY39" s="242">
        <f t="shared" si="77"/>
        <v>8.4915473722199037E-5</v>
      </c>
      <c r="FZ39" s="242">
        <f t="shared" si="78"/>
        <v>1.2542199274642808E-4</v>
      </c>
      <c r="GA39" s="242">
        <f t="shared" si="79"/>
        <v>1.433794537242813E-4</v>
      </c>
      <c r="GB39" s="242">
        <f t="shared" si="80"/>
        <v>1.1939823290615299E-4</v>
      </c>
      <c r="GC39" s="242">
        <f t="shared" si="81"/>
        <v>2.0654755757513167E-5</v>
      </c>
      <c r="GD39" s="242">
        <f t="shared" si="82"/>
        <v>3.0988534242330339E-4</v>
      </c>
      <c r="GE39" s="242">
        <f t="shared" si="83"/>
        <v>2.5474756831866605E-4</v>
      </c>
      <c r="GF39" s="242">
        <f t="shared" si="84"/>
        <v>1.1247328759419637E-4</v>
      </c>
      <c r="GG39" s="242">
        <f t="shared" si="85"/>
        <v>-1.4879722245184757E-4</v>
      </c>
      <c r="GH39" s="242">
        <f t="shared" si="86"/>
        <v>3.1882163523616711E-4</v>
      </c>
      <c r="GI39" s="242">
        <f t="shared" si="87"/>
        <v>-1.3391721237930711E-5</v>
      </c>
      <c r="GJ39" s="242">
        <f t="shared" si="88"/>
        <v>1.7739707801670067E-4</v>
      </c>
      <c r="GK39" s="242">
        <f t="shared" si="89"/>
        <v>1.4308943089430895E-4</v>
      </c>
      <c r="GL39" s="242">
        <f t="shared" si="90"/>
        <v>3.2279248895270533E-4</v>
      </c>
      <c r="GM39" s="242">
        <f t="shared" si="91"/>
        <v>1.1305964524395759E-4</v>
      </c>
      <c r="GN39" s="242">
        <f t="shared" si="92"/>
        <v>3.0896142616594319E-5</v>
      </c>
      <c r="GO39" s="242">
        <f t="shared" si="93"/>
        <v>7.334335692544648E-5</v>
      </c>
      <c r="GP39" s="242">
        <f t="shared" si="94"/>
        <v>5.0330503640573095E-5</v>
      </c>
      <c r="GQ39" s="242">
        <f t="shared" si="95"/>
        <v>1.4750785479326775E-4</v>
      </c>
      <c r="GR39" s="242">
        <f t="shared" si="96"/>
        <v>1.704078945330049E-4</v>
      </c>
      <c r="GS39" s="242">
        <f t="shared" si="97"/>
        <v>2.0761964081802137E-4</v>
      </c>
      <c r="GT39" s="242">
        <f t="shared" si="98"/>
        <v>1.8456733158230993E-4</v>
      </c>
      <c r="GU39" s="242">
        <f t="shared" si="99"/>
        <v>1.9644628667406615E-4</v>
      </c>
      <c r="GV39" s="242">
        <f t="shared" si="100"/>
        <v>5.343355092662683E-5</v>
      </c>
      <c r="GW39" s="242">
        <f t="shared" si="101"/>
        <v>2.4249473191421522E-4</v>
      </c>
      <c r="GX39" s="177">
        <f t="shared" si="102"/>
        <v>6.0850373227553913E-5</v>
      </c>
      <c r="GY39" s="177">
        <f t="shared" si="103"/>
        <v>1.5777464925481819E-4</v>
      </c>
      <c r="GZ39" s="177">
        <f t="shared" si="104"/>
        <v>1.4180792396248953E-4</v>
      </c>
      <c r="HA39" s="243">
        <f t="shared" si="105"/>
        <v>1.3422326564201768E-4</v>
      </c>
      <c r="HB39" s="19"/>
      <c r="HC39" s="19"/>
      <c r="HD39" s="225">
        <v>0</v>
      </c>
      <c r="HE39" s="10">
        <f t="shared" si="222"/>
        <v>0</v>
      </c>
      <c r="HF39" s="10">
        <f t="shared" si="223"/>
        <v>0</v>
      </c>
      <c r="HG39" s="10">
        <f t="shared" si="224"/>
        <v>0</v>
      </c>
      <c r="HH39" s="10">
        <f t="shared" si="225"/>
        <v>0</v>
      </c>
      <c r="HI39" s="10">
        <f t="shared" si="226"/>
        <v>0</v>
      </c>
      <c r="HJ39" s="10">
        <f t="shared" si="227"/>
        <v>0</v>
      </c>
      <c r="HK39" s="10">
        <f t="shared" si="228"/>
        <v>0</v>
      </c>
      <c r="HL39" s="10">
        <f t="shared" si="229"/>
        <v>0</v>
      </c>
      <c r="HM39" s="10">
        <f t="shared" si="230"/>
        <v>0</v>
      </c>
      <c r="HN39" s="10">
        <f t="shared" si="231"/>
        <v>0</v>
      </c>
      <c r="HO39" s="10">
        <f t="shared" si="232"/>
        <v>0</v>
      </c>
      <c r="HP39" s="10">
        <f t="shared" si="233"/>
        <v>0</v>
      </c>
      <c r="HQ39" s="10">
        <f t="shared" si="234"/>
        <v>0</v>
      </c>
      <c r="HR39" s="10">
        <f t="shared" si="235"/>
        <v>0</v>
      </c>
      <c r="HS39" s="10">
        <f t="shared" si="236"/>
        <v>0</v>
      </c>
      <c r="HT39" s="10">
        <f t="shared" si="237"/>
        <v>0</v>
      </c>
      <c r="HU39" s="10">
        <f t="shared" si="238"/>
        <v>0</v>
      </c>
      <c r="HV39" s="10">
        <f t="shared" si="239"/>
        <v>0</v>
      </c>
      <c r="HW39" s="10">
        <f t="shared" si="240"/>
        <v>0</v>
      </c>
      <c r="HX39" s="10">
        <f t="shared" si="241"/>
        <v>0</v>
      </c>
      <c r="HY39" s="10">
        <f t="shared" si="242"/>
        <v>0</v>
      </c>
      <c r="HZ39" s="10">
        <f t="shared" si="243"/>
        <v>0</v>
      </c>
      <c r="IA39" s="10">
        <f t="shared" si="244"/>
        <v>0</v>
      </c>
      <c r="IB39" s="10">
        <f t="shared" si="245"/>
        <v>0</v>
      </c>
      <c r="IC39" s="10">
        <f t="shared" si="246"/>
        <v>0</v>
      </c>
      <c r="ID39" s="10">
        <f t="shared" si="247"/>
        <v>0</v>
      </c>
      <c r="IE39" s="10">
        <f t="shared" si="248"/>
        <v>0</v>
      </c>
      <c r="IF39" s="10">
        <f t="shared" si="249"/>
        <v>0</v>
      </c>
      <c r="IG39" s="10">
        <f t="shared" si="250"/>
        <v>0</v>
      </c>
      <c r="IH39" s="10">
        <f t="shared" si="251"/>
        <v>0</v>
      </c>
      <c r="II39" s="176">
        <f t="shared" si="252"/>
        <v>0</v>
      </c>
      <c r="IJ39" s="176">
        <f t="shared" si="253"/>
        <v>0</v>
      </c>
      <c r="IK39" s="176">
        <f t="shared" si="254"/>
        <v>0</v>
      </c>
      <c r="IL39" s="19">
        <f t="shared" si="255"/>
        <v>0</v>
      </c>
      <c r="IM39" s="168"/>
      <c r="IN39" s="168"/>
      <c r="IO39" s="168"/>
      <c r="IP39" s="168"/>
      <c r="IQ39" s="168"/>
      <c r="IR39" s="168"/>
      <c r="IS39" s="168"/>
      <c r="IT39" s="168"/>
      <c r="IU39" s="168"/>
      <c r="IV39" s="168"/>
      <c r="IW39" s="168"/>
      <c r="IX39" s="168"/>
      <c r="IY39" s="168"/>
      <c r="IZ39" s="168"/>
      <c r="JA39" s="168"/>
      <c r="JB39" s="168"/>
      <c r="JC39" s="168"/>
      <c r="JD39" s="168"/>
      <c r="JE39" s="168"/>
      <c r="JF39" s="168"/>
      <c r="JG39" s="168"/>
      <c r="JH39" s="168"/>
      <c r="JI39" s="168"/>
      <c r="JJ39" s="168"/>
      <c r="JK39" s="168"/>
      <c r="JL39" s="168"/>
      <c r="JM39" s="168"/>
      <c r="JN39" s="168"/>
      <c r="JO39" s="168"/>
      <c r="JP39" s="168"/>
      <c r="JQ39" s="177">
        <f t="shared" si="146"/>
        <v>0</v>
      </c>
      <c r="JR39" s="177">
        <f t="shared" si="147"/>
        <v>0</v>
      </c>
      <c r="JS39" s="177">
        <f t="shared" si="148"/>
        <v>0</v>
      </c>
      <c r="JT39" s="22">
        <f t="shared" si="149"/>
        <v>0</v>
      </c>
    </row>
    <row r="40" spans="1:280" x14ac:dyDescent="0.25">
      <c r="A40" s="96">
        <v>38</v>
      </c>
      <c r="B40" s="45"/>
      <c r="C40" s="39" t="s">
        <v>236</v>
      </c>
      <c r="D40" s="45" t="s">
        <v>185</v>
      </c>
      <c r="E40" s="68">
        <v>412</v>
      </c>
      <c r="F40" s="49" t="s">
        <v>81</v>
      </c>
      <c r="G40" s="124"/>
      <c r="H40" s="125"/>
      <c r="I40" s="125"/>
      <c r="J40" s="125"/>
      <c r="K40" s="125"/>
      <c r="L40" s="125"/>
      <c r="M40" s="125"/>
      <c r="N40" s="17"/>
      <c r="O40" s="12"/>
      <c r="P40" s="12"/>
      <c r="Q40" s="12"/>
      <c r="R40" s="12"/>
      <c r="S40" s="12"/>
      <c r="T40" s="12"/>
      <c r="U40" s="12"/>
      <c r="V40" s="12"/>
      <c r="W40" s="11"/>
      <c r="X40" s="11"/>
      <c r="Y40" s="12"/>
      <c r="Z40" s="11"/>
      <c r="AA40" s="11"/>
      <c r="AB40" s="11"/>
      <c r="AC40" s="11"/>
      <c r="AD40" s="11"/>
      <c r="AE40" s="11"/>
      <c r="AF40" s="11"/>
      <c r="AG40" s="11"/>
      <c r="AH40" s="12"/>
      <c r="AI40" s="12"/>
      <c r="AJ40" s="12"/>
      <c r="AK40" s="12"/>
      <c r="AL40" s="60"/>
      <c r="AM40" s="124">
        <v>259</v>
      </c>
      <c r="AN40" s="125">
        <v>259</v>
      </c>
      <c r="AO40" s="125">
        <v>259</v>
      </c>
      <c r="AP40" s="125">
        <v>259</v>
      </c>
      <c r="AQ40" s="125">
        <v>259</v>
      </c>
      <c r="AR40" s="125">
        <v>259</v>
      </c>
      <c r="AS40" s="125">
        <v>259</v>
      </c>
      <c r="AT40" s="17">
        <v>259</v>
      </c>
      <c r="AU40" s="12">
        <v>326</v>
      </c>
      <c r="AV40" s="12">
        <v>408</v>
      </c>
      <c r="AW40" s="12">
        <v>458</v>
      </c>
      <c r="AX40" s="12">
        <v>502</v>
      </c>
      <c r="AY40" s="12">
        <v>540</v>
      </c>
      <c r="AZ40" s="12">
        <v>578</v>
      </c>
      <c r="BA40" s="12">
        <v>618</v>
      </c>
      <c r="BB40" s="12">
        <v>601</v>
      </c>
      <c r="BC40" s="11">
        <v>589</v>
      </c>
      <c r="BD40" s="11">
        <v>617</v>
      </c>
      <c r="BE40" s="12">
        <v>602</v>
      </c>
      <c r="BF40" s="11">
        <v>625</v>
      </c>
      <c r="BG40" s="11">
        <v>644</v>
      </c>
      <c r="BH40" s="11">
        <v>621</v>
      </c>
      <c r="BI40" s="11">
        <v>621</v>
      </c>
      <c r="BJ40" s="11">
        <v>644</v>
      </c>
      <c r="BK40" s="11">
        <v>652</v>
      </c>
      <c r="BL40" s="11">
        <v>626</v>
      </c>
      <c r="BM40" s="11">
        <v>632</v>
      </c>
      <c r="BN40" s="12">
        <v>635</v>
      </c>
      <c r="BO40" s="12">
        <v>653</v>
      </c>
      <c r="BP40" s="12">
        <v>651</v>
      </c>
      <c r="BQ40" s="12">
        <v>712</v>
      </c>
      <c r="BR40" s="60"/>
      <c r="BS40" s="60"/>
      <c r="BT40" s="11">
        <f t="shared" si="150"/>
        <v>0</v>
      </c>
      <c r="BU40" s="11">
        <f t="shared" si="151"/>
        <v>0</v>
      </c>
      <c r="BV40" s="11">
        <f t="shared" si="152"/>
        <v>0</v>
      </c>
      <c r="BW40" s="11">
        <f t="shared" si="153"/>
        <v>0</v>
      </c>
      <c r="BX40" s="11">
        <f t="shared" si="154"/>
        <v>0</v>
      </c>
      <c r="BY40" s="11">
        <f t="shared" si="155"/>
        <v>0</v>
      </c>
      <c r="BZ40" s="11">
        <f t="shared" si="156"/>
        <v>0</v>
      </c>
      <c r="CA40" s="11">
        <f t="shared" si="157"/>
        <v>67</v>
      </c>
      <c r="CB40" s="11">
        <f t="shared" si="158"/>
        <v>82</v>
      </c>
      <c r="CC40" s="11">
        <f t="shared" si="159"/>
        <v>50</v>
      </c>
      <c r="CD40" s="11">
        <f t="shared" si="160"/>
        <v>44</v>
      </c>
      <c r="CE40" s="11">
        <f t="shared" si="161"/>
        <v>38</v>
      </c>
      <c r="CF40" s="11">
        <f t="shared" si="162"/>
        <v>38</v>
      </c>
      <c r="CG40" s="11">
        <f t="shared" si="163"/>
        <v>40</v>
      </c>
      <c r="CH40" s="11">
        <f t="shared" si="164"/>
        <v>-17</v>
      </c>
      <c r="CI40" s="11">
        <f t="shared" si="165"/>
        <v>-12</v>
      </c>
      <c r="CJ40" s="11">
        <f t="shared" si="166"/>
        <v>28</v>
      </c>
      <c r="CK40" s="11">
        <f t="shared" si="167"/>
        <v>-15</v>
      </c>
      <c r="CL40" s="11">
        <f t="shared" si="168"/>
        <v>23</v>
      </c>
      <c r="CM40" s="11">
        <f t="shared" si="169"/>
        <v>19</v>
      </c>
      <c r="CN40" s="11">
        <f t="shared" si="170"/>
        <v>-23</v>
      </c>
      <c r="CO40" s="11">
        <f t="shared" si="171"/>
        <v>0</v>
      </c>
      <c r="CP40" s="11">
        <f t="shared" si="172"/>
        <v>23</v>
      </c>
      <c r="CQ40" s="11">
        <f t="shared" si="173"/>
        <v>8</v>
      </c>
      <c r="CR40" s="11">
        <f t="shared" si="174"/>
        <v>-26</v>
      </c>
      <c r="CS40" s="11">
        <f t="shared" si="175"/>
        <v>6</v>
      </c>
      <c r="CT40" s="11">
        <f t="shared" si="176"/>
        <v>3</v>
      </c>
      <c r="CU40" s="11">
        <f t="shared" si="177"/>
        <v>18</v>
      </c>
      <c r="CV40" s="11">
        <f t="shared" si="178"/>
        <v>-2</v>
      </c>
      <c r="CW40" s="11">
        <f t="shared" si="179"/>
        <v>61</v>
      </c>
      <c r="CX40" s="66">
        <f t="shared" si="180"/>
        <v>199</v>
      </c>
      <c r="CY40" s="66">
        <f t="shared" si="181"/>
        <v>186</v>
      </c>
      <c r="CZ40" s="66">
        <f t="shared" si="182"/>
        <v>68</v>
      </c>
      <c r="DA40" s="66">
        <f t="shared" si="183"/>
        <v>453</v>
      </c>
      <c r="DB40" s="60"/>
      <c r="DC40" s="128">
        <v>0</v>
      </c>
      <c r="DD40" s="128">
        <v>3</v>
      </c>
      <c r="DE40" s="128">
        <v>4</v>
      </c>
      <c r="DF40" s="129">
        <v>6</v>
      </c>
      <c r="DG40" s="129">
        <v>2</v>
      </c>
      <c r="DH40" s="129">
        <v>9</v>
      </c>
      <c r="DI40" s="129">
        <v>8</v>
      </c>
      <c r="DJ40" s="129">
        <v>22</v>
      </c>
      <c r="DK40" s="128">
        <v>40</v>
      </c>
      <c r="DL40" s="128">
        <v>36</v>
      </c>
      <c r="DM40" s="128">
        <v>58</v>
      </c>
      <c r="DN40" s="129">
        <v>47</v>
      </c>
      <c r="DO40" s="129">
        <v>64</v>
      </c>
      <c r="DP40" s="129">
        <v>65</v>
      </c>
      <c r="DQ40" s="129">
        <v>89</v>
      </c>
      <c r="DR40" s="129">
        <v>86</v>
      </c>
      <c r="DS40" s="130">
        <v>69</v>
      </c>
      <c r="DT40" s="130">
        <v>84</v>
      </c>
      <c r="DU40" s="130">
        <v>60</v>
      </c>
      <c r="DV40" s="130">
        <v>49</v>
      </c>
      <c r="DW40" s="130">
        <v>61</v>
      </c>
      <c r="DX40" s="130">
        <v>52</v>
      </c>
      <c r="DY40" s="130">
        <v>25</v>
      </c>
      <c r="DZ40" s="130">
        <v>36</v>
      </c>
      <c r="EA40" s="130">
        <v>65</v>
      </c>
      <c r="EB40" s="130">
        <v>38</v>
      </c>
      <c r="EC40" s="130">
        <v>45</v>
      </c>
      <c r="ED40" s="130">
        <v>46</v>
      </c>
      <c r="EE40" s="130">
        <v>39</v>
      </c>
      <c r="EF40" s="130">
        <v>38</v>
      </c>
      <c r="EG40" s="66">
        <f t="shared" si="184"/>
        <v>130</v>
      </c>
      <c r="EH40" s="66">
        <f t="shared" si="185"/>
        <v>671</v>
      </c>
      <c r="EI40" s="66">
        <f t="shared" si="186"/>
        <v>445</v>
      </c>
      <c r="EJ40" s="66">
        <f t="shared" si="187"/>
        <v>1246</v>
      </c>
      <c r="EK40" s="25"/>
      <c r="EL40" s="5">
        <f t="shared" si="188"/>
        <v>0</v>
      </c>
      <c r="EM40" s="5">
        <f t="shared" si="189"/>
        <v>3</v>
      </c>
      <c r="EN40" s="5">
        <f t="shared" si="190"/>
        <v>4</v>
      </c>
      <c r="EO40" s="5">
        <f t="shared" si="191"/>
        <v>6</v>
      </c>
      <c r="EP40" s="5">
        <f t="shared" si="192"/>
        <v>2</v>
      </c>
      <c r="EQ40" s="5">
        <f t="shared" si="193"/>
        <v>9</v>
      </c>
      <c r="ER40" s="5">
        <f t="shared" si="194"/>
        <v>8</v>
      </c>
      <c r="ES40" s="5">
        <f t="shared" si="195"/>
        <v>89</v>
      </c>
      <c r="ET40" s="5">
        <f t="shared" si="196"/>
        <v>122</v>
      </c>
      <c r="EU40" s="5">
        <f t="shared" si="197"/>
        <v>86</v>
      </c>
      <c r="EV40" s="5">
        <f t="shared" si="198"/>
        <v>102</v>
      </c>
      <c r="EW40" s="5">
        <f t="shared" si="199"/>
        <v>85</v>
      </c>
      <c r="EX40" s="5">
        <f t="shared" si="200"/>
        <v>102</v>
      </c>
      <c r="EY40" s="5">
        <f t="shared" si="201"/>
        <v>105</v>
      </c>
      <c r="EZ40" s="5">
        <f t="shared" si="202"/>
        <v>72</v>
      </c>
      <c r="FA40" s="5">
        <f t="shared" si="203"/>
        <v>74</v>
      </c>
      <c r="FB40" s="5">
        <f t="shared" si="204"/>
        <v>97</v>
      </c>
      <c r="FC40" s="5">
        <f t="shared" si="205"/>
        <v>69</v>
      </c>
      <c r="FD40" s="5">
        <f t="shared" si="206"/>
        <v>83</v>
      </c>
      <c r="FE40" s="5">
        <f t="shared" si="207"/>
        <v>68</v>
      </c>
      <c r="FF40" s="5">
        <f t="shared" si="208"/>
        <v>38</v>
      </c>
      <c r="FG40" s="5">
        <f t="shared" si="209"/>
        <v>52</v>
      </c>
      <c r="FH40" s="5">
        <f t="shared" si="210"/>
        <v>48</v>
      </c>
      <c r="FI40" s="5">
        <f t="shared" si="211"/>
        <v>44</v>
      </c>
      <c r="FJ40" s="5">
        <f t="shared" si="212"/>
        <v>39</v>
      </c>
      <c r="FK40" s="5">
        <f t="shared" si="213"/>
        <v>44</v>
      </c>
      <c r="FL40" s="5">
        <f t="shared" si="214"/>
        <v>48</v>
      </c>
      <c r="FM40" s="5">
        <f t="shared" si="215"/>
        <v>64</v>
      </c>
      <c r="FN40" s="5">
        <f t="shared" si="216"/>
        <v>37</v>
      </c>
      <c r="FO40" s="5">
        <f t="shared" si="217"/>
        <v>99</v>
      </c>
      <c r="FP40" s="176">
        <f t="shared" si="218"/>
        <v>329</v>
      </c>
      <c r="FQ40" s="176">
        <f t="shared" si="219"/>
        <v>857</v>
      </c>
      <c r="FR40" s="176">
        <f t="shared" si="220"/>
        <v>513</v>
      </c>
      <c r="FS40" s="66">
        <f t="shared" si="221"/>
        <v>1699</v>
      </c>
      <c r="FT40" s="242">
        <f t="shared" si="72"/>
        <v>0</v>
      </c>
      <c r="FU40" s="242">
        <f t="shared" si="73"/>
        <v>1.2204846137573024E-4</v>
      </c>
      <c r="FV40" s="242">
        <f t="shared" si="74"/>
        <v>1.3854973069396098E-4</v>
      </c>
      <c r="FW40" s="242">
        <f t="shared" si="75"/>
        <v>4.4067423157430867E-4</v>
      </c>
      <c r="FX40" s="242">
        <f t="shared" si="76"/>
        <v>8.3229873976099159E-5</v>
      </c>
      <c r="FY40" s="242">
        <f t="shared" si="77"/>
        <v>3.8211963174989566E-4</v>
      </c>
      <c r="FZ40" s="242">
        <f t="shared" si="78"/>
        <v>2.5084398549285615E-4</v>
      </c>
      <c r="GA40" s="242">
        <f t="shared" si="79"/>
        <v>3.1901928453652592E-3</v>
      </c>
      <c r="GB40" s="242">
        <f t="shared" si="80"/>
        <v>4.8555281381835545E-3</v>
      </c>
      <c r="GC40" s="242">
        <f t="shared" si="81"/>
        <v>1.7763089951461325E-3</v>
      </c>
      <c r="GD40" s="242">
        <f t="shared" si="82"/>
        <v>2.1072203284784631E-3</v>
      </c>
      <c r="GE40" s="242">
        <f t="shared" si="83"/>
        <v>1.968503937007874E-3</v>
      </c>
      <c r="GF40" s="242">
        <f t="shared" si="84"/>
        <v>2.2944550669216062E-3</v>
      </c>
      <c r="GG40" s="242">
        <f t="shared" si="85"/>
        <v>1.7359675952715549E-3</v>
      </c>
      <c r="GH40" s="242">
        <f t="shared" si="86"/>
        <v>1.1477578868502017E-3</v>
      </c>
      <c r="GI40" s="242">
        <f t="shared" si="87"/>
        <v>9.9098737160687269E-4</v>
      </c>
      <c r="GJ40" s="242">
        <f t="shared" si="88"/>
        <v>1.229108326258569E-3</v>
      </c>
      <c r="GK40" s="242">
        <f t="shared" si="89"/>
        <v>8.9756097560975611E-4</v>
      </c>
      <c r="GL40" s="242">
        <f t="shared" si="90"/>
        <v>9.2385436493360492E-4</v>
      </c>
      <c r="GM40" s="242">
        <f t="shared" si="91"/>
        <v>8.5422843073212397E-4</v>
      </c>
      <c r="GN40" s="242">
        <f t="shared" si="92"/>
        <v>5.87026709715292E-4</v>
      </c>
      <c r="GO40" s="242">
        <f t="shared" si="93"/>
        <v>9.5346364003080417E-4</v>
      </c>
      <c r="GP40" s="242">
        <f t="shared" si="94"/>
        <v>8.0528805824916952E-4</v>
      </c>
      <c r="GQ40" s="242">
        <f t="shared" si="95"/>
        <v>6.4903456109037809E-4</v>
      </c>
      <c r="GR40" s="242">
        <f t="shared" si="96"/>
        <v>6.0417344425338099E-4</v>
      </c>
      <c r="GS40" s="242">
        <f t="shared" si="97"/>
        <v>6.5251887114235296E-4</v>
      </c>
      <c r="GT40" s="242">
        <f t="shared" si="98"/>
        <v>6.8147937815006749E-4</v>
      </c>
      <c r="GU40" s="242">
        <f t="shared" si="99"/>
        <v>8.3817082314268222E-4</v>
      </c>
      <c r="GV40" s="242">
        <f t="shared" si="100"/>
        <v>6.5901379476173089E-4</v>
      </c>
      <c r="GW40" s="242">
        <f t="shared" si="101"/>
        <v>1.3337210255281837E-3</v>
      </c>
      <c r="GX40" s="177">
        <f t="shared" si="102"/>
        <v>1.1776336936391316E-3</v>
      </c>
      <c r="GY40" s="177">
        <f t="shared" si="103"/>
        <v>1.3001237924171077E-3</v>
      </c>
      <c r="GZ40" s="177">
        <f t="shared" si="104"/>
        <v>7.8223080637373251E-4</v>
      </c>
      <c r="HA40" s="243">
        <f t="shared" si="105"/>
        <v>1.0656323753541496E-3</v>
      </c>
      <c r="HB40" s="19"/>
      <c r="HC40" s="19"/>
      <c r="HD40" s="225">
        <v>8.7000000000000001E-4</v>
      </c>
      <c r="HE40" s="10">
        <f t="shared" si="222"/>
        <v>0</v>
      </c>
      <c r="HF40" s="10">
        <f t="shared" si="223"/>
        <v>2.6099999999999999E-3</v>
      </c>
      <c r="HG40" s="10">
        <f t="shared" si="224"/>
        <v>3.48E-3</v>
      </c>
      <c r="HH40" s="10">
        <f t="shared" si="225"/>
        <v>5.2199999999999998E-3</v>
      </c>
      <c r="HI40" s="10">
        <f t="shared" si="226"/>
        <v>1.74E-3</v>
      </c>
      <c r="HJ40" s="10">
        <f t="shared" si="227"/>
        <v>7.8300000000000002E-3</v>
      </c>
      <c r="HK40" s="10">
        <f t="shared" si="228"/>
        <v>6.96E-3</v>
      </c>
      <c r="HL40" s="10">
        <f t="shared" si="229"/>
        <v>7.7429999999999999E-2</v>
      </c>
      <c r="HM40" s="10">
        <f t="shared" si="230"/>
        <v>0.10614</v>
      </c>
      <c r="HN40" s="10">
        <f t="shared" si="231"/>
        <v>7.4819999999999998E-2</v>
      </c>
      <c r="HO40" s="10">
        <f t="shared" si="232"/>
        <v>8.8739999999999999E-2</v>
      </c>
      <c r="HP40" s="10">
        <f t="shared" si="233"/>
        <v>7.3950000000000002E-2</v>
      </c>
      <c r="HQ40" s="10">
        <f t="shared" si="234"/>
        <v>8.8739999999999999E-2</v>
      </c>
      <c r="HR40" s="10">
        <f t="shared" si="235"/>
        <v>9.1350000000000001E-2</v>
      </c>
      <c r="HS40" s="10">
        <f t="shared" si="236"/>
        <v>6.2640000000000001E-2</v>
      </c>
      <c r="HT40" s="10">
        <f t="shared" si="237"/>
        <v>6.4380000000000007E-2</v>
      </c>
      <c r="HU40" s="10">
        <f t="shared" si="238"/>
        <v>8.4390000000000007E-2</v>
      </c>
      <c r="HV40" s="10">
        <f t="shared" si="239"/>
        <v>6.003E-2</v>
      </c>
      <c r="HW40" s="10">
        <f t="shared" si="240"/>
        <v>7.2209999999999996E-2</v>
      </c>
      <c r="HX40" s="10">
        <f t="shared" si="241"/>
        <v>5.9159999999999997E-2</v>
      </c>
      <c r="HY40" s="10">
        <f t="shared" si="242"/>
        <v>3.3059999999999999E-2</v>
      </c>
      <c r="HZ40" s="10">
        <f t="shared" si="243"/>
        <v>4.5240000000000002E-2</v>
      </c>
      <c r="IA40" s="10">
        <f t="shared" si="244"/>
        <v>4.1759999999999999E-2</v>
      </c>
      <c r="IB40" s="10">
        <f t="shared" si="245"/>
        <v>3.8280000000000002E-2</v>
      </c>
      <c r="IC40" s="10">
        <f t="shared" si="246"/>
        <v>3.3930000000000002E-2</v>
      </c>
      <c r="ID40" s="10">
        <f t="shared" si="247"/>
        <v>3.8280000000000002E-2</v>
      </c>
      <c r="IE40" s="10">
        <f t="shared" si="248"/>
        <v>4.1759999999999999E-2</v>
      </c>
      <c r="IF40" s="10">
        <f t="shared" si="249"/>
        <v>5.568E-2</v>
      </c>
      <c r="IG40" s="10">
        <f t="shared" si="250"/>
        <v>3.2190000000000003E-2</v>
      </c>
      <c r="IH40" s="10">
        <f t="shared" si="251"/>
        <v>8.6129999999999998E-2</v>
      </c>
      <c r="II40" s="176">
        <f t="shared" si="252"/>
        <v>0.28622999999999998</v>
      </c>
      <c r="IJ40" s="176">
        <f t="shared" si="253"/>
        <v>0.74558999999999997</v>
      </c>
      <c r="IK40" s="176">
        <f t="shared" si="254"/>
        <v>0.44630999999999998</v>
      </c>
      <c r="IL40" s="19">
        <f t="shared" si="255"/>
        <v>1.4781300000000004</v>
      </c>
      <c r="IM40" s="168"/>
      <c r="IN40" s="168"/>
      <c r="IO40" s="168"/>
      <c r="IP40" s="168"/>
      <c r="IQ40" s="168"/>
      <c r="IR40" s="168"/>
      <c r="IS40" s="168"/>
      <c r="IT40" s="168"/>
      <c r="IU40" s="168"/>
      <c r="IV40" s="168"/>
      <c r="IW40" s="168"/>
      <c r="IX40" s="168"/>
      <c r="IY40" s="168"/>
      <c r="IZ40" s="168"/>
      <c r="JA40" s="168"/>
      <c r="JB40" s="168"/>
      <c r="JC40" s="168"/>
      <c r="JD40" s="168"/>
      <c r="JE40" s="168"/>
      <c r="JF40" s="168"/>
      <c r="JG40" s="168"/>
      <c r="JH40" s="168"/>
      <c r="JI40" s="168"/>
      <c r="JJ40" s="168"/>
      <c r="JK40" s="168"/>
      <c r="JL40" s="168"/>
      <c r="JM40" s="168"/>
      <c r="JN40" s="168"/>
      <c r="JO40" s="168"/>
      <c r="JP40" s="168"/>
      <c r="JQ40" s="177">
        <f t="shared" si="146"/>
        <v>8.7000000000000001E-4</v>
      </c>
      <c r="JR40" s="177">
        <f t="shared" si="147"/>
        <v>8.7000000000000001E-4</v>
      </c>
      <c r="JS40" s="177">
        <f t="shared" si="148"/>
        <v>8.7000000000000001E-4</v>
      </c>
      <c r="JT40" s="22">
        <f t="shared" si="149"/>
        <v>8.7000000000000022E-4</v>
      </c>
    </row>
    <row r="41" spans="1:280" x14ac:dyDescent="0.25">
      <c r="A41" s="96">
        <v>39</v>
      </c>
      <c r="B41" s="39"/>
      <c r="C41" s="39" t="s">
        <v>238</v>
      </c>
      <c r="D41" s="39" t="s">
        <v>181</v>
      </c>
      <c r="E41" s="68">
        <v>107</v>
      </c>
      <c r="F41" s="48" t="s">
        <v>4</v>
      </c>
      <c r="G41" s="17"/>
      <c r="H41" s="5"/>
      <c r="I41" s="5"/>
      <c r="J41" s="5"/>
      <c r="K41" s="5"/>
      <c r="L41" s="5"/>
      <c r="M41" s="5"/>
      <c r="N41" s="17"/>
      <c r="O41" s="12"/>
      <c r="P41" s="12"/>
      <c r="Q41" s="12"/>
      <c r="R41" s="12"/>
      <c r="S41" s="12"/>
      <c r="T41" s="12"/>
      <c r="U41" s="12"/>
      <c r="V41" s="12"/>
      <c r="W41" s="11"/>
      <c r="X41" s="11"/>
      <c r="Y41" s="12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58"/>
      <c r="AM41" s="17">
        <v>55</v>
      </c>
      <c r="AN41" s="5">
        <v>55</v>
      </c>
      <c r="AO41" s="5">
        <v>55</v>
      </c>
      <c r="AP41" s="5">
        <v>55</v>
      </c>
      <c r="AQ41" s="5">
        <v>55</v>
      </c>
      <c r="AR41" s="5">
        <v>55</v>
      </c>
      <c r="AS41" s="5">
        <v>55</v>
      </c>
      <c r="AT41" s="17">
        <v>55</v>
      </c>
      <c r="AU41" s="12">
        <v>65</v>
      </c>
      <c r="AV41" s="12">
        <v>75</v>
      </c>
      <c r="AW41" s="12">
        <v>73</v>
      </c>
      <c r="AX41" s="12">
        <v>83</v>
      </c>
      <c r="AY41" s="12">
        <v>85</v>
      </c>
      <c r="AZ41" s="12">
        <v>123</v>
      </c>
      <c r="BA41" s="12">
        <v>171</v>
      </c>
      <c r="BB41" s="12">
        <v>201</v>
      </c>
      <c r="BC41" s="11">
        <v>231</v>
      </c>
      <c r="BD41" s="11">
        <v>263</v>
      </c>
      <c r="BE41" s="12">
        <v>314</v>
      </c>
      <c r="BF41" s="11">
        <v>344</v>
      </c>
      <c r="BG41" s="11">
        <v>358</v>
      </c>
      <c r="BH41" s="11">
        <v>367</v>
      </c>
      <c r="BI41" s="11">
        <v>410</v>
      </c>
      <c r="BJ41" s="11">
        <v>451</v>
      </c>
      <c r="BK41" s="11">
        <v>474</v>
      </c>
      <c r="BL41" s="11">
        <v>497</v>
      </c>
      <c r="BM41" s="11">
        <v>503</v>
      </c>
      <c r="BN41" s="11">
        <v>534</v>
      </c>
      <c r="BO41" s="11">
        <v>565</v>
      </c>
      <c r="BP41" s="11">
        <v>593</v>
      </c>
      <c r="BQ41" s="11">
        <v>646</v>
      </c>
      <c r="BR41" s="58"/>
      <c r="BS41" s="58"/>
      <c r="BT41" s="12">
        <f t="shared" si="150"/>
        <v>0</v>
      </c>
      <c r="BU41" s="12">
        <f t="shared" si="151"/>
        <v>0</v>
      </c>
      <c r="BV41" s="12">
        <f t="shared" si="152"/>
        <v>0</v>
      </c>
      <c r="BW41" s="12">
        <f t="shared" si="153"/>
        <v>0</v>
      </c>
      <c r="BX41" s="12">
        <f t="shared" si="154"/>
        <v>0</v>
      </c>
      <c r="BY41" s="12">
        <f t="shared" si="155"/>
        <v>0</v>
      </c>
      <c r="BZ41" s="12">
        <f t="shared" si="156"/>
        <v>0</v>
      </c>
      <c r="CA41" s="12">
        <f t="shared" si="157"/>
        <v>10</v>
      </c>
      <c r="CB41" s="12">
        <f t="shared" si="158"/>
        <v>10</v>
      </c>
      <c r="CC41" s="12">
        <f t="shared" si="159"/>
        <v>-2</v>
      </c>
      <c r="CD41" s="12">
        <f t="shared" si="160"/>
        <v>10</v>
      </c>
      <c r="CE41" s="12">
        <f t="shared" si="161"/>
        <v>2</v>
      </c>
      <c r="CF41" s="12">
        <f t="shared" si="162"/>
        <v>38</v>
      </c>
      <c r="CG41" s="12">
        <f t="shared" si="163"/>
        <v>48</v>
      </c>
      <c r="CH41" s="12">
        <f t="shared" si="164"/>
        <v>30</v>
      </c>
      <c r="CI41" s="12">
        <f t="shared" si="165"/>
        <v>30</v>
      </c>
      <c r="CJ41" s="12">
        <f t="shared" si="166"/>
        <v>32</v>
      </c>
      <c r="CK41" s="12">
        <f t="shared" si="167"/>
        <v>51</v>
      </c>
      <c r="CL41" s="12">
        <f t="shared" si="168"/>
        <v>30</v>
      </c>
      <c r="CM41" s="12">
        <f t="shared" si="169"/>
        <v>14</v>
      </c>
      <c r="CN41" s="12">
        <f t="shared" si="170"/>
        <v>9</v>
      </c>
      <c r="CO41" s="12">
        <f t="shared" si="171"/>
        <v>43</v>
      </c>
      <c r="CP41" s="12">
        <f t="shared" si="172"/>
        <v>41</v>
      </c>
      <c r="CQ41" s="12">
        <f t="shared" si="173"/>
        <v>23</v>
      </c>
      <c r="CR41" s="12">
        <f t="shared" si="174"/>
        <v>23</v>
      </c>
      <c r="CS41" s="12">
        <f t="shared" si="175"/>
        <v>6</v>
      </c>
      <c r="CT41" s="12">
        <f t="shared" si="176"/>
        <v>31</v>
      </c>
      <c r="CU41" s="12">
        <f t="shared" si="177"/>
        <v>31</v>
      </c>
      <c r="CV41" s="12">
        <f t="shared" si="178"/>
        <v>28</v>
      </c>
      <c r="CW41" s="12">
        <f t="shared" si="179"/>
        <v>53</v>
      </c>
      <c r="CX41" s="66">
        <f t="shared" si="180"/>
        <v>18</v>
      </c>
      <c r="CY41" s="66">
        <f t="shared" si="181"/>
        <v>285</v>
      </c>
      <c r="CZ41" s="66">
        <f t="shared" si="182"/>
        <v>288</v>
      </c>
      <c r="DA41" s="66">
        <f t="shared" si="183"/>
        <v>591</v>
      </c>
      <c r="DB41" s="58"/>
      <c r="DC41" s="129">
        <v>3</v>
      </c>
      <c r="DD41" s="128">
        <v>6</v>
      </c>
      <c r="DE41" s="128">
        <v>2</v>
      </c>
      <c r="DF41" s="129">
        <v>0</v>
      </c>
      <c r="DG41" s="129">
        <v>0</v>
      </c>
      <c r="DH41" s="129">
        <v>2</v>
      </c>
      <c r="DI41" s="129">
        <v>2</v>
      </c>
      <c r="DJ41" s="129">
        <v>1</v>
      </c>
      <c r="DK41" s="129">
        <v>0</v>
      </c>
      <c r="DL41" s="128">
        <v>2</v>
      </c>
      <c r="DM41" s="128">
        <v>1</v>
      </c>
      <c r="DN41" s="129">
        <v>5</v>
      </c>
      <c r="DO41" s="129">
        <v>0</v>
      </c>
      <c r="DP41" s="129">
        <v>1</v>
      </c>
      <c r="DQ41" s="129">
        <v>0</v>
      </c>
      <c r="DR41" s="129">
        <v>1</v>
      </c>
      <c r="DS41" s="130">
        <v>3</v>
      </c>
      <c r="DT41" s="130">
        <v>0</v>
      </c>
      <c r="DU41" s="130">
        <v>2</v>
      </c>
      <c r="DV41" s="130">
        <v>1</v>
      </c>
      <c r="DW41" s="130">
        <v>2</v>
      </c>
      <c r="DX41" s="130">
        <v>5</v>
      </c>
      <c r="DY41" s="130">
        <v>0</v>
      </c>
      <c r="DZ41" s="130">
        <v>2</v>
      </c>
      <c r="EA41" s="130">
        <v>4</v>
      </c>
      <c r="EB41" s="130">
        <v>8</v>
      </c>
      <c r="EC41" s="130">
        <v>3</v>
      </c>
      <c r="ED41" s="130">
        <v>6</v>
      </c>
      <c r="EE41" s="130">
        <v>2</v>
      </c>
      <c r="EF41" s="130">
        <v>9</v>
      </c>
      <c r="EG41" s="66">
        <f t="shared" si="184"/>
        <v>18</v>
      </c>
      <c r="EH41" s="66">
        <f t="shared" si="185"/>
        <v>14</v>
      </c>
      <c r="EI41" s="66">
        <f t="shared" si="186"/>
        <v>41</v>
      </c>
      <c r="EJ41" s="66">
        <f t="shared" si="187"/>
        <v>73</v>
      </c>
      <c r="EK41" s="19"/>
      <c r="EL41" s="5">
        <f t="shared" si="188"/>
        <v>3</v>
      </c>
      <c r="EM41" s="5">
        <f t="shared" si="189"/>
        <v>6</v>
      </c>
      <c r="EN41" s="5">
        <f t="shared" si="190"/>
        <v>2</v>
      </c>
      <c r="EO41" s="5">
        <f t="shared" si="191"/>
        <v>0</v>
      </c>
      <c r="EP41" s="5">
        <f t="shared" si="192"/>
        <v>0</v>
      </c>
      <c r="EQ41" s="5">
        <f t="shared" si="193"/>
        <v>2</v>
      </c>
      <c r="ER41" s="5">
        <f t="shared" si="194"/>
        <v>2</v>
      </c>
      <c r="ES41" s="5">
        <f t="shared" si="195"/>
        <v>11</v>
      </c>
      <c r="ET41" s="5">
        <f t="shared" si="196"/>
        <v>10</v>
      </c>
      <c r="EU41" s="5">
        <f t="shared" si="197"/>
        <v>0</v>
      </c>
      <c r="EV41" s="5">
        <f t="shared" si="198"/>
        <v>11</v>
      </c>
      <c r="EW41" s="5">
        <f t="shared" si="199"/>
        <v>7</v>
      </c>
      <c r="EX41" s="5">
        <f t="shared" si="200"/>
        <v>38</v>
      </c>
      <c r="EY41" s="5">
        <f t="shared" si="201"/>
        <v>49</v>
      </c>
      <c r="EZ41" s="5">
        <f t="shared" si="202"/>
        <v>30</v>
      </c>
      <c r="FA41" s="5">
        <f t="shared" si="203"/>
        <v>31</v>
      </c>
      <c r="FB41" s="5">
        <f t="shared" si="204"/>
        <v>35</v>
      </c>
      <c r="FC41" s="5">
        <f t="shared" si="205"/>
        <v>51</v>
      </c>
      <c r="FD41" s="5">
        <f t="shared" si="206"/>
        <v>32</v>
      </c>
      <c r="FE41" s="5">
        <f t="shared" si="207"/>
        <v>15</v>
      </c>
      <c r="FF41" s="5">
        <f t="shared" si="208"/>
        <v>11</v>
      </c>
      <c r="FG41" s="5">
        <f t="shared" si="209"/>
        <v>48</v>
      </c>
      <c r="FH41" s="5">
        <f t="shared" si="210"/>
        <v>41</v>
      </c>
      <c r="FI41" s="5">
        <f t="shared" si="211"/>
        <v>25</v>
      </c>
      <c r="FJ41" s="5">
        <f t="shared" si="212"/>
        <v>27</v>
      </c>
      <c r="FK41" s="5">
        <f t="shared" si="213"/>
        <v>14</v>
      </c>
      <c r="FL41" s="5">
        <f t="shared" si="214"/>
        <v>34</v>
      </c>
      <c r="FM41" s="5">
        <f t="shared" si="215"/>
        <v>37</v>
      </c>
      <c r="FN41" s="5">
        <f t="shared" si="216"/>
        <v>30</v>
      </c>
      <c r="FO41" s="5">
        <f t="shared" si="217"/>
        <v>62</v>
      </c>
      <c r="FP41" s="176">
        <f t="shared" si="218"/>
        <v>36</v>
      </c>
      <c r="FQ41" s="176">
        <f t="shared" si="219"/>
        <v>299</v>
      </c>
      <c r="FR41" s="176">
        <f t="shared" si="220"/>
        <v>329</v>
      </c>
      <c r="FS41" s="66">
        <f t="shared" si="221"/>
        <v>664</v>
      </c>
      <c r="FT41" s="242">
        <f t="shared" si="72"/>
        <v>9.5561487446405927E-5</v>
      </c>
      <c r="FU41" s="242">
        <f t="shared" si="73"/>
        <v>2.4409692275146049E-4</v>
      </c>
      <c r="FV41" s="242">
        <f t="shared" si="74"/>
        <v>6.9274865346980488E-5</v>
      </c>
      <c r="FW41" s="242">
        <f t="shared" si="75"/>
        <v>0</v>
      </c>
      <c r="FX41" s="242">
        <f t="shared" si="76"/>
        <v>0</v>
      </c>
      <c r="FY41" s="242">
        <f t="shared" si="77"/>
        <v>8.4915473722199037E-5</v>
      </c>
      <c r="FZ41" s="242">
        <f t="shared" si="78"/>
        <v>6.2710996373214039E-5</v>
      </c>
      <c r="GA41" s="242">
        <f t="shared" si="79"/>
        <v>3.9429349774177362E-4</v>
      </c>
      <c r="GB41" s="242">
        <f t="shared" si="80"/>
        <v>3.9799410968717664E-4</v>
      </c>
      <c r="GC41" s="242">
        <f t="shared" si="81"/>
        <v>0</v>
      </c>
      <c r="GD41" s="242">
        <f t="shared" si="82"/>
        <v>2.2724925111042247E-4</v>
      </c>
      <c r="GE41" s="242">
        <f t="shared" si="83"/>
        <v>1.6211208893006021E-4</v>
      </c>
      <c r="GF41" s="242">
        <f t="shared" si="84"/>
        <v>8.5479698571589249E-4</v>
      </c>
      <c r="GG41" s="242">
        <f t="shared" si="85"/>
        <v>8.1011821112672567E-4</v>
      </c>
      <c r="GH41" s="242">
        <f t="shared" si="86"/>
        <v>4.7823245285425067E-4</v>
      </c>
      <c r="GI41" s="242">
        <f t="shared" si="87"/>
        <v>4.1514335837585203E-4</v>
      </c>
      <c r="GJ41" s="242">
        <f t="shared" si="88"/>
        <v>4.4349269504175167E-4</v>
      </c>
      <c r="GK41" s="242">
        <f t="shared" si="89"/>
        <v>6.6341463414634142E-4</v>
      </c>
      <c r="GL41" s="242">
        <f t="shared" si="90"/>
        <v>3.5618481539608865E-4</v>
      </c>
      <c r="GM41" s="242">
        <f t="shared" si="91"/>
        <v>1.8843274207326266E-4</v>
      </c>
      <c r="GN41" s="242">
        <f t="shared" si="92"/>
        <v>1.6992878439126875E-4</v>
      </c>
      <c r="GO41" s="242">
        <f t="shared" si="93"/>
        <v>8.801202831053577E-4</v>
      </c>
      <c r="GP41" s="242">
        <f t="shared" si="94"/>
        <v>6.8785021642116565E-4</v>
      </c>
      <c r="GQ41" s="242">
        <f t="shared" si="95"/>
        <v>3.6876963698316936E-4</v>
      </c>
      <c r="GR41" s="242">
        <f t="shared" si="96"/>
        <v>4.1827392294464843E-4</v>
      </c>
      <c r="GS41" s="242">
        <f t="shared" si="97"/>
        <v>2.0761964081802137E-4</v>
      </c>
      <c r="GT41" s="242">
        <f t="shared" si="98"/>
        <v>4.8271455952296445E-4</v>
      </c>
      <c r="GU41" s="242">
        <f t="shared" si="99"/>
        <v>4.8456750712936317E-4</v>
      </c>
      <c r="GV41" s="242">
        <f t="shared" si="100"/>
        <v>5.343355092662683E-4</v>
      </c>
      <c r="GW41" s="242">
        <f t="shared" si="101"/>
        <v>8.3525963214896358E-4</v>
      </c>
      <c r="GX41" s="177">
        <f t="shared" si="102"/>
        <v>1.2885961389364357E-4</v>
      </c>
      <c r="GY41" s="177">
        <f t="shared" si="103"/>
        <v>4.5360211660760232E-4</v>
      </c>
      <c r="GZ41" s="177">
        <f t="shared" si="104"/>
        <v>5.0166459122214034E-4</v>
      </c>
      <c r="HA41" s="243">
        <f t="shared" si="105"/>
        <v>4.1646845040326977E-4</v>
      </c>
      <c r="HB41" s="19"/>
      <c r="HC41" s="19"/>
      <c r="HD41" s="225">
        <v>0</v>
      </c>
      <c r="HE41" s="10">
        <f t="shared" si="222"/>
        <v>0</v>
      </c>
      <c r="HF41" s="10">
        <f t="shared" si="223"/>
        <v>0</v>
      </c>
      <c r="HG41" s="10">
        <f t="shared" si="224"/>
        <v>0</v>
      </c>
      <c r="HH41" s="10">
        <f t="shared" si="225"/>
        <v>0</v>
      </c>
      <c r="HI41" s="10">
        <f t="shared" si="226"/>
        <v>0</v>
      </c>
      <c r="HJ41" s="10">
        <f t="shared" si="227"/>
        <v>0</v>
      </c>
      <c r="HK41" s="10">
        <f t="shared" si="228"/>
        <v>0</v>
      </c>
      <c r="HL41" s="10">
        <f t="shared" si="229"/>
        <v>0</v>
      </c>
      <c r="HM41" s="10">
        <f t="shared" si="230"/>
        <v>0</v>
      </c>
      <c r="HN41" s="10">
        <f t="shared" si="231"/>
        <v>0</v>
      </c>
      <c r="HO41" s="10">
        <f t="shared" si="232"/>
        <v>0</v>
      </c>
      <c r="HP41" s="10">
        <f t="shared" si="233"/>
        <v>0</v>
      </c>
      <c r="HQ41" s="10">
        <f t="shared" si="234"/>
        <v>0</v>
      </c>
      <c r="HR41" s="10">
        <f t="shared" si="235"/>
        <v>0</v>
      </c>
      <c r="HS41" s="10">
        <f t="shared" si="236"/>
        <v>0</v>
      </c>
      <c r="HT41" s="10">
        <f t="shared" si="237"/>
        <v>0</v>
      </c>
      <c r="HU41" s="10">
        <f t="shared" si="238"/>
        <v>0</v>
      </c>
      <c r="HV41" s="10">
        <f t="shared" si="239"/>
        <v>0</v>
      </c>
      <c r="HW41" s="10">
        <f t="shared" si="240"/>
        <v>0</v>
      </c>
      <c r="HX41" s="10">
        <f t="shared" si="241"/>
        <v>0</v>
      </c>
      <c r="HY41" s="10">
        <f t="shared" si="242"/>
        <v>0</v>
      </c>
      <c r="HZ41" s="10">
        <f t="shared" si="243"/>
        <v>0</v>
      </c>
      <c r="IA41" s="10">
        <f t="shared" si="244"/>
        <v>0</v>
      </c>
      <c r="IB41" s="10">
        <f t="shared" si="245"/>
        <v>0</v>
      </c>
      <c r="IC41" s="10">
        <f t="shared" si="246"/>
        <v>0</v>
      </c>
      <c r="ID41" s="10">
        <f t="shared" si="247"/>
        <v>0</v>
      </c>
      <c r="IE41" s="10">
        <f t="shared" si="248"/>
        <v>0</v>
      </c>
      <c r="IF41" s="10">
        <f t="shared" si="249"/>
        <v>0</v>
      </c>
      <c r="IG41" s="10">
        <f t="shared" si="250"/>
        <v>0</v>
      </c>
      <c r="IH41" s="10">
        <f t="shared" si="251"/>
        <v>0</v>
      </c>
      <c r="II41" s="176">
        <f t="shared" si="252"/>
        <v>0</v>
      </c>
      <c r="IJ41" s="176">
        <f t="shared" si="253"/>
        <v>0</v>
      </c>
      <c r="IK41" s="176">
        <f t="shared" si="254"/>
        <v>0</v>
      </c>
      <c r="IL41" s="19">
        <f t="shared" si="255"/>
        <v>0</v>
      </c>
      <c r="IM41" s="168"/>
      <c r="IN41" s="168"/>
      <c r="IO41" s="168"/>
      <c r="IP41" s="168"/>
      <c r="IQ41" s="168"/>
      <c r="IR41" s="168"/>
      <c r="IS41" s="168"/>
      <c r="IT41" s="168"/>
      <c r="IU41" s="168"/>
      <c r="IV41" s="168"/>
      <c r="IW41" s="168"/>
      <c r="IX41" s="168"/>
      <c r="IY41" s="168"/>
      <c r="IZ41" s="168"/>
      <c r="JA41" s="168"/>
      <c r="JB41" s="168"/>
      <c r="JC41" s="168"/>
      <c r="JD41" s="168"/>
      <c r="JE41" s="168"/>
      <c r="JF41" s="168"/>
      <c r="JG41" s="168"/>
      <c r="JH41" s="168"/>
      <c r="JI41" s="168"/>
      <c r="JJ41" s="168"/>
      <c r="JK41" s="168"/>
      <c r="JL41" s="168"/>
      <c r="JM41" s="168"/>
      <c r="JN41" s="168"/>
      <c r="JO41" s="168"/>
      <c r="JP41" s="168"/>
      <c r="JQ41" s="177">
        <f t="shared" si="146"/>
        <v>0</v>
      </c>
      <c r="JR41" s="177">
        <f t="shared" si="147"/>
        <v>0</v>
      </c>
      <c r="JS41" s="177">
        <f t="shared" si="148"/>
        <v>0</v>
      </c>
      <c r="JT41" s="22">
        <f t="shared" si="149"/>
        <v>0</v>
      </c>
    </row>
    <row r="42" spans="1:280" x14ac:dyDescent="0.25">
      <c r="A42" s="96">
        <v>40</v>
      </c>
      <c r="B42" s="39"/>
      <c r="C42" s="39" t="s">
        <v>238</v>
      </c>
      <c r="D42" s="39" t="s">
        <v>181</v>
      </c>
      <c r="E42" s="68">
        <v>108</v>
      </c>
      <c r="F42" s="48" t="s">
        <v>5</v>
      </c>
      <c r="G42" s="17"/>
      <c r="H42" s="5"/>
      <c r="I42" s="5"/>
      <c r="J42" s="5"/>
      <c r="K42" s="5"/>
      <c r="L42" s="5"/>
      <c r="M42" s="5"/>
      <c r="N42" s="17"/>
      <c r="O42" s="12"/>
      <c r="P42" s="12"/>
      <c r="Q42" s="12"/>
      <c r="R42" s="12"/>
      <c r="S42" s="12"/>
      <c r="T42" s="12"/>
      <c r="U42" s="12"/>
      <c r="V42" s="12"/>
      <c r="W42" s="11"/>
      <c r="X42" s="11"/>
      <c r="Y42" s="12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58"/>
      <c r="AM42" s="17">
        <v>2633</v>
      </c>
      <c r="AN42" s="5">
        <v>2783</v>
      </c>
      <c r="AO42" s="5">
        <v>2890</v>
      </c>
      <c r="AP42" s="5">
        <v>3092</v>
      </c>
      <c r="AQ42" s="5">
        <v>3151</v>
      </c>
      <c r="AR42" s="5">
        <v>3250</v>
      </c>
      <c r="AS42" s="5">
        <v>3324</v>
      </c>
      <c r="AT42" s="17">
        <v>3300</v>
      </c>
      <c r="AU42" s="12">
        <v>3240</v>
      </c>
      <c r="AV42" s="12">
        <v>3274</v>
      </c>
      <c r="AW42" s="12">
        <v>3353</v>
      </c>
      <c r="AX42" s="12">
        <v>3370</v>
      </c>
      <c r="AY42" s="12">
        <v>3394</v>
      </c>
      <c r="AZ42" s="12">
        <v>3275</v>
      </c>
      <c r="BA42" s="12">
        <v>3279</v>
      </c>
      <c r="BB42" s="12">
        <v>3171</v>
      </c>
      <c r="BC42" s="11">
        <v>3160</v>
      </c>
      <c r="BD42" s="11">
        <v>3101</v>
      </c>
      <c r="BE42" s="12">
        <v>3007</v>
      </c>
      <c r="BF42" s="11">
        <v>2927</v>
      </c>
      <c r="BG42" s="11">
        <v>2899</v>
      </c>
      <c r="BH42" s="11">
        <v>2861</v>
      </c>
      <c r="BI42" s="11">
        <v>2786</v>
      </c>
      <c r="BJ42" s="11">
        <v>2774</v>
      </c>
      <c r="BK42" s="11">
        <v>2749</v>
      </c>
      <c r="BL42" s="11">
        <v>2792</v>
      </c>
      <c r="BM42" s="11">
        <v>2751</v>
      </c>
      <c r="BN42" s="11">
        <v>2733</v>
      </c>
      <c r="BO42" s="11">
        <v>2675</v>
      </c>
      <c r="BP42" s="11">
        <v>2670</v>
      </c>
      <c r="BQ42" s="11">
        <v>2663</v>
      </c>
      <c r="BR42" s="58"/>
      <c r="BS42" s="58"/>
      <c r="BT42" s="12">
        <f t="shared" si="150"/>
        <v>150</v>
      </c>
      <c r="BU42" s="12">
        <f t="shared" si="151"/>
        <v>107</v>
      </c>
      <c r="BV42" s="12">
        <f t="shared" si="152"/>
        <v>202</v>
      </c>
      <c r="BW42" s="12">
        <f t="shared" si="153"/>
        <v>59</v>
      </c>
      <c r="BX42" s="12">
        <f t="shared" si="154"/>
        <v>99</v>
      </c>
      <c r="BY42" s="12">
        <f t="shared" si="155"/>
        <v>74</v>
      </c>
      <c r="BZ42" s="12">
        <f t="shared" si="156"/>
        <v>-24</v>
      </c>
      <c r="CA42" s="12">
        <f t="shared" si="157"/>
        <v>-60</v>
      </c>
      <c r="CB42" s="12">
        <f t="shared" si="158"/>
        <v>34</v>
      </c>
      <c r="CC42" s="12">
        <f t="shared" si="159"/>
        <v>79</v>
      </c>
      <c r="CD42" s="12">
        <f t="shared" si="160"/>
        <v>17</v>
      </c>
      <c r="CE42" s="12">
        <f t="shared" si="161"/>
        <v>24</v>
      </c>
      <c r="CF42" s="12">
        <f t="shared" si="162"/>
        <v>-119</v>
      </c>
      <c r="CG42" s="12">
        <f t="shared" si="163"/>
        <v>4</v>
      </c>
      <c r="CH42" s="12">
        <f t="shared" si="164"/>
        <v>-108</v>
      </c>
      <c r="CI42" s="12">
        <f t="shared" si="165"/>
        <v>-11</v>
      </c>
      <c r="CJ42" s="12">
        <f t="shared" si="166"/>
        <v>-59</v>
      </c>
      <c r="CK42" s="12">
        <f t="shared" si="167"/>
        <v>-94</v>
      </c>
      <c r="CL42" s="12">
        <f t="shared" si="168"/>
        <v>-80</v>
      </c>
      <c r="CM42" s="12">
        <f t="shared" si="169"/>
        <v>-28</v>
      </c>
      <c r="CN42" s="12">
        <f t="shared" si="170"/>
        <v>-38</v>
      </c>
      <c r="CO42" s="12">
        <f t="shared" si="171"/>
        <v>-75</v>
      </c>
      <c r="CP42" s="12">
        <f t="shared" si="172"/>
        <v>-12</v>
      </c>
      <c r="CQ42" s="12">
        <f t="shared" si="173"/>
        <v>-25</v>
      </c>
      <c r="CR42" s="12">
        <f t="shared" si="174"/>
        <v>43</v>
      </c>
      <c r="CS42" s="12">
        <f t="shared" si="175"/>
        <v>-41</v>
      </c>
      <c r="CT42" s="12">
        <f t="shared" si="176"/>
        <v>-18</v>
      </c>
      <c r="CU42" s="12">
        <f t="shared" si="177"/>
        <v>-58</v>
      </c>
      <c r="CV42" s="12">
        <f t="shared" si="178"/>
        <v>-5</v>
      </c>
      <c r="CW42" s="12">
        <f t="shared" si="179"/>
        <v>-7</v>
      </c>
      <c r="CX42" s="66">
        <f t="shared" si="180"/>
        <v>720</v>
      </c>
      <c r="CY42" s="66">
        <f t="shared" si="181"/>
        <v>-454</v>
      </c>
      <c r="CZ42" s="66">
        <f t="shared" si="182"/>
        <v>-236</v>
      </c>
      <c r="DA42" s="66">
        <f t="shared" si="183"/>
        <v>30</v>
      </c>
      <c r="DB42" s="58"/>
      <c r="DC42" s="128">
        <v>7</v>
      </c>
      <c r="DD42" s="128">
        <v>1</v>
      </c>
      <c r="DE42" s="128">
        <v>0</v>
      </c>
      <c r="DF42" s="129">
        <v>1</v>
      </c>
      <c r="DG42" s="129">
        <v>2</v>
      </c>
      <c r="DH42" s="129">
        <v>2</v>
      </c>
      <c r="DI42" s="129">
        <v>3</v>
      </c>
      <c r="DJ42" s="129">
        <v>1</v>
      </c>
      <c r="DK42" s="128">
        <v>2</v>
      </c>
      <c r="DL42" s="128">
        <v>5</v>
      </c>
      <c r="DM42" s="128">
        <v>6</v>
      </c>
      <c r="DN42" s="129">
        <v>4</v>
      </c>
      <c r="DO42" s="129">
        <v>4</v>
      </c>
      <c r="DP42" s="129">
        <v>9</v>
      </c>
      <c r="DQ42" s="129">
        <v>1</v>
      </c>
      <c r="DR42" s="129">
        <v>4</v>
      </c>
      <c r="DS42" s="130">
        <v>4</v>
      </c>
      <c r="DT42" s="130">
        <v>5</v>
      </c>
      <c r="DU42" s="130">
        <v>3</v>
      </c>
      <c r="DV42" s="130">
        <v>3</v>
      </c>
      <c r="DW42" s="130">
        <v>8</v>
      </c>
      <c r="DX42" s="130">
        <v>16</v>
      </c>
      <c r="DY42" s="130">
        <v>3</v>
      </c>
      <c r="DZ42" s="130">
        <v>6</v>
      </c>
      <c r="EA42" s="130">
        <v>11</v>
      </c>
      <c r="EB42" s="130">
        <v>23</v>
      </c>
      <c r="EC42" s="130">
        <v>18</v>
      </c>
      <c r="ED42" s="130">
        <v>23</v>
      </c>
      <c r="EE42" s="130">
        <v>13</v>
      </c>
      <c r="EF42" s="130">
        <v>13</v>
      </c>
      <c r="EG42" s="66">
        <f t="shared" si="184"/>
        <v>24</v>
      </c>
      <c r="EH42" s="66">
        <f t="shared" si="185"/>
        <v>43</v>
      </c>
      <c r="EI42" s="66">
        <f t="shared" si="186"/>
        <v>134</v>
      </c>
      <c r="EJ42" s="66">
        <f t="shared" si="187"/>
        <v>201</v>
      </c>
      <c r="EK42" s="25"/>
      <c r="EL42" s="5">
        <f t="shared" si="188"/>
        <v>157</v>
      </c>
      <c r="EM42" s="5">
        <f t="shared" si="189"/>
        <v>108</v>
      </c>
      <c r="EN42" s="5">
        <f t="shared" si="190"/>
        <v>202</v>
      </c>
      <c r="EO42" s="5">
        <f t="shared" si="191"/>
        <v>60</v>
      </c>
      <c r="EP42" s="5">
        <f t="shared" si="192"/>
        <v>101</v>
      </c>
      <c r="EQ42" s="5">
        <f t="shared" si="193"/>
        <v>76</v>
      </c>
      <c r="ER42" s="5">
        <f t="shared" si="194"/>
        <v>-21</v>
      </c>
      <c r="ES42" s="5">
        <f t="shared" si="195"/>
        <v>-59</v>
      </c>
      <c r="ET42" s="5">
        <f t="shared" si="196"/>
        <v>36</v>
      </c>
      <c r="EU42" s="5">
        <f t="shared" si="197"/>
        <v>84</v>
      </c>
      <c r="EV42" s="5">
        <f t="shared" si="198"/>
        <v>23</v>
      </c>
      <c r="EW42" s="5">
        <f t="shared" si="199"/>
        <v>28</v>
      </c>
      <c r="EX42" s="5">
        <f t="shared" si="200"/>
        <v>-115</v>
      </c>
      <c r="EY42" s="5">
        <f t="shared" si="201"/>
        <v>13</v>
      </c>
      <c r="EZ42" s="5">
        <f t="shared" si="202"/>
        <v>-107</v>
      </c>
      <c r="FA42" s="5">
        <f t="shared" si="203"/>
        <v>-7</v>
      </c>
      <c r="FB42" s="5">
        <f t="shared" si="204"/>
        <v>-55</v>
      </c>
      <c r="FC42" s="5">
        <f t="shared" si="205"/>
        <v>-89</v>
      </c>
      <c r="FD42" s="5">
        <f t="shared" si="206"/>
        <v>-77</v>
      </c>
      <c r="FE42" s="5">
        <f t="shared" si="207"/>
        <v>-25</v>
      </c>
      <c r="FF42" s="5">
        <f t="shared" si="208"/>
        <v>-30</v>
      </c>
      <c r="FG42" s="5">
        <f t="shared" si="209"/>
        <v>-59</v>
      </c>
      <c r="FH42" s="5">
        <f t="shared" si="210"/>
        <v>-9</v>
      </c>
      <c r="FI42" s="5">
        <f t="shared" si="211"/>
        <v>-19</v>
      </c>
      <c r="FJ42" s="5">
        <f t="shared" si="212"/>
        <v>54</v>
      </c>
      <c r="FK42" s="5">
        <f t="shared" si="213"/>
        <v>-18</v>
      </c>
      <c r="FL42" s="5">
        <f t="shared" si="214"/>
        <v>0</v>
      </c>
      <c r="FM42" s="5">
        <f t="shared" si="215"/>
        <v>-35</v>
      </c>
      <c r="FN42" s="5">
        <f t="shared" si="216"/>
        <v>8</v>
      </c>
      <c r="FO42" s="5">
        <f t="shared" si="217"/>
        <v>6</v>
      </c>
      <c r="FP42" s="176">
        <f t="shared" si="218"/>
        <v>744</v>
      </c>
      <c r="FQ42" s="176">
        <f t="shared" si="219"/>
        <v>-411</v>
      </c>
      <c r="FR42" s="176">
        <f t="shared" si="220"/>
        <v>-102</v>
      </c>
      <c r="FS42" s="66">
        <f t="shared" si="221"/>
        <v>231</v>
      </c>
      <c r="FT42" s="242">
        <f t="shared" si="72"/>
        <v>5.0010511763619106E-3</v>
      </c>
      <c r="FU42" s="242">
        <f t="shared" si="73"/>
        <v>4.3937446095262886E-3</v>
      </c>
      <c r="FV42" s="242">
        <f t="shared" si="74"/>
        <v>6.996761400045029E-3</v>
      </c>
      <c r="FW42" s="242">
        <f t="shared" si="75"/>
        <v>4.406742315743087E-3</v>
      </c>
      <c r="FX42" s="242">
        <f t="shared" si="76"/>
        <v>4.2031086357930073E-3</v>
      </c>
      <c r="FY42" s="242">
        <f t="shared" si="77"/>
        <v>3.2267880014435631E-3</v>
      </c>
      <c r="FZ42" s="242">
        <f t="shared" si="78"/>
        <v>-6.584654619187474E-4</v>
      </c>
      <c r="GA42" s="242">
        <f t="shared" si="79"/>
        <v>-2.1148469424331494E-3</v>
      </c>
      <c r="GB42" s="242">
        <f t="shared" si="80"/>
        <v>1.4327787948738358E-3</v>
      </c>
      <c r="GC42" s="242">
        <f t="shared" si="81"/>
        <v>1.734999483631106E-3</v>
      </c>
      <c r="GD42" s="242">
        <f t="shared" si="82"/>
        <v>4.7515752504906518E-4</v>
      </c>
      <c r="GE42" s="242">
        <f t="shared" si="83"/>
        <v>6.4844835572024084E-4</v>
      </c>
      <c r="GF42" s="242">
        <f t="shared" si="84"/>
        <v>-2.5868856146665166E-3</v>
      </c>
      <c r="GG42" s="242">
        <f t="shared" si="85"/>
        <v>2.1492932131933538E-4</v>
      </c>
      <c r="GH42" s="242">
        <f t="shared" si="86"/>
        <v>-1.7056957485134942E-3</v>
      </c>
      <c r="GI42" s="242">
        <f t="shared" si="87"/>
        <v>-9.3742048665514975E-5</v>
      </c>
      <c r="GJ42" s="242">
        <f t="shared" si="88"/>
        <v>-6.969170922084669E-4</v>
      </c>
      <c r="GK42" s="242">
        <f t="shared" si="89"/>
        <v>-1.1577235772357725E-3</v>
      </c>
      <c r="GL42" s="242">
        <f t="shared" si="90"/>
        <v>-8.5706971204683828E-4</v>
      </c>
      <c r="GM42" s="242">
        <f t="shared" si="91"/>
        <v>-3.1405457012210439E-4</v>
      </c>
      <c r="GN42" s="242">
        <f t="shared" si="92"/>
        <v>-4.6344213924891475E-4</v>
      </c>
      <c r="GO42" s="242">
        <f t="shared" si="93"/>
        <v>-1.0818145146503355E-3</v>
      </c>
      <c r="GP42" s="242">
        <f t="shared" si="94"/>
        <v>-1.509915109217193E-4</v>
      </c>
      <c r="GQ42" s="242">
        <f t="shared" si="95"/>
        <v>-2.8026492410720868E-4</v>
      </c>
      <c r="GR42" s="242">
        <f t="shared" si="96"/>
        <v>8.3654784588929685E-4</v>
      </c>
      <c r="GS42" s="242">
        <f t="shared" si="97"/>
        <v>-2.6693953819459891E-4</v>
      </c>
      <c r="GT42" s="242">
        <f t="shared" si="98"/>
        <v>0</v>
      </c>
      <c r="GU42" s="242">
        <f t="shared" si="99"/>
        <v>-4.5837466890615432E-4</v>
      </c>
      <c r="GV42" s="242">
        <f t="shared" si="100"/>
        <v>1.4248946913767154E-4</v>
      </c>
      <c r="GW42" s="242">
        <f t="shared" si="101"/>
        <v>8.083157730473841E-5</v>
      </c>
      <c r="GX42" s="177">
        <f t="shared" si="102"/>
        <v>2.6630986871353005E-3</v>
      </c>
      <c r="GY42" s="177">
        <f t="shared" si="103"/>
        <v>-6.2351327734356035E-4</v>
      </c>
      <c r="GZ42" s="177">
        <f t="shared" si="104"/>
        <v>-1.5553127144273045E-4</v>
      </c>
      <c r="HA42" s="243">
        <f t="shared" si="105"/>
        <v>1.4488586151077608E-4</v>
      </c>
      <c r="HB42" s="19"/>
      <c r="HC42" s="19"/>
      <c r="HD42" s="225">
        <v>3.5669999999999994E-3</v>
      </c>
      <c r="HE42" s="10">
        <f t="shared" si="222"/>
        <v>0.56001899999999993</v>
      </c>
      <c r="HF42" s="10">
        <f t="shared" si="223"/>
        <v>0.38523599999999991</v>
      </c>
      <c r="HG42" s="10">
        <f t="shared" si="224"/>
        <v>0.7205339999999999</v>
      </c>
      <c r="HH42" s="10">
        <f t="shared" si="225"/>
        <v>0.21401999999999996</v>
      </c>
      <c r="HI42" s="10">
        <f t="shared" si="226"/>
        <v>0.36026699999999995</v>
      </c>
      <c r="HJ42" s="10">
        <f t="shared" si="227"/>
        <v>0.27109199999999994</v>
      </c>
      <c r="HK42" s="10">
        <f t="shared" si="228"/>
        <v>-7.4906999999999987E-2</v>
      </c>
      <c r="HL42" s="10">
        <f t="shared" si="229"/>
        <v>-0.21045299999999997</v>
      </c>
      <c r="HM42" s="10">
        <f t="shared" si="230"/>
        <v>0.12841199999999997</v>
      </c>
      <c r="HN42" s="10">
        <f t="shared" si="231"/>
        <v>0.29962799999999995</v>
      </c>
      <c r="HO42" s="10">
        <f t="shared" si="232"/>
        <v>8.2040999999999989E-2</v>
      </c>
      <c r="HP42" s="10">
        <f t="shared" si="233"/>
        <v>9.9875999999999979E-2</v>
      </c>
      <c r="HQ42" s="10">
        <f t="shared" si="234"/>
        <v>-0.41020499999999993</v>
      </c>
      <c r="HR42" s="10">
        <f t="shared" si="235"/>
        <v>4.6370999999999996E-2</v>
      </c>
      <c r="HS42" s="10">
        <f t="shared" si="236"/>
        <v>-0.38166899999999992</v>
      </c>
      <c r="HT42" s="10">
        <f t="shared" si="237"/>
        <v>-2.4968999999999995E-2</v>
      </c>
      <c r="HU42" s="10">
        <f t="shared" si="238"/>
        <v>-0.19618499999999997</v>
      </c>
      <c r="HV42" s="10">
        <f t="shared" si="239"/>
        <v>-0.31746299999999994</v>
      </c>
      <c r="HW42" s="10">
        <f t="shared" si="240"/>
        <v>-0.27465899999999993</v>
      </c>
      <c r="HX42" s="10">
        <f t="shared" si="241"/>
        <v>-8.917499999999999E-2</v>
      </c>
      <c r="HY42" s="10">
        <f t="shared" si="242"/>
        <v>-0.10700999999999998</v>
      </c>
      <c r="HZ42" s="10">
        <f t="shared" si="243"/>
        <v>-0.21045299999999997</v>
      </c>
      <c r="IA42" s="10">
        <f t="shared" si="244"/>
        <v>-3.2102999999999993E-2</v>
      </c>
      <c r="IB42" s="10">
        <f t="shared" si="245"/>
        <v>-6.7772999999999986E-2</v>
      </c>
      <c r="IC42" s="10">
        <f t="shared" si="246"/>
        <v>0.19261799999999996</v>
      </c>
      <c r="ID42" s="10">
        <f t="shared" si="247"/>
        <v>-6.4205999999999985E-2</v>
      </c>
      <c r="IE42" s="10">
        <f t="shared" si="248"/>
        <v>0</v>
      </c>
      <c r="IF42" s="10">
        <f t="shared" si="249"/>
        <v>-0.12484499999999998</v>
      </c>
      <c r="IG42" s="10">
        <f t="shared" si="250"/>
        <v>2.8535999999999995E-2</v>
      </c>
      <c r="IH42" s="10">
        <f t="shared" si="251"/>
        <v>2.1401999999999997E-2</v>
      </c>
      <c r="II42" s="176">
        <f t="shared" si="252"/>
        <v>2.6538479999999995</v>
      </c>
      <c r="IJ42" s="176">
        <f t="shared" si="253"/>
        <v>-1.4660369999999998</v>
      </c>
      <c r="IK42" s="176">
        <f t="shared" si="254"/>
        <v>-0.36383399999999994</v>
      </c>
      <c r="IL42" s="19">
        <f t="shared" si="255"/>
        <v>0.82397699999999974</v>
      </c>
      <c r="IM42" s="168"/>
      <c r="IN42" s="168"/>
      <c r="IO42" s="168"/>
      <c r="IP42" s="168"/>
      <c r="IQ42" s="168"/>
      <c r="IR42" s="168"/>
      <c r="IS42" s="168"/>
      <c r="IT42" s="168"/>
      <c r="IU42" s="168"/>
      <c r="IV42" s="168"/>
      <c r="IW42" s="168"/>
      <c r="IX42" s="168"/>
      <c r="IY42" s="168"/>
      <c r="IZ42" s="168"/>
      <c r="JA42" s="168"/>
      <c r="JB42" s="168"/>
      <c r="JC42" s="168"/>
      <c r="JD42" s="168"/>
      <c r="JE42" s="168"/>
      <c r="JF42" s="168"/>
      <c r="JG42" s="168"/>
      <c r="JH42" s="168"/>
      <c r="JI42" s="168"/>
      <c r="JJ42" s="168"/>
      <c r="JK42" s="168"/>
      <c r="JL42" s="168"/>
      <c r="JM42" s="168"/>
      <c r="JN42" s="168"/>
      <c r="JO42" s="168"/>
      <c r="JP42" s="168"/>
      <c r="JQ42" s="177">
        <f t="shared" si="146"/>
        <v>3.5669999999999994E-3</v>
      </c>
      <c r="JR42" s="177">
        <f t="shared" si="147"/>
        <v>3.5669999999999994E-3</v>
      </c>
      <c r="JS42" s="177">
        <f t="shared" si="148"/>
        <v>3.5669999999999994E-3</v>
      </c>
      <c r="JT42" s="22">
        <f t="shared" si="149"/>
        <v>3.566999999999999E-3</v>
      </c>
    </row>
    <row r="43" spans="1:280" x14ac:dyDescent="0.25">
      <c r="A43" s="96">
        <v>41</v>
      </c>
      <c r="B43" s="45"/>
      <c r="C43" s="45" t="s">
        <v>237</v>
      </c>
      <c r="D43" s="45" t="s">
        <v>183</v>
      </c>
      <c r="E43" s="68">
        <v>345</v>
      </c>
      <c r="F43" s="48" t="s">
        <v>70</v>
      </c>
      <c r="G43" s="124"/>
      <c r="H43" s="125"/>
      <c r="I43" s="125"/>
      <c r="J43" s="125"/>
      <c r="K43" s="125"/>
      <c r="L43" s="125"/>
      <c r="M43" s="125"/>
      <c r="N43" s="17"/>
      <c r="O43" s="12"/>
      <c r="P43" s="12"/>
      <c r="Q43" s="12"/>
      <c r="R43" s="12"/>
      <c r="S43" s="12"/>
      <c r="T43" s="12"/>
      <c r="U43" s="12"/>
      <c r="V43" s="12"/>
      <c r="W43" s="11"/>
      <c r="X43" s="11"/>
      <c r="Y43" s="12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60"/>
      <c r="AM43" s="124">
        <v>17</v>
      </c>
      <c r="AN43" s="125">
        <v>17</v>
      </c>
      <c r="AO43" s="125">
        <v>17</v>
      </c>
      <c r="AP43" s="125">
        <v>17</v>
      </c>
      <c r="AQ43" s="125">
        <v>17</v>
      </c>
      <c r="AR43" s="125">
        <v>17</v>
      </c>
      <c r="AS43" s="125">
        <v>17</v>
      </c>
      <c r="AT43" s="17">
        <v>17</v>
      </c>
      <c r="AU43" s="12">
        <v>31</v>
      </c>
      <c r="AV43" s="12">
        <v>26</v>
      </c>
      <c r="AW43" s="12">
        <v>49</v>
      </c>
      <c r="AX43" s="12">
        <v>65</v>
      </c>
      <c r="AY43" s="12">
        <v>102</v>
      </c>
      <c r="AZ43" s="12">
        <v>150</v>
      </c>
      <c r="BA43" s="12">
        <v>249</v>
      </c>
      <c r="BB43" s="12">
        <v>312</v>
      </c>
      <c r="BC43" s="11">
        <v>354</v>
      </c>
      <c r="BD43" s="11">
        <v>363</v>
      </c>
      <c r="BE43" s="12">
        <v>439</v>
      </c>
      <c r="BF43" s="11">
        <v>475</v>
      </c>
      <c r="BG43" s="11">
        <v>515</v>
      </c>
      <c r="BH43" s="11">
        <v>502</v>
      </c>
      <c r="BI43" s="11">
        <v>501</v>
      </c>
      <c r="BJ43" s="11">
        <v>555</v>
      </c>
      <c r="BK43" s="11">
        <v>667</v>
      </c>
      <c r="BL43" s="11">
        <v>722</v>
      </c>
      <c r="BM43" s="11">
        <v>760</v>
      </c>
      <c r="BN43" s="11">
        <v>746</v>
      </c>
      <c r="BO43" s="11">
        <v>768</v>
      </c>
      <c r="BP43" s="11">
        <v>760</v>
      </c>
      <c r="BQ43" s="11">
        <v>729</v>
      </c>
      <c r="BR43" s="60"/>
      <c r="BS43" s="60"/>
      <c r="BT43" s="11">
        <f t="shared" si="150"/>
        <v>0</v>
      </c>
      <c r="BU43" s="11">
        <f t="shared" si="151"/>
        <v>0</v>
      </c>
      <c r="BV43" s="11">
        <f t="shared" si="152"/>
        <v>0</v>
      </c>
      <c r="BW43" s="11">
        <f t="shared" si="153"/>
        <v>0</v>
      </c>
      <c r="BX43" s="11">
        <f t="shared" si="154"/>
        <v>0</v>
      </c>
      <c r="BY43" s="11">
        <f t="shared" si="155"/>
        <v>0</v>
      </c>
      <c r="BZ43" s="11">
        <f t="shared" si="156"/>
        <v>0</v>
      </c>
      <c r="CA43" s="11">
        <f t="shared" si="157"/>
        <v>14</v>
      </c>
      <c r="CB43" s="11">
        <f t="shared" si="158"/>
        <v>-5</v>
      </c>
      <c r="CC43" s="11">
        <f t="shared" si="159"/>
        <v>23</v>
      </c>
      <c r="CD43" s="11">
        <f t="shared" si="160"/>
        <v>16</v>
      </c>
      <c r="CE43" s="11">
        <f t="shared" si="161"/>
        <v>37</v>
      </c>
      <c r="CF43" s="11">
        <f t="shared" si="162"/>
        <v>48</v>
      </c>
      <c r="CG43" s="11">
        <f t="shared" si="163"/>
        <v>99</v>
      </c>
      <c r="CH43" s="11">
        <f t="shared" si="164"/>
        <v>63</v>
      </c>
      <c r="CI43" s="11">
        <f t="shared" si="165"/>
        <v>42</v>
      </c>
      <c r="CJ43" s="11">
        <f t="shared" si="166"/>
        <v>9</v>
      </c>
      <c r="CK43" s="11">
        <f t="shared" si="167"/>
        <v>76</v>
      </c>
      <c r="CL43" s="11">
        <f t="shared" si="168"/>
        <v>36</v>
      </c>
      <c r="CM43" s="11">
        <f t="shared" si="169"/>
        <v>40</v>
      </c>
      <c r="CN43" s="11">
        <f t="shared" si="170"/>
        <v>-13</v>
      </c>
      <c r="CO43" s="11">
        <f t="shared" si="171"/>
        <v>-1</v>
      </c>
      <c r="CP43" s="11">
        <f t="shared" si="172"/>
        <v>54</v>
      </c>
      <c r="CQ43" s="11">
        <f t="shared" si="173"/>
        <v>112</v>
      </c>
      <c r="CR43" s="11">
        <f t="shared" si="174"/>
        <v>55</v>
      </c>
      <c r="CS43" s="11">
        <f t="shared" si="175"/>
        <v>38</v>
      </c>
      <c r="CT43" s="11">
        <f t="shared" si="176"/>
        <v>-14</v>
      </c>
      <c r="CU43" s="11">
        <f t="shared" si="177"/>
        <v>22</v>
      </c>
      <c r="CV43" s="11">
        <f t="shared" si="178"/>
        <v>-8</v>
      </c>
      <c r="CW43" s="11">
        <f t="shared" si="179"/>
        <v>-31</v>
      </c>
      <c r="CX43" s="66">
        <f t="shared" si="180"/>
        <v>32</v>
      </c>
      <c r="CY43" s="66">
        <f t="shared" si="181"/>
        <v>466</v>
      </c>
      <c r="CZ43" s="66">
        <f t="shared" si="182"/>
        <v>214</v>
      </c>
      <c r="DA43" s="66">
        <f t="shared" si="183"/>
        <v>712</v>
      </c>
      <c r="DB43" s="60"/>
      <c r="DC43" s="128">
        <v>0</v>
      </c>
      <c r="DD43" s="128">
        <v>0</v>
      </c>
      <c r="DE43" s="128">
        <v>0</v>
      </c>
      <c r="DF43" s="129">
        <v>0</v>
      </c>
      <c r="DG43" s="129">
        <v>0</v>
      </c>
      <c r="DH43" s="129">
        <v>0</v>
      </c>
      <c r="DI43" s="129">
        <v>1</v>
      </c>
      <c r="DJ43" s="129">
        <v>0</v>
      </c>
      <c r="DK43" s="128">
        <v>1</v>
      </c>
      <c r="DL43" s="128">
        <v>2</v>
      </c>
      <c r="DM43" s="128">
        <v>2</v>
      </c>
      <c r="DN43" s="129">
        <v>4</v>
      </c>
      <c r="DO43" s="129">
        <v>9</v>
      </c>
      <c r="DP43" s="129">
        <v>27</v>
      </c>
      <c r="DQ43" s="129">
        <v>65</v>
      </c>
      <c r="DR43" s="129">
        <v>72</v>
      </c>
      <c r="DS43" s="130">
        <v>62</v>
      </c>
      <c r="DT43" s="130">
        <v>30</v>
      </c>
      <c r="DU43" s="130">
        <v>38</v>
      </c>
      <c r="DV43" s="130">
        <v>48</v>
      </c>
      <c r="DW43" s="130">
        <v>65</v>
      </c>
      <c r="DX43" s="130">
        <v>43</v>
      </c>
      <c r="DY43" s="130">
        <v>20</v>
      </c>
      <c r="DZ43" s="130">
        <v>42</v>
      </c>
      <c r="EA43" s="130">
        <v>47</v>
      </c>
      <c r="EB43" s="130">
        <v>50</v>
      </c>
      <c r="EC43" s="130">
        <v>69</v>
      </c>
      <c r="ED43" s="130">
        <v>44</v>
      </c>
      <c r="EE43" s="130">
        <v>53</v>
      </c>
      <c r="EF43" s="130">
        <v>78</v>
      </c>
      <c r="EG43" s="66">
        <f t="shared" si="184"/>
        <v>4</v>
      </c>
      <c r="EH43" s="66">
        <f t="shared" si="185"/>
        <v>357</v>
      </c>
      <c r="EI43" s="66">
        <f t="shared" si="186"/>
        <v>511</v>
      </c>
      <c r="EJ43" s="66">
        <f t="shared" si="187"/>
        <v>872</v>
      </c>
      <c r="EK43" s="19"/>
      <c r="EL43" s="5">
        <f t="shared" si="188"/>
        <v>0</v>
      </c>
      <c r="EM43" s="5">
        <f t="shared" si="189"/>
        <v>0</v>
      </c>
      <c r="EN43" s="5">
        <f t="shared" si="190"/>
        <v>0</v>
      </c>
      <c r="EO43" s="5">
        <f t="shared" si="191"/>
        <v>0</v>
      </c>
      <c r="EP43" s="5">
        <f t="shared" si="192"/>
        <v>0</v>
      </c>
      <c r="EQ43" s="5">
        <f t="shared" si="193"/>
        <v>0</v>
      </c>
      <c r="ER43" s="5">
        <f t="shared" si="194"/>
        <v>1</v>
      </c>
      <c r="ES43" s="5">
        <f t="shared" si="195"/>
        <v>14</v>
      </c>
      <c r="ET43" s="5">
        <f t="shared" si="196"/>
        <v>-4</v>
      </c>
      <c r="EU43" s="5">
        <f t="shared" si="197"/>
        <v>25</v>
      </c>
      <c r="EV43" s="5">
        <f t="shared" si="198"/>
        <v>18</v>
      </c>
      <c r="EW43" s="5">
        <f t="shared" si="199"/>
        <v>41</v>
      </c>
      <c r="EX43" s="5">
        <f t="shared" si="200"/>
        <v>57</v>
      </c>
      <c r="EY43" s="5">
        <f t="shared" si="201"/>
        <v>126</v>
      </c>
      <c r="EZ43" s="5">
        <f t="shared" si="202"/>
        <v>128</v>
      </c>
      <c r="FA43" s="5">
        <f t="shared" si="203"/>
        <v>114</v>
      </c>
      <c r="FB43" s="5">
        <f t="shared" si="204"/>
        <v>71</v>
      </c>
      <c r="FC43" s="5">
        <f t="shared" si="205"/>
        <v>106</v>
      </c>
      <c r="FD43" s="5">
        <f t="shared" si="206"/>
        <v>74</v>
      </c>
      <c r="FE43" s="5">
        <f t="shared" si="207"/>
        <v>88</v>
      </c>
      <c r="FF43" s="5">
        <f t="shared" si="208"/>
        <v>52</v>
      </c>
      <c r="FG43" s="5">
        <f t="shared" si="209"/>
        <v>42</v>
      </c>
      <c r="FH43" s="5">
        <f t="shared" si="210"/>
        <v>74</v>
      </c>
      <c r="FI43" s="5">
        <f t="shared" si="211"/>
        <v>154</v>
      </c>
      <c r="FJ43" s="5">
        <f t="shared" si="212"/>
        <v>102</v>
      </c>
      <c r="FK43" s="5">
        <f t="shared" si="213"/>
        <v>88</v>
      </c>
      <c r="FL43" s="5">
        <f t="shared" si="214"/>
        <v>55</v>
      </c>
      <c r="FM43" s="5">
        <f t="shared" si="215"/>
        <v>66</v>
      </c>
      <c r="FN43" s="5">
        <f t="shared" si="216"/>
        <v>45</v>
      </c>
      <c r="FO43" s="5">
        <f t="shared" si="217"/>
        <v>47</v>
      </c>
      <c r="FP43" s="176">
        <f t="shared" si="218"/>
        <v>36</v>
      </c>
      <c r="FQ43" s="176">
        <f t="shared" si="219"/>
        <v>823</v>
      </c>
      <c r="FR43" s="176">
        <f t="shared" si="220"/>
        <v>725</v>
      </c>
      <c r="FS43" s="66">
        <f t="shared" si="221"/>
        <v>1584</v>
      </c>
      <c r="FT43" s="242">
        <f t="shared" si="72"/>
        <v>0</v>
      </c>
      <c r="FU43" s="242">
        <f t="shared" si="73"/>
        <v>0</v>
      </c>
      <c r="FV43" s="242">
        <f t="shared" si="74"/>
        <v>0</v>
      </c>
      <c r="FW43" s="242">
        <f t="shared" si="75"/>
        <v>0</v>
      </c>
      <c r="FX43" s="242">
        <f t="shared" si="76"/>
        <v>0</v>
      </c>
      <c r="FY43" s="242">
        <f t="shared" si="77"/>
        <v>0</v>
      </c>
      <c r="FZ43" s="242">
        <f t="shared" si="78"/>
        <v>3.1355498186607019E-5</v>
      </c>
      <c r="GA43" s="242">
        <f t="shared" si="79"/>
        <v>5.0182808803498464E-4</v>
      </c>
      <c r="GB43" s="242">
        <f t="shared" si="80"/>
        <v>-1.5919764387487066E-4</v>
      </c>
      <c r="GC43" s="242">
        <f t="shared" si="81"/>
        <v>5.1636889393782916E-4</v>
      </c>
      <c r="GD43" s="242">
        <f t="shared" si="82"/>
        <v>3.7186241090796405E-4</v>
      </c>
      <c r="GE43" s="242">
        <f t="shared" si="83"/>
        <v>9.4951366373320981E-4</v>
      </c>
      <c r="GF43" s="242">
        <f t="shared" si="84"/>
        <v>1.2821954785738386E-3</v>
      </c>
      <c r="GG43" s="242">
        <f t="shared" si="85"/>
        <v>2.0831611143258661E-3</v>
      </c>
      <c r="GH43" s="242">
        <f t="shared" si="86"/>
        <v>2.0404584655114694E-3</v>
      </c>
      <c r="GI43" s="242">
        <f t="shared" si="87"/>
        <v>1.5266562211241012E-3</v>
      </c>
      <c r="GJ43" s="242">
        <f t="shared" si="88"/>
        <v>8.9965660994183909E-4</v>
      </c>
      <c r="GK43" s="242">
        <f t="shared" si="89"/>
        <v>1.3788617886178862E-3</v>
      </c>
      <c r="GL43" s="242">
        <f t="shared" si="90"/>
        <v>8.2367738560345496E-4</v>
      </c>
      <c r="GM43" s="242">
        <f t="shared" si="91"/>
        <v>1.1054720868298076E-3</v>
      </c>
      <c r="GN43" s="242">
        <f t="shared" si="92"/>
        <v>8.0329970803145231E-4</v>
      </c>
      <c r="GO43" s="242">
        <f t="shared" si="93"/>
        <v>7.70105247717188E-4</v>
      </c>
      <c r="GP43" s="242">
        <f t="shared" si="94"/>
        <v>1.2414857564674697E-3</v>
      </c>
      <c r="GQ43" s="242">
        <f t="shared" si="95"/>
        <v>2.2716209638163234E-3</v>
      </c>
      <c r="GR43" s="242">
        <f t="shared" si="96"/>
        <v>1.5801459311242274E-3</v>
      </c>
      <c r="GS43" s="242">
        <f t="shared" si="97"/>
        <v>1.3050377422847059E-3</v>
      </c>
      <c r="GT43" s="242">
        <f t="shared" si="98"/>
        <v>7.8086178746361893E-4</v>
      </c>
      <c r="GU43" s="242">
        <f t="shared" si="99"/>
        <v>8.6436366136589103E-4</v>
      </c>
      <c r="GV43" s="242">
        <f t="shared" si="100"/>
        <v>8.015032638994024E-4</v>
      </c>
      <c r="GW43" s="242">
        <f t="shared" si="101"/>
        <v>6.331806888871175E-4</v>
      </c>
      <c r="GX43" s="177">
        <f t="shared" si="102"/>
        <v>1.2885961389364357E-4</v>
      </c>
      <c r="GY43" s="177">
        <f t="shared" si="103"/>
        <v>1.2485436186222632E-3</v>
      </c>
      <c r="GZ43" s="177">
        <f t="shared" si="104"/>
        <v>1.1054918803527409E-3</v>
      </c>
      <c r="HA43" s="243">
        <f t="shared" si="105"/>
        <v>9.9350305035960751E-4</v>
      </c>
      <c r="HB43" s="19"/>
      <c r="HC43" s="19"/>
      <c r="HD43" s="225">
        <v>0</v>
      </c>
      <c r="HE43" s="10">
        <f t="shared" si="222"/>
        <v>0</v>
      </c>
      <c r="HF43" s="10">
        <f t="shared" si="223"/>
        <v>0</v>
      </c>
      <c r="HG43" s="10">
        <f t="shared" si="224"/>
        <v>0</v>
      </c>
      <c r="HH43" s="10">
        <f t="shared" si="225"/>
        <v>0</v>
      </c>
      <c r="HI43" s="10">
        <f t="shared" si="226"/>
        <v>0</v>
      </c>
      <c r="HJ43" s="10">
        <f t="shared" si="227"/>
        <v>0</v>
      </c>
      <c r="HK43" s="10">
        <f t="shared" si="228"/>
        <v>0</v>
      </c>
      <c r="HL43" s="10">
        <f t="shared" si="229"/>
        <v>0</v>
      </c>
      <c r="HM43" s="10">
        <f t="shared" si="230"/>
        <v>0</v>
      </c>
      <c r="HN43" s="10">
        <f t="shared" si="231"/>
        <v>0</v>
      </c>
      <c r="HO43" s="10">
        <f t="shared" si="232"/>
        <v>0</v>
      </c>
      <c r="HP43" s="10">
        <f t="shared" si="233"/>
        <v>0</v>
      </c>
      <c r="HQ43" s="10">
        <f t="shared" si="234"/>
        <v>0</v>
      </c>
      <c r="HR43" s="10">
        <f t="shared" si="235"/>
        <v>0</v>
      </c>
      <c r="HS43" s="10">
        <f t="shared" si="236"/>
        <v>0</v>
      </c>
      <c r="HT43" s="10">
        <f t="shared" si="237"/>
        <v>0</v>
      </c>
      <c r="HU43" s="10">
        <f t="shared" si="238"/>
        <v>0</v>
      </c>
      <c r="HV43" s="10">
        <f t="shared" si="239"/>
        <v>0</v>
      </c>
      <c r="HW43" s="10">
        <f t="shared" si="240"/>
        <v>0</v>
      </c>
      <c r="HX43" s="10">
        <f t="shared" si="241"/>
        <v>0</v>
      </c>
      <c r="HY43" s="10">
        <f t="shared" si="242"/>
        <v>0</v>
      </c>
      <c r="HZ43" s="10">
        <f t="shared" si="243"/>
        <v>0</v>
      </c>
      <c r="IA43" s="10">
        <f t="shared" si="244"/>
        <v>0</v>
      </c>
      <c r="IB43" s="10">
        <f t="shared" si="245"/>
        <v>0</v>
      </c>
      <c r="IC43" s="10">
        <f t="shared" si="246"/>
        <v>0</v>
      </c>
      <c r="ID43" s="10">
        <f t="shared" si="247"/>
        <v>0</v>
      </c>
      <c r="IE43" s="10">
        <f t="shared" si="248"/>
        <v>0</v>
      </c>
      <c r="IF43" s="10">
        <f t="shared" si="249"/>
        <v>0</v>
      </c>
      <c r="IG43" s="10">
        <f t="shared" si="250"/>
        <v>0</v>
      </c>
      <c r="IH43" s="10">
        <f t="shared" si="251"/>
        <v>0</v>
      </c>
      <c r="II43" s="176">
        <f t="shared" si="252"/>
        <v>0</v>
      </c>
      <c r="IJ43" s="176">
        <f t="shared" si="253"/>
        <v>0</v>
      </c>
      <c r="IK43" s="176">
        <f t="shared" si="254"/>
        <v>0</v>
      </c>
      <c r="IL43" s="19">
        <f t="shared" si="255"/>
        <v>0</v>
      </c>
      <c r="IM43" s="168"/>
      <c r="IN43" s="168"/>
      <c r="IO43" s="168"/>
      <c r="IP43" s="168"/>
      <c r="IQ43" s="168"/>
      <c r="IR43" s="168"/>
      <c r="IS43" s="168"/>
      <c r="IT43" s="168"/>
      <c r="IU43" s="168"/>
      <c r="IV43" s="168"/>
      <c r="IW43" s="168"/>
      <c r="IX43" s="168"/>
      <c r="IY43" s="168"/>
      <c r="IZ43" s="168"/>
      <c r="JA43" s="168"/>
      <c r="JB43" s="168"/>
      <c r="JC43" s="168"/>
      <c r="JD43" s="168"/>
      <c r="JE43" s="168"/>
      <c r="JF43" s="168"/>
      <c r="JG43" s="168"/>
      <c r="JH43" s="168"/>
      <c r="JI43" s="168"/>
      <c r="JJ43" s="168"/>
      <c r="JK43" s="168"/>
      <c r="JL43" s="168"/>
      <c r="JM43" s="168"/>
      <c r="JN43" s="168"/>
      <c r="JO43" s="168"/>
      <c r="JP43" s="168"/>
      <c r="JQ43" s="177">
        <f t="shared" si="146"/>
        <v>0</v>
      </c>
      <c r="JR43" s="177">
        <f t="shared" si="147"/>
        <v>0</v>
      </c>
      <c r="JS43" s="177">
        <f t="shared" si="148"/>
        <v>0</v>
      </c>
      <c r="JT43" s="22">
        <f t="shared" si="149"/>
        <v>0</v>
      </c>
    </row>
    <row r="44" spans="1:280" x14ac:dyDescent="0.25">
      <c r="A44" s="96">
        <v>42</v>
      </c>
      <c r="B44" s="39"/>
      <c r="C44" s="39" t="s">
        <v>236</v>
      </c>
      <c r="D44" s="39" t="s">
        <v>185</v>
      </c>
      <c r="E44" s="68">
        <v>427</v>
      </c>
      <c r="F44" s="48" t="s">
        <v>92</v>
      </c>
      <c r="G44" s="124"/>
      <c r="H44" s="125"/>
      <c r="I44" s="125"/>
      <c r="J44" s="125"/>
      <c r="K44" s="125"/>
      <c r="L44" s="125"/>
      <c r="M44" s="125"/>
      <c r="N44" s="17"/>
      <c r="O44" s="12"/>
      <c r="P44" s="12"/>
      <c r="Q44" s="12"/>
      <c r="R44" s="12"/>
      <c r="S44" s="12"/>
      <c r="T44" s="12"/>
      <c r="U44" s="12"/>
      <c r="V44" s="12"/>
      <c r="W44" s="11"/>
      <c r="X44" s="11"/>
      <c r="Y44" s="12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58"/>
      <c r="AM44" s="124">
        <v>34</v>
      </c>
      <c r="AN44" s="125">
        <v>34</v>
      </c>
      <c r="AO44" s="125">
        <v>34</v>
      </c>
      <c r="AP44" s="125">
        <v>34</v>
      </c>
      <c r="AQ44" s="125">
        <v>34</v>
      </c>
      <c r="AR44" s="125">
        <v>34</v>
      </c>
      <c r="AS44" s="125">
        <v>34</v>
      </c>
      <c r="AT44" s="17">
        <v>34</v>
      </c>
      <c r="AU44" s="12">
        <v>32</v>
      </c>
      <c r="AV44" s="12">
        <v>29</v>
      </c>
      <c r="AW44" s="12">
        <v>35</v>
      </c>
      <c r="AX44" s="12">
        <v>34</v>
      </c>
      <c r="AY44" s="12">
        <v>32</v>
      </c>
      <c r="AZ44" s="12">
        <v>32</v>
      </c>
      <c r="BA44" s="12">
        <v>24</v>
      </c>
      <c r="BB44" s="12">
        <v>32</v>
      </c>
      <c r="BC44" s="11">
        <v>33</v>
      </c>
      <c r="BD44" s="11">
        <v>32</v>
      </c>
      <c r="BE44" s="12">
        <v>28</v>
      </c>
      <c r="BF44" s="11">
        <v>35</v>
      </c>
      <c r="BG44" s="11">
        <v>32</v>
      </c>
      <c r="BH44" s="11">
        <v>30</v>
      </c>
      <c r="BI44" s="11">
        <v>34</v>
      </c>
      <c r="BJ44" s="11">
        <v>36</v>
      </c>
      <c r="BK44" s="11">
        <v>36</v>
      </c>
      <c r="BL44" s="11">
        <v>35</v>
      </c>
      <c r="BM44" s="11">
        <v>43</v>
      </c>
      <c r="BN44" s="11">
        <v>42</v>
      </c>
      <c r="BO44" s="11">
        <v>44</v>
      </c>
      <c r="BP44" s="11">
        <v>39</v>
      </c>
      <c r="BQ44" s="11">
        <v>44</v>
      </c>
      <c r="BR44" s="58"/>
      <c r="BS44" s="58"/>
      <c r="BT44" s="12">
        <f t="shared" si="150"/>
        <v>0</v>
      </c>
      <c r="BU44" s="12">
        <f t="shared" si="151"/>
        <v>0</v>
      </c>
      <c r="BV44" s="12">
        <f t="shared" si="152"/>
        <v>0</v>
      </c>
      <c r="BW44" s="12">
        <f t="shared" si="153"/>
        <v>0</v>
      </c>
      <c r="BX44" s="12">
        <f t="shared" si="154"/>
        <v>0</v>
      </c>
      <c r="BY44" s="12">
        <f t="shared" si="155"/>
        <v>0</v>
      </c>
      <c r="BZ44" s="12">
        <f t="shared" si="156"/>
        <v>0</v>
      </c>
      <c r="CA44" s="12">
        <f t="shared" si="157"/>
        <v>-2</v>
      </c>
      <c r="CB44" s="12">
        <f t="shared" si="158"/>
        <v>-3</v>
      </c>
      <c r="CC44" s="12">
        <f t="shared" si="159"/>
        <v>6</v>
      </c>
      <c r="CD44" s="12">
        <f t="shared" si="160"/>
        <v>-1</v>
      </c>
      <c r="CE44" s="12">
        <f t="shared" si="161"/>
        <v>-2</v>
      </c>
      <c r="CF44" s="12">
        <f t="shared" si="162"/>
        <v>0</v>
      </c>
      <c r="CG44" s="12">
        <f t="shared" si="163"/>
        <v>-8</v>
      </c>
      <c r="CH44" s="12">
        <f t="shared" si="164"/>
        <v>8</v>
      </c>
      <c r="CI44" s="12">
        <f t="shared" si="165"/>
        <v>1</v>
      </c>
      <c r="CJ44" s="12">
        <f t="shared" si="166"/>
        <v>-1</v>
      </c>
      <c r="CK44" s="12">
        <f t="shared" si="167"/>
        <v>-4</v>
      </c>
      <c r="CL44" s="12">
        <f t="shared" si="168"/>
        <v>7</v>
      </c>
      <c r="CM44" s="12">
        <f t="shared" si="169"/>
        <v>-3</v>
      </c>
      <c r="CN44" s="12">
        <f t="shared" si="170"/>
        <v>-2</v>
      </c>
      <c r="CO44" s="12">
        <f t="shared" si="171"/>
        <v>4</v>
      </c>
      <c r="CP44" s="12">
        <f t="shared" si="172"/>
        <v>2</v>
      </c>
      <c r="CQ44" s="12">
        <f t="shared" si="173"/>
        <v>0</v>
      </c>
      <c r="CR44" s="12">
        <f t="shared" si="174"/>
        <v>-1</v>
      </c>
      <c r="CS44" s="12">
        <f t="shared" si="175"/>
        <v>8</v>
      </c>
      <c r="CT44" s="12">
        <f t="shared" si="176"/>
        <v>-1</v>
      </c>
      <c r="CU44" s="12">
        <f t="shared" si="177"/>
        <v>2</v>
      </c>
      <c r="CV44" s="12">
        <f t="shared" si="178"/>
        <v>-5</v>
      </c>
      <c r="CW44" s="12">
        <f t="shared" si="179"/>
        <v>5</v>
      </c>
      <c r="CX44" s="66">
        <f t="shared" si="180"/>
        <v>1</v>
      </c>
      <c r="CY44" s="66">
        <f t="shared" si="181"/>
        <v>-3</v>
      </c>
      <c r="CZ44" s="66">
        <f t="shared" si="182"/>
        <v>12</v>
      </c>
      <c r="DA44" s="66">
        <f t="shared" si="183"/>
        <v>10</v>
      </c>
      <c r="DB44" s="58"/>
      <c r="DC44" s="128">
        <v>2</v>
      </c>
      <c r="DD44" s="128">
        <v>1</v>
      </c>
      <c r="DE44" s="128">
        <v>2</v>
      </c>
      <c r="DF44" s="129">
        <v>0</v>
      </c>
      <c r="DG44" s="129">
        <v>0</v>
      </c>
      <c r="DH44" s="129">
        <v>1</v>
      </c>
      <c r="DI44" s="129">
        <v>5</v>
      </c>
      <c r="DJ44" s="129">
        <v>1</v>
      </c>
      <c r="DK44" s="128">
        <v>7</v>
      </c>
      <c r="DL44" s="128">
        <v>4</v>
      </c>
      <c r="DM44" s="128">
        <v>7</v>
      </c>
      <c r="DN44" s="129">
        <v>2</v>
      </c>
      <c r="DO44" s="129">
        <v>4</v>
      </c>
      <c r="DP44" s="129">
        <v>6</v>
      </c>
      <c r="DQ44" s="129">
        <v>1</v>
      </c>
      <c r="DR44" s="129">
        <v>4</v>
      </c>
      <c r="DS44" s="130">
        <v>5</v>
      </c>
      <c r="DT44" s="130">
        <v>1</v>
      </c>
      <c r="DU44" s="130">
        <v>1</v>
      </c>
      <c r="DV44" s="130">
        <v>5</v>
      </c>
      <c r="DW44" s="130">
        <v>9</v>
      </c>
      <c r="DX44" s="130">
        <v>0</v>
      </c>
      <c r="DY44" s="130">
        <v>0</v>
      </c>
      <c r="DZ44" s="130">
        <v>3</v>
      </c>
      <c r="EA44" s="130">
        <v>1</v>
      </c>
      <c r="EB44" s="130">
        <v>2</v>
      </c>
      <c r="EC44" s="130">
        <v>1</v>
      </c>
      <c r="ED44" s="130">
        <v>5</v>
      </c>
      <c r="EE44" s="130">
        <v>0</v>
      </c>
      <c r="EF44" s="130">
        <v>3</v>
      </c>
      <c r="EG44" s="66">
        <f t="shared" si="184"/>
        <v>23</v>
      </c>
      <c r="EH44" s="66">
        <f t="shared" si="185"/>
        <v>36</v>
      </c>
      <c r="EI44" s="66">
        <f t="shared" si="186"/>
        <v>24</v>
      </c>
      <c r="EJ44" s="66">
        <f t="shared" si="187"/>
        <v>83</v>
      </c>
      <c r="EK44" s="25"/>
      <c r="EL44" s="5">
        <f t="shared" si="188"/>
        <v>2</v>
      </c>
      <c r="EM44" s="5">
        <f t="shared" si="189"/>
        <v>1</v>
      </c>
      <c r="EN44" s="5">
        <f t="shared" si="190"/>
        <v>2</v>
      </c>
      <c r="EO44" s="5">
        <f t="shared" si="191"/>
        <v>0</v>
      </c>
      <c r="EP44" s="5">
        <f t="shared" si="192"/>
        <v>0</v>
      </c>
      <c r="EQ44" s="5">
        <f t="shared" si="193"/>
        <v>1</v>
      </c>
      <c r="ER44" s="5">
        <f t="shared" si="194"/>
        <v>5</v>
      </c>
      <c r="ES44" s="5">
        <f t="shared" si="195"/>
        <v>-1</v>
      </c>
      <c r="ET44" s="5">
        <f t="shared" si="196"/>
        <v>4</v>
      </c>
      <c r="EU44" s="5">
        <f t="shared" si="197"/>
        <v>10</v>
      </c>
      <c r="EV44" s="5">
        <f t="shared" si="198"/>
        <v>6</v>
      </c>
      <c r="EW44" s="5">
        <f t="shared" si="199"/>
        <v>0</v>
      </c>
      <c r="EX44" s="5">
        <f t="shared" si="200"/>
        <v>4</v>
      </c>
      <c r="EY44" s="5">
        <f t="shared" si="201"/>
        <v>-2</v>
      </c>
      <c r="EZ44" s="5">
        <f t="shared" si="202"/>
        <v>9</v>
      </c>
      <c r="FA44" s="5">
        <f t="shared" si="203"/>
        <v>5</v>
      </c>
      <c r="FB44" s="5">
        <f t="shared" si="204"/>
        <v>4</v>
      </c>
      <c r="FC44" s="5">
        <f t="shared" si="205"/>
        <v>-3</v>
      </c>
      <c r="FD44" s="5">
        <f t="shared" si="206"/>
        <v>8</v>
      </c>
      <c r="FE44" s="5">
        <f t="shared" si="207"/>
        <v>2</v>
      </c>
      <c r="FF44" s="5">
        <f t="shared" si="208"/>
        <v>7</v>
      </c>
      <c r="FG44" s="5">
        <f t="shared" si="209"/>
        <v>4</v>
      </c>
      <c r="FH44" s="5">
        <f t="shared" si="210"/>
        <v>2</v>
      </c>
      <c r="FI44" s="5">
        <f t="shared" si="211"/>
        <v>3</v>
      </c>
      <c r="FJ44" s="5">
        <f t="shared" si="212"/>
        <v>0</v>
      </c>
      <c r="FK44" s="5">
        <f t="shared" si="213"/>
        <v>10</v>
      </c>
      <c r="FL44" s="5">
        <f t="shared" si="214"/>
        <v>0</v>
      </c>
      <c r="FM44" s="5">
        <f t="shared" si="215"/>
        <v>7</v>
      </c>
      <c r="FN44" s="5">
        <f t="shared" si="216"/>
        <v>-5</v>
      </c>
      <c r="FO44" s="5">
        <f t="shared" si="217"/>
        <v>8</v>
      </c>
      <c r="FP44" s="176">
        <f t="shared" si="218"/>
        <v>24</v>
      </c>
      <c r="FQ44" s="176">
        <f t="shared" si="219"/>
        <v>33</v>
      </c>
      <c r="FR44" s="176">
        <f t="shared" si="220"/>
        <v>36</v>
      </c>
      <c r="FS44" s="66">
        <f t="shared" si="221"/>
        <v>93</v>
      </c>
      <c r="FT44" s="242">
        <f t="shared" si="72"/>
        <v>6.3707658297603947E-5</v>
      </c>
      <c r="FU44" s="242">
        <f t="shared" si="73"/>
        <v>4.068282045857675E-5</v>
      </c>
      <c r="FV44" s="242">
        <f t="shared" si="74"/>
        <v>6.9274865346980488E-5</v>
      </c>
      <c r="FW44" s="242">
        <f t="shared" si="75"/>
        <v>0</v>
      </c>
      <c r="FX44" s="242">
        <f t="shared" si="76"/>
        <v>0</v>
      </c>
      <c r="FY44" s="242">
        <f t="shared" si="77"/>
        <v>4.2457736861099519E-5</v>
      </c>
      <c r="FZ44" s="242">
        <f t="shared" si="78"/>
        <v>1.5677749093303509E-4</v>
      </c>
      <c r="GA44" s="242">
        <f t="shared" si="79"/>
        <v>-3.5844863431070325E-5</v>
      </c>
      <c r="GB44" s="242">
        <f t="shared" si="80"/>
        <v>1.5919764387487066E-4</v>
      </c>
      <c r="GC44" s="242">
        <f t="shared" si="81"/>
        <v>2.0654755757513167E-4</v>
      </c>
      <c r="GD44" s="242">
        <f t="shared" si="82"/>
        <v>1.2395413696932134E-4</v>
      </c>
      <c r="GE44" s="242">
        <f t="shared" si="83"/>
        <v>0</v>
      </c>
      <c r="GF44" s="242">
        <f t="shared" si="84"/>
        <v>8.9978630075357108E-5</v>
      </c>
      <c r="GG44" s="242">
        <f t="shared" si="85"/>
        <v>-3.3066049433743901E-5</v>
      </c>
      <c r="GH44" s="242">
        <f t="shared" si="86"/>
        <v>1.4346973585627521E-4</v>
      </c>
      <c r="GI44" s="242">
        <f t="shared" si="87"/>
        <v>6.695860618965356E-5</v>
      </c>
      <c r="GJ44" s="242">
        <f t="shared" si="88"/>
        <v>5.0684879433343048E-5</v>
      </c>
      <c r="GK44" s="242">
        <f t="shared" si="89"/>
        <v>-3.9024390243902437E-5</v>
      </c>
      <c r="GL44" s="242">
        <f t="shared" si="90"/>
        <v>8.9046203849022163E-5</v>
      </c>
      <c r="GM44" s="242">
        <f t="shared" si="91"/>
        <v>2.5124365609768353E-5</v>
      </c>
      <c r="GN44" s="242">
        <f t="shared" si="92"/>
        <v>1.0813649915808011E-4</v>
      </c>
      <c r="GO44" s="242">
        <f t="shared" si="93"/>
        <v>7.334335692544648E-5</v>
      </c>
      <c r="GP44" s="242">
        <f t="shared" si="94"/>
        <v>3.3553669093715399E-5</v>
      </c>
      <c r="GQ44" s="242">
        <f t="shared" si="95"/>
        <v>4.4252356437980323E-5</v>
      </c>
      <c r="GR44" s="242">
        <f t="shared" si="96"/>
        <v>0</v>
      </c>
      <c r="GS44" s="242">
        <f t="shared" si="97"/>
        <v>1.4829974344144383E-4</v>
      </c>
      <c r="GT44" s="242">
        <f t="shared" si="98"/>
        <v>0</v>
      </c>
      <c r="GU44" s="242">
        <f t="shared" si="99"/>
        <v>9.1674933781230863E-5</v>
      </c>
      <c r="GV44" s="242">
        <f t="shared" si="100"/>
        <v>-8.9055918211044721E-5</v>
      </c>
      <c r="GW44" s="242">
        <f t="shared" si="101"/>
        <v>1.0777543640631788E-4</v>
      </c>
      <c r="GX44" s="177">
        <f t="shared" si="102"/>
        <v>8.5906409262429055E-5</v>
      </c>
      <c r="GY44" s="177">
        <f t="shared" si="103"/>
        <v>5.0063109859701927E-5</v>
      </c>
      <c r="GZ44" s="177">
        <f t="shared" si="104"/>
        <v>5.4893389920963686E-5</v>
      </c>
      <c r="HA44" s="243">
        <f t="shared" si="105"/>
        <v>5.8330671517325441E-5</v>
      </c>
      <c r="HB44" s="19"/>
      <c r="HC44" s="19"/>
      <c r="HD44" s="225">
        <v>1.74E-3</v>
      </c>
      <c r="HE44" s="10">
        <f t="shared" si="222"/>
        <v>3.48E-3</v>
      </c>
      <c r="HF44" s="10">
        <f t="shared" si="223"/>
        <v>1.74E-3</v>
      </c>
      <c r="HG44" s="10">
        <f t="shared" si="224"/>
        <v>3.48E-3</v>
      </c>
      <c r="HH44" s="10">
        <f t="shared" si="225"/>
        <v>0</v>
      </c>
      <c r="HI44" s="10">
        <f t="shared" si="226"/>
        <v>0</v>
      </c>
      <c r="HJ44" s="10">
        <f t="shared" si="227"/>
        <v>1.74E-3</v>
      </c>
      <c r="HK44" s="10">
        <f t="shared" si="228"/>
        <v>8.6999999999999994E-3</v>
      </c>
      <c r="HL44" s="10">
        <f t="shared" si="229"/>
        <v>-1.74E-3</v>
      </c>
      <c r="HM44" s="10">
        <f t="shared" si="230"/>
        <v>6.96E-3</v>
      </c>
      <c r="HN44" s="10">
        <f t="shared" si="231"/>
        <v>1.7399999999999999E-2</v>
      </c>
      <c r="HO44" s="10">
        <f t="shared" si="232"/>
        <v>1.044E-2</v>
      </c>
      <c r="HP44" s="10">
        <f t="shared" si="233"/>
        <v>0</v>
      </c>
      <c r="HQ44" s="10">
        <f t="shared" si="234"/>
        <v>6.96E-3</v>
      </c>
      <c r="HR44" s="10">
        <f t="shared" si="235"/>
        <v>-3.48E-3</v>
      </c>
      <c r="HS44" s="10">
        <f t="shared" si="236"/>
        <v>1.566E-2</v>
      </c>
      <c r="HT44" s="10">
        <f t="shared" si="237"/>
        <v>8.6999999999999994E-3</v>
      </c>
      <c r="HU44" s="10">
        <f t="shared" si="238"/>
        <v>6.96E-3</v>
      </c>
      <c r="HV44" s="10">
        <f t="shared" si="239"/>
        <v>-5.2199999999999998E-3</v>
      </c>
      <c r="HW44" s="10">
        <f t="shared" si="240"/>
        <v>1.392E-2</v>
      </c>
      <c r="HX44" s="10">
        <f t="shared" si="241"/>
        <v>3.48E-3</v>
      </c>
      <c r="HY44" s="10">
        <f t="shared" si="242"/>
        <v>1.218E-2</v>
      </c>
      <c r="HZ44" s="10">
        <f t="shared" si="243"/>
        <v>6.96E-3</v>
      </c>
      <c r="IA44" s="10">
        <f t="shared" si="244"/>
        <v>3.48E-3</v>
      </c>
      <c r="IB44" s="10">
        <f t="shared" si="245"/>
        <v>5.2199999999999998E-3</v>
      </c>
      <c r="IC44" s="10">
        <f t="shared" si="246"/>
        <v>0</v>
      </c>
      <c r="ID44" s="10">
        <f t="shared" si="247"/>
        <v>1.7399999999999999E-2</v>
      </c>
      <c r="IE44" s="10">
        <f t="shared" si="248"/>
        <v>0</v>
      </c>
      <c r="IF44" s="10">
        <f t="shared" si="249"/>
        <v>1.218E-2</v>
      </c>
      <c r="IG44" s="10">
        <f t="shared" si="250"/>
        <v>-8.6999999999999994E-3</v>
      </c>
      <c r="IH44" s="10">
        <f t="shared" si="251"/>
        <v>1.392E-2</v>
      </c>
      <c r="II44" s="176">
        <f t="shared" si="252"/>
        <v>4.1759999999999999E-2</v>
      </c>
      <c r="IJ44" s="176">
        <f t="shared" si="253"/>
        <v>5.7419999999999992E-2</v>
      </c>
      <c r="IK44" s="176">
        <f t="shared" si="254"/>
        <v>6.2640000000000001E-2</v>
      </c>
      <c r="IL44" s="19">
        <f t="shared" si="255"/>
        <v>0.16181999999999996</v>
      </c>
      <c r="IM44" s="168"/>
      <c r="IN44" s="168"/>
      <c r="IO44" s="168"/>
      <c r="IP44" s="168"/>
      <c r="IQ44" s="168"/>
      <c r="IR44" s="168"/>
      <c r="IS44" s="168"/>
      <c r="IT44" s="168"/>
      <c r="IU44" s="168"/>
      <c r="IV44" s="168"/>
      <c r="IW44" s="168"/>
      <c r="IX44" s="168"/>
      <c r="IY44" s="168"/>
      <c r="IZ44" s="168"/>
      <c r="JA44" s="168"/>
      <c r="JB44" s="168"/>
      <c r="JC44" s="168"/>
      <c r="JD44" s="168"/>
      <c r="JE44" s="168"/>
      <c r="JF44" s="168"/>
      <c r="JG44" s="168"/>
      <c r="JH44" s="168"/>
      <c r="JI44" s="168"/>
      <c r="JJ44" s="168"/>
      <c r="JK44" s="168"/>
      <c r="JL44" s="168"/>
      <c r="JM44" s="168"/>
      <c r="JN44" s="168"/>
      <c r="JO44" s="168"/>
      <c r="JP44" s="168"/>
      <c r="JQ44" s="177">
        <f t="shared" si="146"/>
        <v>1.74E-3</v>
      </c>
      <c r="JR44" s="177">
        <f t="shared" si="147"/>
        <v>1.7399999999999998E-3</v>
      </c>
      <c r="JS44" s="177">
        <f t="shared" si="148"/>
        <v>1.74E-3</v>
      </c>
      <c r="JT44" s="22">
        <f t="shared" si="149"/>
        <v>1.7399999999999996E-3</v>
      </c>
    </row>
    <row r="45" spans="1:280" x14ac:dyDescent="0.25">
      <c r="A45" s="96">
        <v>43</v>
      </c>
      <c r="B45" s="39"/>
      <c r="C45" s="39" t="s">
        <v>236</v>
      </c>
      <c r="D45" s="39" t="s">
        <v>185</v>
      </c>
      <c r="E45" s="68">
        <v>420</v>
      </c>
      <c r="F45" s="46" t="s">
        <v>159</v>
      </c>
      <c r="G45" s="124"/>
      <c r="H45" s="125"/>
      <c r="I45" s="125"/>
      <c r="J45" s="125"/>
      <c r="K45" s="125"/>
      <c r="L45" s="125"/>
      <c r="M45" s="125"/>
      <c r="N45" s="17"/>
      <c r="O45" s="12"/>
      <c r="P45" s="12"/>
      <c r="Q45" s="12"/>
      <c r="R45" s="12"/>
      <c r="S45" s="12"/>
      <c r="T45" s="12"/>
      <c r="U45" s="12"/>
      <c r="V45" s="12"/>
      <c r="W45" s="11"/>
      <c r="X45" s="11"/>
      <c r="Y45" s="12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/>
      <c r="AL45" s="60"/>
      <c r="AM45" s="124">
        <v>585</v>
      </c>
      <c r="AN45" s="125">
        <v>585</v>
      </c>
      <c r="AO45" s="125">
        <v>585</v>
      </c>
      <c r="AP45" s="125">
        <v>585</v>
      </c>
      <c r="AQ45" s="125">
        <v>585</v>
      </c>
      <c r="AR45" s="125">
        <v>585</v>
      </c>
      <c r="AS45" s="125">
        <v>585</v>
      </c>
      <c r="AT45" s="17">
        <v>585</v>
      </c>
      <c r="AU45" s="12">
        <v>606</v>
      </c>
      <c r="AV45" s="12">
        <v>624</v>
      </c>
      <c r="AW45" s="12">
        <v>576</v>
      </c>
      <c r="AX45" s="12">
        <v>575</v>
      </c>
      <c r="AY45" s="12">
        <v>569</v>
      </c>
      <c r="AZ45" s="12">
        <v>594</v>
      </c>
      <c r="BA45" s="12">
        <v>600</v>
      </c>
      <c r="BB45" s="12">
        <v>604</v>
      </c>
      <c r="BC45" s="11">
        <v>618</v>
      </c>
      <c r="BD45" s="11">
        <v>630</v>
      </c>
      <c r="BE45" s="12">
        <v>660</v>
      </c>
      <c r="BF45" s="11">
        <v>719</v>
      </c>
      <c r="BG45" s="11">
        <v>752</v>
      </c>
      <c r="BH45" s="11">
        <v>771</v>
      </c>
      <c r="BI45" s="11">
        <v>808</v>
      </c>
      <c r="BJ45" s="11">
        <v>863</v>
      </c>
      <c r="BK45" s="11">
        <v>905</v>
      </c>
      <c r="BL45" s="11">
        <v>934</v>
      </c>
      <c r="BM45" s="11">
        <v>920</v>
      </c>
      <c r="BN45" s="11">
        <v>951</v>
      </c>
      <c r="BO45" s="11">
        <v>932</v>
      </c>
      <c r="BP45" s="11">
        <v>916</v>
      </c>
      <c r="BQ45" s="12">
        <v>923</v>
      </c>
      <c r="BR45" s="60"/>
      <c r="BS45" s="60"/>
      <c r="BT45" s="11">
        <f t="shared" si="150"/>
        <v>0</v>
      </c>
      <c r="BU45" s="11">
        <f t="shared" si="151"/>
        <v>0</v>
      </c>
      <c r="BV45" s="11">
        <f t="shared" si="152"/>
        <v>0</v>
      </c>
      <c r="BW45" s="11">
        <f t="shared" si="153"/>
        <v>0</v>
      </c>
      <c r="BX45" s="11">
        <f t="shared" si="154"/>
        <v>0</v>
      </c>
      <c r="BY45" s="11">
        <f t="shared" si="155"/>
        <v>0</v>
      </c>
      <c r="BZ45" s="11">
        <f t="shared" si="156"/>
        <v>0</v>
      </c>
      <c r="CA45" s="11">
        <f t="shared" si="157"/>
        <v>21</v>
      </c>
      <c r="CB45" s="11">
        <f t="shared" si="158"/>
        <v>18</v>
      </c>
      <c r="CC45" s="11">
        <f t="shared" si="159"/>
        <v>-48</v>
      </c>
      <c r="CD45" s="11">
        <f t="shared" si="160"/>
        <v>-1</v>
      </c>
      <c r="CE45" s="11">
        <f t="shared" si="161"/>
        <v>-6</v>
      </c>
      <c r="CF45" s="11">
        <f t="shared" si="162"/>
        <v>25</v>
      </c>
      <c r="CG45" s="11">
        <f t="shared" si="163"/>
        <v>6</v>
      </c>
      <c r="CH45" s="11">
        <f t="shared" si="164"/>
        <v>4</v>
      </c>
      <c r="CI45" s="11">
        <f t="shared" si="165"/>
        <v>14</v>
      </c>
      <c r="CJ45" s="11">
        <f t="shared" si="166"/>
        <v>12</v>
      </c>
      <c r="CK45" s="11">
        <f t="shared" si="167"/>
        <v>30</v>
      </c>
      <c r="CL45" s="11">
        <f t="shared" si="168"/>
        <v>59</v>
      </c>
      <c r="CM45" s="11">
        <f t="shared" si="169"/>
        <v>33</v>
      </c>
      <c r="CN45" s="11">
        <f t="shared" si="170"/>
        <v>19</v>
      </c>
      <c r="CO45" s="11">
        <f t="shared" si="171"/>
        <v>37</v>
      </c>
      <c r="CP45" s="11">
        <f t="shared" si="172"/>
        <v>55</v>
      </c>
      <c r="CQ45" s="11">
        <f t="shared" si="173"/>
        <v>42</v>
      </c>
      <c r="CR45" s="11">
        <f t="shared" si="174"/>
        <v>29</v>
      </c>
      <c r="CS45" s="11">
        <f t="shared" si="175"/>
        <v>-14</v>
      </c>
      <c r="CT45" s="11">
        <f t="shared" si="176"/>
        <v>31</v>
      </c>
      <c r="CU45" s="11">
        <f t="shared" si="177"/>
        <v>-19</v>
      </c>
      <c r="CV45" s="11">
        <f t="shared" si="178"/>
        <v>-16</v>
      </c>
      <c r="CW45" s="11">
        <f t="shared" si="179"/>
        <v>7</v>
      </c>
      <c r="CX45" s="66">
        <f t="shared" si="180"/>
        <v>-9</v>
      </c>
      <c r="CY45" s="66">
        <f t="shared" si="181"/>
        <v>176</v>
      </c>
      <c r="CZ45" s="66">
        <f t="shared" si="182"/>
        <v>171</v>
      </c>
      <c r="DA45" s="66">
        <f t="shared" si="183"/>
        <v>338</v>
      </c>
      <c r="DB45" s="60"/>
      <c r="DC45" s="128">
        <v>9</v>
      </c>
      <c r="DD45" s="128">
        <v>15</v>
      </c>
      <c r="DE45" s="128">
        <v>28</v>
      </c>
      <c r="DF45" s="129">
        <v>23</v>
      </c>
      <c r="DG45" s="129">
        <v>18</v>
      </c>
      <c r="DH45" s="129">
        <v>22</v>
      </c>
      <c r="DI45" s="129">
        <v>62</v>
      </c>
      <c r="DJ45" s="129">
        <v>31</v>
      </c>
      <c r="DK45" s="128">
        <v>76</v>
      </c>
      <c r="DL45" s="128">
        <v>119</v>
      </c>
      <c r="DM45" s="128">
        <v>90</v>
      </c>
      <c r="DN45" s="129">
        <v>94</v>
      </c>
      <c r="DO45" s="129">
        <v>91</v>
      </c>
      <c r="DP45" s="129">
        <v>108</v>
      </c>
      <c r="DQ45" s="129">
        <v>73</v>
      </c>
      <c r="DR45" s="129">
        <v>84</v>
      </c>
      <c r="DS45" s="130">
        <v>108</v>
      </c>
      <c r="DT45" s="130">
        <v>81</v>
      </c>
      <c r="DU45" s="130">
        <v>46</v>
      </c>
      <c r="DV45" s="130">
        <v>78</v>
      </c>
      <c r="DW45" s="130">
        <v>66</v>
      </c>
      <c r="DX45" s="130">
        <v>58</v>
      </c>
      <c r="DY45" s="130">
        <v>28</v>
      </c>
      <c r="DZ45" s="130">
        <v>35</v>
      </c>
      <c r="EA45" s="130">
        <v>35</v>
      </c>
      <c r="EB45" s="130">
        <v>72</v>
      </c>
      <c r="EC45" s="130">
        <v>52</v>
      </c>
      <c r="ED45" s="130">
        <v>82</v>
      </c>
      <c r="EE45" s="130">
        <v>48</v>
      </c>
      <c r="EF45" s="130">
        <v>70</v>
      </c>
      <c r="EG45" s="66">
        <f t="shared" si="184"/>
        <v>403</v>
      </c>
      <c r="EH45" s="66">
        <f t="shared" si="185"/>
        <v>853</v>
      </c>
      <c r="EI45" s="66">
        <f t="shared" si="186"/>
        <v>546</v>
      </c>
      <c r="EJ45" s="66">
        <f t="shared" si="187"/>
        <v>1802</v>
      </c>
      <c r="EK45" s="25"/>
      <c r="EL45" s="5">
        <f t="shared" si="188"/>
        <v>9</v>
      </c>
      <c r="EM45" s="5">
        <f t="shared" si="189"/>
        <v>15</v>
      </c>
      <c r="EN45" s="5">
        <f t="shared" si="190"/>
        <v>28</v>
      </c>
      <c r="EO45" s="5">
        <f t="shared" si="191"/>
        <v>23</v>
      </c>
      <c r="EP45" s="5">
        <f t="shared" si="192"/>
        <v>18</v>
      </c>
      <c r="EQ45" s="5">
        <f t="shared" si="193"/>
        <v>22</v>
      </c>
      <c r="ER45" s="5">
        <f t="shared" si="194"/>
        <v>62</v>
      </c>
      <c r="ES45" s="5">
        <f t="shared" si="195"/>
        <v>52</v>
      </c>
      <c r="ET45" s="5">
        <f t="shared" si="196"/>
        <v>94</v>
      </c>
      <c r="EU45" s="5">
        <f t="shared" si="197"/>
        <v>71</v>
      </c>
      <c r="EV45" s="5">
        <f t="shared" si="198"/>
        <v>89</v>
      </c>
      <c r="EW45" s="5">
        <f t="shared" si="199"/>
        <v>88</v>
      </c>
      <c r="EX45" s="5">
        <f t="shared" si="200"/>
        <v>116</v>
      </c>
      <c r="EY45" s="5">
        <f t="shared" si="201"/>
        <v>114</v>
      </c>
      <c r="EZ45" s="5">
        <f t="shared" si="202"/>
        <v>77</v>
      </c>
      <c r="FA45" s="5">
        <f t="shared" si="203"/>
        <v>98</v>
      </c>
      <c r="FB45" s="5">
        <f t="shared" si="204"/>
        <v>120</v>
      </c>
      <c r="FC45" s="5">
        <f t="shared" si="205"/>
        <v>111</v>
      </c>
      <c r="FD45" s="5">
        <f t="shared" si="206"/>
        <v>105</v>
      </c>
      <c r="FE45" s="5">
        <f t="shared" si="207"/>
        <v>111</v>
      </c>
      <c r="FF45" s="5">
        <f t="shared" si="208"/>
        <v>85</v>
      </c>
      <c r="FG45" s="5">
        <f t="shared" si="209"/>
        <v>95</v>
      </c>
      <c r="FH45" s="5">
        <f t="shared" si="210"/>
        <v>83</v>
      </c>
      <c r="FI45" s="5">
        <f t="shared" si="211"/>
        <v>77</v>
      </c>
      <c r="FJ45" s="5">
        <f t="shared" si="212"/>
        <v>64</v>
      </c>
      <c r="FK45" s="5">
        <f t="shared" si="213"/>
        <v>58</v>
      </c>
      <c r="FL45" s="5">
        <f t="shared" si="214"/>
        <v>83</v>
      </c>
      <c r="FM45" s="5">
        <f t="shared" si="215"/>
        <v>63</v>
      </c>
      <c r="FN45" s="5">
        <f t="shared" si="216"/>
        <v>32</v>
      </c>
      <c r="FO45" s="5">
        <f t="shared" si="217"/>
        <v>77</v>
      </c>
      <c r="FP45" s="176">
        <f t="shared" si="218"/>
        <v>394</v>
      </c>
      <c r="FQ45" s="176">
        <f t="shared" si="219"/>
        <v>1029</v>
      </c>
      <c r="FR45" s="176">
        <f t="shared" si="220"/>
        <v>717</v>
      </c>
      <c r="FS45" s="66">
        <f t="shared" si="221"/>
        <v>2140</v>
      </c>
      <c r="FT45" s="242">
        <f t="shared" si="72"/>
        <v>2.866844623392178E-4</v>
      </c>
      <c r="FU45" s="242">
        <f t="shared" si="73"/>
        <v>6.1024230687865128E-4</v>
      </c>
      <c r="FV45" s="242">
        <f t="shared" si="74"/>
        <v>9.6984811485772678E-4</v>
      </c>
      <c r="FW45" s="242">
        <f t="shared" si="75"/>
        <v>1.68925122103485E-3</v>
      </c>
      <c r="FX45" s="242">
        <f t="shared" si="76"/>
        <v>7.4906886578489243E-4</v>
      </c>
      <c r="FY45" s="242">
        <f t="shared" si="77"/>
        <v>9.3407021094418937E-4</v>
      </c>
      <c r="FZ45" s="242">
        <f t="shared" si="78"/>
        <v>1.9440408875696352E-3</v>
      </c>
      <c r="GA45" s="242">
        <f t="shared" si="79"/>
        <v>1.863932898415657E-3</v>
      </c>
      <c r="GB45" s="242">
        <f t="shared" si="80"/>
        <v>3.7411446310594604E-3</v>
      </c>
      <c r="GC45" s="242">
        <f t="shared" si="81"/>
        <v>1.466487658783435E-3</v>
      </c>
      <c r="GD45" s="242">
        <f t="shared" si="82"/>
        <v>1.8386530317116001E-3</v>
      </c>
      <c r="GE45" s="242">
        <f t="shared" si="83"/>
        <v>2.0379805465493284E-3</v>
      </c>
      <c r="GF45" s="242">
        <f t="shared" si="84"/>
        <v>2.609380272185356E-3</v>
      </c>
      <c r="GG45" s="242">
        <f t="shared" si="85"/>
        <v>1.8847648177234026E-3</v>
      </c>
      <c r="GH45" s="242">
        <f t="shared" si="86"/>
        <v>1.2274632956592434E-3</v>
      </c>
      <c r="GI45" s="242">
        <f t="shared" si="87"/>
        <v>1.3123886813172097E-3</v>
      </c>
      <c r="GJ45" s="242">
        <f t="shared" si="88"/>
        <v>1.5205463830002914E-3</v>
      </c>
      <c r="GK45" s="242">
        <f t="shared" si="89"/>
        <v>1.4439024390243901E-3</v>
      </c>
      <c r="GL45" s="242">
        <f t="shared" si="90"/>
        <v>1.168731425518416E-3</v>
      </c>
      <c r="GM45" s="242">
        <f t="shared" si="91"/>
        <v>1.3944022913421437E-3</v>
      </c>
      <c r="GN45" s="242">
        <f t="shared" si="92"/>
        <v>1.3130860612052585E-3</v>
      </c>
      <c r="GO45" s="242">
        <f t="shared" si="93"/>
        <v>1.741904726979354E-3</v>
      </c>
      <c r="GP45" s="242">
        <f t="shared" si="94"/>
        <v>1.392477267389189E-3</v>
      </c>
      <c r="GQ45" s="242">
        <f t="shared" si="95"/>
        <v>1.1358104819081617E-3</v>
      </c>
      <c r="GR45" s="242">
        <f t="shared" si="96"/>
        <v>9.9146411364657398E-4</v>
      </c>
      <c r="GS45" s="242">
        <f t="shared" si="97"/>
        <v>8.6013851196037436E-4</v>
      </c>
      <c r="GT45" s="242">
        <f t="shared" si="98"/>
        <v>1.1783914247178249E-3</v>
      </c>
      <c r="GU45" s="242">
        <f t="shared" si="99"/>
        <v>8.2507440403107777E-4</v>
      </c>
      <c r="GV45" s="242">
        <f t="shared" si="100"/>
        <v>5.6995787655068615E-4</v>
      </c>
      <c r="GW45" s="242">
        <f t="shared" si="101"/>
        <v>1.0373385754108096E-3</v>
      </c>
      <c r="GX45" s="177">
        <f t="shared" si="102"/>
        <v>1.4102968853915436E-3</v>
      </c>
      <c r="GY45" s="177">
        <f t="shared" si="103"/>
        <v>1.5610587892616145E-3</v>
      </c>
      <c r="GZ45" s="177">
        <f t="shared" si="104"/>
        <v>1.0932933492591934E-3</v>
      </c>
      <c r="HA45" s="243">
        <f t="shared" si="105"/>
        <v>1.3422326564201767E-3</v>
      </c>
      <c r="HB45" s="19"/>
      <c r="HC45" s="19"/>
      <c r="HD45" s="225">
        <v>0</v>
      </c>
      <c r="HE45" s="10">
        <f t="shared" si="222"/>
        <v>0</v>
      </c>
      <c r="HF45" s="10">
        <f t="shared" si="223"/>
        <v>0</v>
      </c>
      <c r="HG45" s="10">
        <f t="shared" si="224"/>
        <v>0</v>
      </c>
      <c r="HH45" s="10">
        <f t="shared" si="225"/>
        <v>0</v>
      </c>
      <c r="HI45" s="10">
        <f t="shared" si="226"/>
        <v>0</v>
      </c>
      <c r="HJ45" s="10">
        <f t="shared" si="227"/>
        <v>0</v>
      </c>
      <c r="HK45" s="10">
        <f t="shared" si="228"/>
        <v>0</v>
      </c>
      <c r="HL45" s="10">
        <f t="shared" si="229"/>
        <v>0</v>
      </c>
      <c r="HM45" s="10">
        <f t="shared" si="230"/>
        <v>0</v>
      </c>
      <c r="HN45" s="10">
        <f t="shared" si="231"/>
        <v>0</v>
      </c>
      <c r="HO45" s="10">
        <f t="shared" si="232"/>
        <v>0</v>
      </c>
      <c r="HP45" s="10">
        <f t="shared" si="233"/>
        <v>0</v>
      </c>
      <c r="HQ45" s="10">
        <f t="shared" si="234"/>
        <v>0</v>
      </c>
      <c r="HR45" s="10">
        <f t="shared" si="235"/>
        <v>0</v>
      </c>
      <c r="HS45" s="10">
        <f t="shared" si="236"/>
        <v>0</v>
      </c>
      <c r="HT45" s="10">
        <f t="shared" si="237"/>
        <v>0</v>
      </c>
      <c r="HU45" s="10">
        <f t="shared" si="238"/>
        <v>0</v>
      </c>
      <c r="HV45" s="10">
        <f t="shared" si="239"/>
        <v>0</v>
      </c>
      <c r="HW45" s="10">
        <f t="shared" si="240"/>
        <v>0</v>
      </c>
      <c r="HX45" s="10">
        <f t="shared" si="241"/>
        <v>0</v>
      </c>
      <c r="HY45" s="10">
        <f t="shared" si="242"/>
        <v>0</v>
      </c>
      <c r="HZ45" s="10">
        <f t="shared" si="243"/>
        <v>0</v>
      </c>
      <c r="IA45" s="10">
        <f t="shared" si="244"/>
        <v>0</v>
      </c>
      <c r="IB45" s="10">
        <f t="shared" si="245"/>
        <v>0</v>
      </c>
      <c r="IC45" s="10">
        <f t="shared" si="246"/>
        <v>0</v>
      </c>
      <c r="ID45" s="10">
        <f t="shared" si="247"/>
        <v>0</v>
      </c>
      <c r="IE45" s="10">
        <f t="shared" si="248"/>
        <v>0</v>
      </c>
      <c r="IF45" s="10">
        <f t="shared" si="249"/>
        <v>0</v>
      </c>
      <c r="IG45" s="10">
        <f t="shared" si="250"/>
        <v>0</v>
      </c>
      <c r="IH45" s="10">
        <f t="shared" si="251"/>
        <v>0</v>
      </c>
      <c r="II45" s="176">
        <f t="shared" si="252"/>
        <v>0</v>
      </c>
      <c r="IJ45" s="176">
        <f t="shared" si="253"/>
        <v>0</v>
      </c>
      <c r="IK45" s="176">
        <f t="shared" si="254"/>
        <v>0</v>
      </c>
      <c r="IL45" s="19">
        <f t="shared" si="255"/>
        <v>0</v>
      </c>
      <c r="IM45" s="168"/>
      <c r="IN45" s="168"/>
      <c r="IO45" s="168"/>
      <c r="IP45" s="168"/>
      <c r="IQ45" s="168"/>
      <c r="IR45" s="168"/>
      <c r="IS45" s="168"/>
      <c r="IT45" s="168"/>
      <c r="IU45" s="168"/>
      <c r="IV45" s="168"/>
      <c r="IW45" s="168"/>
      <c r="IX45" s="168"/>
      <c r="IY45" s="168"/>
      <c r="IZ45" s="168"/>
      <c r="JA45" s="168"/>
      <c r="JB45" s="168"/>
      <c r="JC45" s="168"/>
      <c r="JD45" s="168"/>
      <c r="JE45" s="168"/>
      <c r="JF45" s="168"/>
      <c r="JG45" s="168"/>
      <c r="JH45" s="168"/>
      <c r="JI45" s="168"/>
      <c r="JJ45" s="168"/>
      <c r="JK45" s="168"/>
      <c r="JL45" s="168"/>
      <c r="JM45" s="168"/>
      <c r="JN45" s="168"/>
      <c r="JO45" s="168"/>
      <c r="JP45" s="168"/>
      <c r="JQ45" s="177">
        <f t="shared" si="146"/>
        <v>0</v>
      </c>
      <c r="JR45" s="177">
        <f t="shared" si="147"/>
        <v>0</v>
      </c>
      <c r="JS45" s="177">
        <f t="shared" si="148"/>
        <v>0</v>
      </c>
      <c r="JT45" s="22">
        <f t="shared" si="149"/>
        <v>0</v>
      </c>
    </row>
    <row r="46" spans="1:280" x14ac:dyDescent="0.25">
      <c r="A46" s="96">
        <v>44</v>
      </c>
      <c r="B46" s="39"/>
      <c r="C46" s="39" t="s">
        <v>238</v>
      </c>
      <c r="D46" s="39" t="s">
        <v>181</v>
      </c>
      <c r="E46" s="68">
        <v>103</v>
      </c>
      <c r="F46" s="48" t="s">
        <v>105</v>
      </c>
      <c r="G46" s="17"/>
      <c r="H46" s="5"/>
      <c r="I46" s="5"/>
      <c r="J46" s="5"/>
      <c r="K46" s="5"/>
      <c r="L46" s="5"/>
      <c r="M46" s="5"/>
      <c r="N46" s="17"/>
      <c r="O46" s="12"/>
      <c r="P46" s="12"/>
      <c r="Q46" s="12"/>
      <c r="R46" s="12"/>
      <c r="S46" s="12"/>
      <c r="T46" s="12"/>
      <c r="U46" s="12"/>
      <c r="V46" s="12"/>
      <c r="W46" s="11"/>
      <c r="X46" s="11"/>
      <c r="Y46" s="12"/>
      <c r="Z46" s="11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58"/>
      <c r="AM46" s="17">
        <v>28509</v>
      </c>
      <c r="AN46" s="5">
        <v>29316</v>
      </c>
      <c r="AO46" s="5">
        <v>30237</v>
      </c>
      <c r="AP46" s="5">
        <v>31041</v>
      </c>
      <c r="AQ46" s="5">
        <v>31818</v>
      </c>
      <c r="AR46" s="5">
        <v>32700</v>
      </c>
      <c r="AS46" s="5">
        <v>33320</v>
      </c>
      <c r="AT46" s="17">
        <v>34052</v>
      </c>
      <c r="AU46" s="12">
        <v>34328</v>
      </c>
      <c r="AV46" s="12">
        <v>34586</v>
      </c>
      <c r="AW46" s="12">
        <v>34667</v>
      </c>
      <c r="AX46" s="12">
        <v>35094</v>
      </c>
      <c r="AY46" s="12">
        <v>35536</v>
      </c>
      <c r="AZ46" s="12">
        <v>36330</v>
      </c>
      <c r="BA46" s="12">
        <v>37012</v>
      </c>
      <c r="BB46" s="12">
        <v>37625</v>
      </c>
      <c r="BC46" s="11">
        <v>38370</v>
      </c>
      <c r="BD46" s="11">
        <v>39137</v>
      </c>
      <c r="BE46" s="12">
        <v>39421</v>
      </c>
      <c r="BF46" s="11">
        <v>39841</v>
      </c>
      <c r="BG46" s="12">
        <v>39955</v>
      </c>
      <c r="BH46" s="12">
        <v>39745</v>
      </c>
      <c r="BI46" s="12">
        <v>39524</v>
      </c>
      <c r="BJ46" s="12">
        <v>39294</v>
      </c>
      <c r="BK46" s="12">
        <v>39523</v>
      </c>
      <c r="BL46" s="12">
        <v>39501</v>
      </c>
      <c r="BM46" s="12">
        <v>39469</v>
      </c>
      <c r="BN46" s="12">
        <v>39608</v>
      </c>
      <c r="BO46" s="12">
        <v>39714</v>
      </c>
      <c r="BP46" s="12">
        <v>39936</v>
      </c>
      <c r="BQ46" s="11">
        <v>40331</v>
      </c>
      <c r="BR46" s="58"/>
      <c r="BS46" s="58"/>
      <c r="BT46" s="12">
        <f t="shared" si="150"/>
        <v>807</v>
      </c>
      <c r="BU46" s="12">
        <f t="shared" si="151"/>
        <v>921</v>
      </c>
      <c r="BV46" s="12">
        <f t="shared" si="152"/>
        <v>804</v>
      </c>
      <c r="BW46" s="12">
        <f t="shared" si="153"/>
        <v>777</v>
      </c>
      <c r="BX46" s="12">
        <f t="shared" si="154"/>
        <v>882</v>
      </c>
      <c r="BY46" s="12">
        <f t="shared" si="155"/>
        <v>620</v>
      </c>
      <c r="BZ46" s="12">
        <f t="shared" si="156"/>
        <v>732</v>
      </c>
      <c r="CA46" s="12">
        <f t="shared" si="157"/>
        <v>276</v>
      </c>
      <c r="CB46" s="12">
        <f t="shared" si="158"/>
        <v>258</v>
      </c>
      <c r="CC46" s="12">
        <f t="shared" si="159"/>
        <v>81</v>
      </c>
      <c r="CD46" s="12">
        <f t="shared" si="160"/>
        <v>427</v>
      </c>
      <c r="CE46" s="12">
        <f t="shared" si="161"/>
        <v>442</v>
      </c>
      <c r="CF46" s="12">
        <f t="shared" si="162"/>
        <v>794</v>
      </c>
      <c r="CG46" s="12">
        <f t="shared" si="163"/>
        <v>682</v>
      </c>
      <c r="CH46" s="12">
        <f t="shared" si="164"/>
        <v>613</v>
      </c>
      <c r="CI46" s="12">
        <f t="shared" si="165"/>
        <v>745</v>
      </c>
      <c r="CJ46" s="12">
        <f t="shared" si="166"/>
        <v>767</v>
      </c>
      <c r="CK46" s="12">
        <f t="shared" si="167"/>
        <v>284</v>
      </c>
      <c r="CL46" s="12">
        <f t="shared" si="168"/>
        <v>420</v>
      </c>
      <c r="CM46" s="12">
        <f t="shared" si="169"/>
        <v>114</v>
      </c>
      <c r="CN46" s="12">
        <f t="shared" si="170"/>
        <v>-210</v>
      </c>
      <c r="CO46" s="12">
        <f t="shared" si="171"/>
        <v>-221</v>
      </c>
      <c r="CP46" s="12">
        <f t="shared" si="172"/>
        <v>-230</v>
      </c>
      <c r="CQ46" s="12">
        <f t="shared" si="173"/>
        <v>229</v>
      </c>
      <c r="CR46" s="12">
        <f t="shared" si="174"/>
        <v>-22</v>
      </c>
      <c r="CS46" s="12">
        <f t="shared" si="175"/>
        <v>-32</v>
      </c>
      <c r="CT46" s="12">
        <f t="shared" si="176"/>
        <v>139</v>
      </c>
      <c r="CU46" s="12">
        <f t="shared" si="177"/>
        <v>106</v>
      </c>
      <c r="CV46" s="12">
        <f t="shared" si="178"/>
        <v>222</v>
      </c>
      <c r="CW46" s="12">
        <f t="shared" si="179"/>
        <v>395</v>
      </c>
      <c r="CX46" s="66">
        <f t="shared" si="180"/>
        <v>6158</v>
      </c>
      <c r="CY46" s="66">
        <f t="shared" si="181"/>
        <v>5288</v>
      </c>
      <c r="CZ46" s="66">
        <f t="shared" si="182"/>
        <v>376</v>
      </c>
      <c r="DA46" s="66">
        <f t="shared" si="183"/>
        <v>11822</v>
      </c>
      <c r="DB46" s="58"/>
      <c r="DC46" s="128">
        <v>301</v>
      </c>
      <c r="DD46" s="128">
        <v>52</v>
      </c>
      <c r="DE46" s="128">
        <v>93</v>
      </c>
      <c r="DF46" s="129">
        <v>131</v>
      </c>
      <c r="DG46" s="129">
        <v>107</v>
      </c>
      <c r="DH46" s="129">
        <v>109</v>
      </c>
      <c r="DI46" s="129">
        <v>94</v>
      </c>
      <c r="DJ46" s="129">
        <v>91</v>
      </c>
      <c r="DK46" s="128">
        <v>251</v>
      </c>
      <c r="DL46" s="128">
        <v>291</v>
      </c>
      <c r="DM46" s="128">
        <v>261</v>
      </c>
      <c r="DN46" s="129">
        <v>201</v>
      </c>
      <c r="DO46" s="129">
        <v>206</v>
      </c>
      <c r="DP46" s="129">
        <v>208</v>
      </c>
      <c r="DQ46" s="129">
        <v>224</v>
      </c>
      <c r="DR46" s="129">
        <v>288</v>
      </c>
      <c r="DS46" s="130">
        <v>320</v>
      </c>
      <c r="DT46" s="130">
        <v>298</v>
      </c>
      <c r="DU46" s="130">
        <v>206</v>
      </c>
      <c r="DV46" s="130">
        <v>224</v>
      </c>
      <c r="DW46" s="130">
        <v>293</v>
      </c>
      <c r="DX46" s="130">
        <v>227</v>
      </c>
      <c r="DY46" s="130">
        <v>126</v>
      </c>
      <c r="DZ46" s="130">
        <v>144</v>
      </c>
      <c r="EA46" s="130">
        <v>152</v>
      </c>
      <c r="EB46" s="130">
        <v>215</v>
      </c>
      <c r="EC46" s="130">
        <v>244</v>
      </c>
      <c r="ED46" s="130">
        <v>251</v>
      </c>
      <c r="EE46" s="130">
        <v>204</v>
      </c>
      <c r="EF46" s="130">
        <v>229</v>
      </c>
      <c r="EG46" s="66">
        <f t="shared" si="184"/>
        <v>1520</v>
      </c>
      <c r="EH46" s="66">
        <f t="shared" si="185"/>
        <v>2436</v>
      </c>
      <c r="EI46" s="66">
        <f t="shared" si="186"/>
        <v>2085</v>
      </c>
      <c r="EJ46" s="66">
        <f t="shared" si="187"/>
        <v>6041</v>
      </c>
      <c r="EK46" s="19"/>
      <c r="EL46" s="5">
        <f t="shared" si="188"/>
        <v>1108</v>
      </c>
      <c r="EM46" s="5">
        <f t="shared" si="189"/>
        <v>973</v>
      </c>
      <c r="EN46" s="5">
        <f t="shared" si="190"/>
        <v>897</v>
      </c>
      <c r="EO46" s="5">
        <f t="shared" si="191"/>
        <v>908</v>
      </c>
      <c r="EP46" s="5">
        <f t="shared" si="192"/>
        <v>989</v>
      </c>
      <c r="EQ46" s="5">
        <f t="shared" si="193"/>
        <v>729</v>
      </c>
      <c r="ER46" s="5">
        <f t="shared" si="194"/>
        <v>826</v>
      </c>
      <c r="ES46" s="5">
        <f t="shared" si="195"/>
        <v>367</v>
      </c>
      <c r="ET46" s="5">
        <f t="shared" si="196"/>
        <v>509</v>
      </c>
      <c r="EU46" s="5">
        <f t="shared" si="197"/>
        <v>372</v>
      </c>
      <c r="EV46" s="5">
        <f t="shared" si="198"/>
        <v>688</v>
      </c>
      <c r="EW46" s="5">
        <f t="shared" si="199"/>
        <v>643</v>
      </c>
      <c r="EX46" s="5">
        <f t="shared" si="200"/>
        <v>1000</v>
      </c>
      <c r="EY46" s="5">
        <f t="shared" si="201"/>
        <v>890</v>
      </c>
      <c r="EZ46" s="5">
        <f t="shared" si="202"/>
        <v>837</v>
      </c>
      <c r="FA46" s="5">
        <f t="shared" si="203"/>
        <v>1033</v>
      </c>
      <c r="FB46" s="5">
        <f t="shared" si="204"/>
        <v>1087</v>
      </c>
      <c r="FC46" s="5">
        <f t="shared" si="205"/>
        <v>582</v>
      </c>
      <c r="FD46" s="5">
        <f t="shared" si="206"/>
        <v>626</v>
      </c>
      <c r="FE46" s="5">
        <f t="shared" si="207"/>
        <v>338</v>
      </c>
      <c r="FF46" s="5">
        <f t="shared" si="208"/>
        <v>83</v>
      </c>
      <c r="FG46" s="5">
        <f t="shared" si="209"/>
        <v>6</v>
      </c>
      <c r="FH46" s="5">
        <f t="shared" si="210"/>
        <v>-104</v>
      </c>
      <c r="FI46" s="5">
        <f t="shared" si="211"/>
        <v>373</v>
      </c>
      <c r="FJ46" s="5">
        <f t="shared" si="212"/>
        <v>130</v>
      </c>
      <c r="FK46" s="5">
        <f t="shared" si="213"/>
        <v>183</v>
      </c>
      <c r="FL46" s="5">
        <f t="shared" si="214"/>
        <v>383</v>
      </c>
      <c r="FM46" s="5">
        <f t="shared" si="215"/>
        <v>357</v>
      </c>
      <c r="FN46" s="5">
        <f t="shared" si="216"/>
        <v>426</v>
      </c>
      <c r="FO46" s="5">
        <f t="shared" si="217"/>
        <v>624</v>
      </c>
      <c r="FP46" s="176">
        <f t="shared" si="218"/>
        <v>7678</v>
      </c>
      <c r="FQ46" s="176">
        <f t="shared" si="219"/>
        <v>7724</v>
      </c>
      <c r="FR46" s="176">
        <f t="shared" si="220"/>
        <v>2461</v>
      </c>
      <c r="FS46" s="66">
        <f t="shared" si="221"/>
        <v>17863</v>
      </c>
      <c r="FT46" s="242">
        <f t="shared" si="72"/>
        <v>3.5294042696872592E-2</v>
      </c>
      <c r="FU46" s="242">
        <f t="shared" si="73"/>
        <v>3.9584384306195181E-2</v>
      </c>
      <c r="FV46" s="242">
        <f t="shared" si="74"/>
        <v>3.1069777108120745E-2</v>
      </c>
      <c r="FW46" s="242">
        <f t="shared" si="75"/>
        <v>6.6688700378245383E-2</v>
      </c>
      <c r="FX46" s="242">
        <f t="shared" si="76"/>
        <v>4.1157172681181034E-2</v>
      </c>
      <c r="FY46" s="242">
        <f t="shared" si="77"/>
        <v>3.0951690171741549E-2</v>
      </c>
      <c r="FZ46" s="242">
        <f t="shared" si="78"/>
        <v>2.5899641502137399E-2</v>
      </c>
      <c r="GA46" s="242">
        <f t="shared" si="79"/>
        <v>1.3155064879202811E-2</v>
      </c>
      <c r="GB46" s="242">
        <f t="shared" si="80"/>
        <v>2.0257900183077292E-2</v>
      </c>
      <c r="GC46" s="242">
        <f t="shared" si="81"/>
        <v>7.6835691417948982E-3</v>
      </c>
      <c r="GD46" s="242">
        <f t="shared" si="82"/>
        <v>1.4213407705815514E-2</v>
      </c>
      <c r="GE46" s="242">
        <f t="shared" si="83"/>
        <v>1.4891153311718388E-2</v>
      </c>
      <c r="GF46" s="242">
        <f t="shared" si="84"/>
        <v>2.2494657518839275E-2</v>
      </c>
      <c r="GG46" s="242">
        <f t="shared" si="85"/>
        <v>1.4714391998016036E-2</v>
      </c>
      <c r="GH46" s="242">
        <f t="shared" si="86"/>
        <v>1.3342685434633595E-2</v>
      </c>
      <c r="GI46" s="242">
        <f t="shared" si="87"/>
        <v>1.3833648038782424E-2</v>
      </c>
      <c r="GJ46" s="242">
        <f t="shared" si="88"/>
        <v>1.3773615986010974E-2</v>
      </c>
      <c r="GK46" s="242">
        <f t="shared" si="89"/>
        <v>7.5707317073170728E-3</v>
      </c>
      <c r="GL46" s="242">
        <f t="shared" si="90"/>
        <v>6.9678654511859837E-3</v>
      </c>
      <c r="GM46" s="242">
        <f t="shared" si="91"/>
        <v>4.2460177880508515E-3</v>
      </c>
      <c r="GN46" s="242">
        <f t="shared" si="92"/>
        <v>1.2821899185886641E-3</v>
      </c>
      <c r="GO46" s="242">
        <f t="shared" si="93"/>
        <v>1.1001503538816971E-4</v>
      </c>
      <c r="GP46" s="242">
        <f t="shared" si="94"/>
        <v>-1.7447907928732007E-3</v>
      </c>
      <c r="GQ46" s="242">
        <f t="shared" si="95"/>
        <v>5.5020429837888867E-3</v>
      </c>
      <c r="GR46" s="242">
        <f t="shared" si="96"/>
        <v>2.0139114808446035E-3</v>
      </c>
      <c r="GS46" s="242">
        <f t="shared" si="97"/>
        <v>2.7138853049784224E-3</v>
      </c>
      <c r="GT46" s="242">
        <f t="shared" si="98"/>
        <v>5.437637538155746E-3</v>
      </c>
      <c r="GU46" s="242">
        <f t="shared" si="99"/>
        <v>4.6754216228427738E-3</v>
      </c>
      <c r="GV46" s="242">
        <f t="shared" si="100"/>
        <v>7.5875642315810093E-3</v>
      </c>
      <c r="GW46" s="242">
        <f t="shared" si="101"/>
        <v>8.4064840396927947E-3</v>
      </c>
      <c r="GX46" s="177">
        <f t="shared" si="102"/>
        <v>2.7482892096538761E-2</v>
      </c>
      <c r="GY46" s="177">
        <f t="shared" si="103"/>
        <v>1.1717801835040537E-2</v>
      </c>
      <c r="GZ46" s="177">
        <f t="shared" si="104"/>
        <v>3.7525731276525456E-3</v>
      </c>
      <c r="HA46" s="243">
        <f t="shared" si="105"/>
        <v>1.1203879411978326E-2</v>
      </c>
      <c r="HB46" s="19"/>
      <c r="HC46" s="19"/>
      <c r="HD46" s="225">
        <v>4.3500000000000006E-3</v>
      </c>
      <c r="HE46" s="10">
        <f t="shared" si="222"/>
        <v>4.8198000000000008</v>
      </c>
      <c r="HF46" s="10">
        <f t="shared" si="223"/>
        <v>4.2325500000000007</v>
      </c>
      <c r="HG46" s="10">
        <f t="shared" si="224"/>
        <v>3.9019500000000007</v>
      </c>
      <c r="HH46" s="10">
        <f t="shared" si="225"/>
        <v>3.9498000000000006</v>
      </c>
      <c r="HI46" s="10">
        <f t="shared" si="226"/>
        <v>4.3021500000000001</v>
      </c>
      <c r="HJ46" s="10">
        <f t="shared" si="227"/>
        <v>3.1711500000000004</v>
      </c>
      <c r="HK46" s="10">
        <f t="shared" si="228"/>
        <v>3.5931000000000006</v>
      </c>
      <c r="HL46" s="10">
        <f t="shared" si="229"/>
        <v>1.5964500000000001</v>
      </c>
      <c r="HM46" s="10">
        <f t="shared" si="230"/>
        <v>2.2141500000000005</v>
      </c>
      <c r="HN46" s="10">
        <f t="shared" si="231"/>
        <v>1.6182000000000003</v>
      </c>
      <c r="HO46" s="10">
        <f t="shared" si="232"/>
        <v>2.9928000000000003</v>
      </c>
      <c r="HP46" s="10">
        <f t="shared" si="233"/>
        <v>2.7970500000000005</v>
      </c>
      <c r="HQ46" s="10">
        <f t="shared" si="234"/>
        <v>4.3500000000000005</v>
      </c>
      <c r="HR46" s="10">
        <f t="shared" si="235"/>
        <v>3.8715000000000006</v>
      </c>
      <c r="HS46" s="10">
        <f t="shared" si="236"/>
        <v>3.6409500000000006</v>
      </c>
      <c r="HT46" s="10">
        <f t="shared" si="237"/>
        <v>4.4935500000000008</v>
      </c>
      <c r="HU46" s="10">
        <f t="shared" si="238"/>
        <v>4.7284500000000005</v>
      </c>
      <c r="HV46" s="10">
        <f t="shared" si="239"/>
        <v>2.5317000000000003</v>
      </c>
      <c r="HW46" s="10">
        <f t="shared" si="240"/>
        <v>2.7231000000000005</v>
      </c>
      <c r="HX46" s="10">
        <f t="shared" si="241"/>
        <v>1.4703000000000002</v>
      </c>
      <c r="HY46" s="10">
        <f t="shared" si="242"/>
        <v>0.36105000000000004</v>
      </c>
      <c r="HZ46" s="10">
        <f t="shared" si="243"/>
        <v>2.6100000000000005E-2</v>
      </c>
      <c r="IA46" s="10">
        <f t="shared" si="244"/>
        <v>-0.45240000000000008</v>
      </c>
      <c r="IB46" s="10">
        <f t="shared" si="245"/>
        <v>1.6225500000000002</v>
      </c>
      <c r="IC46" s="10">
        <f t="shared" si="246"/>
        <v>0.56550000000000011</v>
      </c>
      <c r="ID46" s="10">
        <f t="shared" si="247"/>
        <v>0.79605000000000015</v>
      </c>
      <c r="IE46" s="10">
        <f t="shared" si="248"/>
        <v>1.6660500000000003</v>
      </c>
      <c r="IF46" s="10">
        <f t="shared" si="249"/>
        <v>1.5529500000000003</v>
      </c>
      <c r="IG46" s="10">
        <f t="shared" si="250"/>
        <v>1.8531000000000002</v>
      </c>
      <c r="IH46" s="10">
        <f t="shared" si="251"/>
        <v>2.7144000000000004</v>
      </c>
      <c r="II46" s="176">
        <f t="shared" si="252"/>
        <v>33.399300000000004</v>
      </c>
      <c r="IJ46" s="176">
        <f t="shared" si="253"/>
        <v>33.59940000000001</v>
      </c>
      <c r="IK46" s="176">
        <f t="shared" si="254"/>
        <v>10.705350000000003</v>
      </c>
      <c r="IL46" s="19">
        <f t="shared" si="255"/>
        <v>77.704049999999995</v>
      </c>
      <c r="IM46" s="168"/>
      <c r="IN46" s="168"/>
      <c r="IO46" s="168"/>
      <c r="IP46" s="168"/>
      <c r="IQ46" s="168"/>
      <c r="IR46" s="168"/>
      <c r="IS46" s="168"/>
      <c r="IT46" s="168"/>
      <c r="IU46" s="168"/>
      <c r="IV46" s="168"/>
      <c r="IW46" s="168"/>
      <c r="IX46" s="168"/>
      <c r="IY46" s="168"/>
      <c r="IZ46" s="168"/>
      <c r="JA46" s="168"/>
      <c r="JB46" s="168"/>
      <c r="JC46" s="168"/>
      <c r="JD46" s="168"/>
      <c r="JE46" s="168"/>
      <c r="JF46" s="168"/>
      <c r="JG46" s="168"/>
      <c r="JH46" s="168"/>
      <c r="JI46" s="168"/>
      <c r="JJ46" s="168"/>
      <c r="JK46" s="168"/>
      <c r="JL46" s="168"/>
      <c r="JM46" s="168"/>
      <c r="JN46" s="168"/>
      <c r="JO46" s="168"/>
      <c r="JP46" s="168"/>
      <c r="JQ46" s="177">
        <f t="shared" si="146"/>
        <v>4.3500000000000006E-3</v>
      </c>
      <c r="JR46" s="177">
        <f t="shared" si="147"/>
        <v>4.3500000000000014E-3</v>
      </c>
      <c r="JS46" s="177">
        <f t="shared" si="148"/>
        <v>4.3500000000000014E-3</v>
      </c>
      <c r="JT46" s="22">
        <f t="shared" si="149"/>
        <v>4.3499999999999997E-3</v>
      </c>
    </row>
    <row r="47" spans="1:280" x14ac:dyDescent="0.25">
      <c r="A47" s="96">
        <v>45</v>
      </c>
      <c r="B47" s="39"/>
      <c r="C47" s="39" t="s">
        <v>236</v>
      </c>
      <c r="D47" s="39" t="s">
        <v>198</v>
      </c>
      <c r="E47" s="68">
        <v>516</v>
      </c>
      <c r="F47" s="49" t="s">
        <v>164</v>
      </c>
      <c r="G47" s="124"/>
      <c r="H47" s="125"/>
      <c r="I47" s="125"/>
      <c r="J47" s="125"/>
      <c r="K47" s="125"/>
      <c r="L47" s="125"/>
      <c r="M47" s="125"/>
      <c r="N47" s="17"/>
      <c r="O47" s="12"/>
      <c r="P47" s="12"/>
      <c r="Q47" s="12"/>
      <c r="R47" s="12"/>
      <c r="S47" s="12"/>
      <c r="T47" s="12"/>
      <c r="U47" s="12"/>
      <c r="V47" s="12"/>
      <c r="W47" s="11"/>
      <c r="X47" s="12"/>
      <c r="Y47" s="12"/>
      <c r="Z47" s="12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60"/>
      <c r="AM47" s="124">
        <v>491</v>
      </c>
      <c r="AN47" s="125">
        <v>491</v>
      </c>
      <c r="AO47" s="125">
        <v>491</v>
      </c>
      <c r="AP47" s="125">
        <v>491</v>
      </c>
      <c r="AQ47" s="125">
        <v>491</v>
      </c>
      <c r="AR47" s="125">
        <v>491</v>
      </c>
      <c r="AS47" s="125">
        <v>491</v>
      </c>
      <c r="AT47" s="17">
        <v>491</v>
      </c>
      <c r="AU47" s="12">
        <v>605</v>
      </c>
      <c r="AV47" s="12">
        <v>674</v>
      </c>
      <c r="AW47" s="12">
        <v>1006</v>
      </c>
      <c r="AX47" s="12">
        <v>1276</v>
      </c>
      <c r="AY47" s="12">
        <v>1451</v>
      </c>
      <c r="AZ47" s="12">
        <v>1557</v>
      </c>
      <c r="BA47" s="12">
        <v>1770</v>
      </c>
      <c r="BB47" s="12">
        <v>2074</v>
      </c>
      <c r="BC47" s="11">
        <v>2196</v>
      </c>
      <c r="BD47" s="12">
        <v>2318</v>
      </c>
      <c r="BE47" s="12">
        <v>2620</v>
      </c>
      <c r="BF47" s="12">
        <v>3296</v>
      </c>
      <c r="BG47" s="11">
        <v>3495</v>
      </c>
      <c r="BH47" s="11">
        <v>3589</v>
      </c>
      <c r="BI47" s="11">
        <v>3494</v>
      </c>
      <c r="BJ47" s="11">
        <v>3393</v>
      </c>
      <c r="BK47" s="11">
        <v>3218</v>
      </c>
      <c r="BL47" s="11">
        <v>2792</v>
      </c>
      <c r="BM47" s="11">
        <v>2393</v>
      </c>
      <c r="BN47" s="11">
        <v>2157</v>
      </c>
      <c r="BO47" s="11">
        <v>2034</v>
      </c>
      <c r="BP47" s="11">
        <v>1922</v>
      </c>
      <c r="BQ47" s="11">
        <v>1939</v>
      </c>
      <c r="BR47" s="60"/>
      <c r="BS47" s="60"/>
      <c r="BT47" s="11">
        <f t="shared" si="150"/>
        <v>0</v>
      </c>
      <c r="BU47" s="11">
        <f t="shared" si="151"/>
        <v>0</v>
      </c>
      <c r="BV47" s="11">
        <f t="shared" si="152"/>
        <v>0</v>
      </c>
      <c r="BW47" s="11">
        <f t="shared" si="153"/>
        <v>0</v>
      </c>
      <c r="BX47" s="11">
        <f t="shared" si="154"/>
        <v>0</v>
      </c>
      <c r="BY47" s="11">
        <f t="shared" si="155"/>
        <v>0</v>
      </c>
      <c r="BZ47" s="11">
        <f t="shared" si="156"/>
        <v>0</v>
      </c>
      <c r="CA47" s="11">
        <f t="shared" si="157"/>
        <v>114</v>
      </c>
      <c r="CB47" s="11">
        <f t="shared" si="158"/>
        <v>69</v>
      </c>
      <c r="CC47" s="11">
        <f t="shared" si="159"/>
        <v>332</v>
      </c>
      <c r="CD47" s="11">
        <f t="shared" si="160"/>
        <v>270</v>
      </c>
      <c r="CE47" s="11">
        <f t="shared" si="161"/>
        <v>175</v>
      </c>
      <c r="CF47" s="11">
        <f t="shared" si="162"/>
        <v>106</v>
      </c>
      <c r="CG47" s="11">
        <f t="shared" si="163"/>
        <v>213</v>
      </c>
      <c r="CH47" s="11">
        <f t="shared" si="164"/>
        <v>304</v>
      </c>
      <c r="CI47" s="11">
        <f t="shared" si="165"/>
        <v>122</v>
      </c>
      <c r="CJ47" s="11">
        <f t="shared" si="166"/>
        <v>122</v>
      </c>
      <c r="CK47" s="11">
        <f t="shared" si="167"/>
        <v>302</v>
      </c>
      <c r="CL47" s="11">
        <f t="shared" si="168"/>
        <v>676</v>
      </c>
      <c r="CM47" s="11">
        <f t="shared" si="169"/>
        <v>199</v>
      </c>
      <c r="CN47" s="11">
        <f t="shared" si="170"/>
        <v>94</v>
      </c>
      <c r="CO47" s="11">
        <f t="shared" si="171"/>
        <v>-95</v>
      </c>
      <c r="CP47" s="11">
        <f t="shared" si="172"/>
        <v>-101</v>
      </c>
      <c r="CQ47" s="11">
        <f t="shared" si="173"/>
        <v>-175</v>
      </c>
      <c r="CR47" s="11">
        <f t="shared" si="174"/>
        <v>-426</v>
      </c>
      <c r="CS47" s="11">
        <f t="shared" si="175"/>
        <v>-399</v>
      </c>
      <c r="CT47" s="11">
        <f t="shared" si="176"/>
        <v>-236</v>
      </c>
      <c r="CU47" s="11">
        <f t="shared" si="177"/>
        <v>-123</v>
      </c>
      <c r="CV47" s="11">
        <f t="shared" si="178"/>
        <v>-112</v>
      </c>
      <c r="CW47" s="11">
        <f t="shared" si="179"/>
        <v>17</v>
      </c>
      <c r="CX47" s="66">
        <f t="shared" si="180"/>
        <v>515</v>
      </c>
      <c r="CY47" s="66">
        <f t="shared" si="181"/>
        <v>2489</v>
      </c>
      <c r="CZ47" s="66">
        <f t="shared" si="182"/>
        <v>-1556</v>
      </c>
      <c r="DA47" s="66">
        <f t="shared" si="183"/>
        <v>1448</v>
      </c>
      <c r="DB47" s="60"/>
      <c r="DC47" s="128">
        <v>7</v>
      </c>
      <c r="DD47" s="128">
        <v>5</v>
      </c>
      <c r="DE47" s="128">
        <v>12</v>
      </c>
      <c r="DF47" s="129">
        <v>3</v>
      </c>
      <c r="DG47" s="129">
        <v>6</v>
      </c>
      <c r="DH47" s="129">
        <v>9</v>
      </c>
      <c r="DI47" s="129">
        <v>18</v>
      </c>
      <c r="DJ47" s="129">
        <v>11</v>
      </c>
      <c r="DK47" s="128">
        <v>33</v>
      </c>
      <c r="DL47" s="128">
        <v>72</v>
      </c>
      <c r="DM47" s="128">
        <v>83</v>
      </c>
      <c r="DN47" s="129">
        <v>89</v>
      </c>
      <c r="DO47" s="129">
        <v>125</v>
      </c>
      <c r="DP47" s="129">
        <v>182</v>
      </c>
      <c r="DQ47" s="129">
        <v>138</v>
      </c>
      <c r="DR47" s="129">
        <v>242</v>
      </c>
      <c r="DS47" s="130">
        <v>205</v>
      </c>
      <c r="DT47" s="130">
        <v>206</v>
      </c>
      <c r="DU47" s="130">
        <v>132</v>
      </c>
      <c r="DV47" s="130">
        <v>119</v>
      </c>
      <c r="DW47" s="130">
        <v>153</v>
      </c>
      <c r="DX47" s="130">
        <v>227</v>
      </c>
      <c r="DY47" s="130">
        <v>168</v>
      </c>
      <c r="DZ47" s="130">
        <v>252</v>
      </c>
      <c r="EA47" s="130">
        <v>474</v>
      </c>
      <c r="EB47" s="130">
        <v>480</v>
      </c>
      <c r="EC47" s="130">
        <v>321</v>
      </c>
      <c r="ED47" s="130">
        <v>227</v>
      </c>
      <c r="EE47" s="130">
        <v>142</v>
      </c>
      <c r="EF47" s="130">
        <v>104</v>
      </c>
      <c r="EG47" s="66">
        <f t="shared" si="184"/>
        <v>176</v>
      </c>
      <c r="EH47" s="66">
        <f t="shared" si="185"/>
        <v>1521</v>
      </c>
      <c r="EI47" s="66">
        <f t="shared" si="186"/>
        <v>2548</v>
      </c>
      <c r="EJ47" s="66">
        <f t="shared" si="187"/>
        <v>4245</v>
      </c>
      <c r="EK47" s="19"/>
      <c r="EL47" s="5">
        <f t="shared" si="188"/>
        <v>7</v>
      </c>
      <c r="EM47" s="5">
        <f t="shared" si="189"/>
        <v>5</v>
      </c>
      <c r="EN47" s="5">
        <f t="shared" si="190"/>
        <v>12</v>
      </c>
      <c r="EO47" s="5">
        <f t="shared" si="191"/>
        <v>3</v>
      </c>
      <c r="EP47" s="5">
        <f t="shared" si="192"/>
        <v>6</v>
      </c>
      <c r="EQ47" s="5">
        <f t="shared" si="193"/>
        <v>9</v>
      </c>
      <c r="ER47" s="5">
        <f t="shared" si="194"/>
        <v>18</v>
      </c>
      <c r="ES47" s="5">
        <f t="shared" si="195"/>
        <v>125</v>
      </c>
      <c r="ET47" s="5">
        <f t="shared" si="196"/>
        <v>102</v>
      </c>
      <c r="EU47" s="5">
        <f t="shared" si="197"/>
        <v>404</v>
      </c>
      <c r="EV47" s="5">
        <f t="shared" si="198"/>
        <v>353</v>
      </c>
      <c r="EW47" s="5">
        <f t="shared" si="199"/>
        <v>264</v>
      </c>
      <c r="EX47" s="5">
        <f t="shared" si="200"/>
        <v>231</v>
      </c>
      <c r="EY47" s="5">
        <f t="shared" si="201"/>
        <v>395</v>
      </c>
      <c r="EZ47" s="5">
        <f t="shared" si="202"/>
        <v>442</v>
      </c>
      <c r="FA47" s="5">
        <f t="shared" si="203"/>
        <v>364</v>
      </c>
      <c r="FB47" s="5">
        <f t="shared" si="204"/>
        <v>327</v>
      </c>
      <c r="FC47" s="5">
        <f t="shared" si="205"/>
        <v>508</v>
      </c>
      <c r="FD47" s="5">
        <f t="shared" si="206"/>
        <v>808</v>
      </c>
      <c r="FE47" s="5">
        <f t="shared" si="207"/>
        <v>318</v>
      </c>
      <c r="FF47" s="5">
        <f t="shared" si="208"/>
        <v>247</v>
      </c>
      <c r="FG47" s="5">
        <f t="shared" si="209"/>
        <v>132</v>
      </c>
      <c r="FH47" s="5">
        <f t="shared" si="210"/>
        <v>67</v>
      </c>
      <c r="FI47" s="5">
        <f t="shared" si="211"/>
        <v>77</v>
      </c>
      <c r="FJ47" s="5">
        <f t="shared" si="212"/>
        <v>48</v>
      </c>
      <c r="FK47" s="5">
        <f t="shared" si="213"/>
        <v>81</v>
      </c>
      <c r="FL47" s="5">
        <f t="shared" si="214"/>
        <v>85</v>
      </c>
      <c r="FM47" s="5">
        <f t="shared" si="215"/>
        <v>104</v>
      </c>
      <c r="FN47" s="5">
        <f t="shared" si="216"/>
        <v>30</v>
      </c>
      <c r="FO47" s="5">
        <f t="shared" si="217"/>
        <v>121</v>
      </c>
      <c r="FP47" s="176">
        <f t="shared" si="218"/>
        <v>691</v>
      </c>
      <c r="FQ47" s="176">
        <f t="shared" si="219"/>
        <v>4010</v>
      </c>
      <c r="FR47" s="176">
        <f t="shared" si="220"/>
        <v>992</v>
      </c>
      <c r="FS47" s="66">
        <f t="shared" si="221"/>
        <v>5693</v>
      </c>
      <c r="FT47" s="242">
        <f t="shared" si="72"/>
        <v>2.2297680404161383E-4</v>
      </c>
      <c r="FU47" s="242">
        <f t="shared" si="73"/>
        <v>2.0341410229288376E-4</v>
      </c>
      <c r="FV47" s="242">
        <f t="shared" si="74"/>
        <v>4.1564919208188287E-4</v>
      </c>
      <c r="FW47" s="242">
        <f t="shared" si="75"/>
        <v>2.2033711578715433E-4</v>
      </c>
      <c r="FX47" s="242">
        <f t="shared" si="76"/>
        <v>2.4968962192829748E-4</v>
      </c>
      <c r="FY47" s="242">
        <f t="shared" si="77"/>
        <v>3.8211963174989566E-4</v>
      </c>
      <c r="FZ47" s="242">
        <f t="shared" si="78"/>
        <v>5.6439896735892639E-4</v>
      </c>
      <c r="GA47" s="242">
        <f t="shared" si="79"/>
        <v>4.4806079288837912E-3</v>
      </c>
      <c r="GB47" s="242">
        <f t="shared" si="80"/>
        <v>4.0595399188092015E-3</v>
      </c>
      <c r="GC47" s="242">
        <f t="shared" si="81"/>
        <v>8.3445213260353191E-3</v>
      </c>
      <c r="GD47" s="242">
        <f t="shared" si="82"/>
        <v>7.2926350583617395E-3</v>
      </c>
      <c r="GE47" s="242">
        <f t="shared" si="83"/>
        <v>6.1139416396479851E-3</v>
      </c>
      <c r="GF47" s="242">
        <f t="shared" si="84"/>
        <v>5.1962658868518726E-3</v>
      </c>
      <c r="GG47" s="242">
        <f t="shared" si="85"/>
        <v>6.5305447631644207E-3</v>
      </c>
      <c r="GH47" s="242">
        <f t="shared" si="86"/>
        <v>7.0459581387192936E-3</v>
      </c>
      <c r="GI47" s="242">
        <f t="shared" si="87"/>
        <v>4.8745865306067792E-3</v>
      </c>
      <c r="GJ47" s="242">
        <f t="shared" si="88"/>
        <v>4.1434888936757938E-3</v>
      </c>
      <c r="GK47" s="242">
        <f t="shared" si="89"/>
        <v>6.6081300813008127E-3</v>
      </c>
      <c r="GL47" s="242">
        <f t="shared" si="90"/>
        <v>8.9936665887512379E-3</v>
      </c>
      <c r="GM47" s="242">
        <f t="shared" si="91"/>
        <v>3.9947741319531684E-3</v>
      </c>
      <c r="GN47" s="242">
        <f t="shared" si="92"/>
        <v>3.8156736131493983E-3</v>
      </c>
      <c r="GO47" s="242">
        <f t="shared" si="93"/>
        <v>2.4203307785397336E-3</v>
      </c>
      <c r="GP47" s="242">
        <f t="shared" si="94"/>
        <v>1.1240479146394659E-3</v>
      </c>
      <c r="GQ47" s="242">
        <f t="shared" si="95"/>
        <v>1.1358104819081617E-3</v>
      </c>
      <c r="GR47" s="242">
        <f t="shared" si="96"/>
        <v>7.4359808523493049E-4</v>
      </c>
      <c r="GS47" s="242">
        <f t="shared" si="97"/>
        <v>1.2012279218756952E-3</v>
      </c>
      <c r="GT47" s="242">
        <f t="shared" si="98"/>
        <v>1.206786398807411E-3</v>
      </c>
      <c r="GU47" s="242">
        <f t="shared" si="99"/>
        <v>1.3620275876068586E-3</v>
      </c>
      <c r="GV47" s="242">
        <f t="shared" si="100"/>
        <v>5.343355092662683E-4</v>
      </c>
      <c r="GW47" s="242">
        <f t="shared" si="101"/>
        <v>1.6301034756455578E-3</v>
      </c>
      <c r="GX47" s="177">
        <f t="shared" si="102"/>
        <v>2.4733887000141031E-3</v>
      </c>
      <c r="GY47" s="177">
        <f t="shared" si="103"/>
        <v>6.0834263799213551E-3</v>
      </c>
      <c r="GZ47" s="177">
        <f t="shared" si="104"/>
        <v>1.5126178555998882E-3</v>
      </c>
      <c r="HA47" s="243">
        <f t="shared" si="105"/>
        <v>3.570715192990685E-3</v>
      </c>
      <c r="HB47" s="19"/>
      <c r="HC47" s="19"/>
      <c r="HD47" s="225">
        <v>0</v>
      </c>
      <c r="HE47" s="10">
        <f t="shared" si="222"/>
        <v>0</v>
      </c>
      <c r="HF47" s="10">
        <f t="shared" si="223"/>
        <v>0</v>
      </c>
      <c r="HG47" s="10">
        <f t="shared" si="224"/>
        <v>0</v>
      </c>
      <c r="HH47" s="10">
        <f t="shared" si="225"/>
        <v>0</v>
      </c>
      <c r="HI47" s="10">
        <f t="shared" si="226"/>
        <v>0</v>
      </c>
      <c r="HJ47" s="10">
        <f t="shared" si="227"/>
        <v>0</v>
      </c>
      <c r="HK47" s="10">
        <f t="shared" si="228"/>
        <v>0</v>
      </c>
      <c r="HL47" s="10">
        <f t="shared" si="229"/>
        <v>0</v>
      </c>
      <c r="HM47" s="10">
        <f t="shared" si="230"/>
        <v>0</v>
      </c>
      <c r="HN47" s="10">
        <f t="shared" si="231"/>
        <v>0</v>
      </c>
      <c r="HO47" s="10">
        <f t="shared" si="232"/>
        <v>0</v>
      </c>
      <c r="HP47" s="10">
        <f t="shared" si="233"/>
        <v>0</v>
      </c>
      <c r="HQ47" s="10">
        <f t="shared" si="234"/>
        <v>0</v>
      </c>
      <c r="HR47" s="10">
        <f t="shared" si="235"/>
        <v>0</v>
      </c>
      <c r="HS47" s="10">
        <f t="shared" si="236"/>
        <v>0</v>
      </c>
      <c r="HT47" s="10">
        <f t="shared" si="237"/>
        <v>0</v>
      </c>
      <c r="HU47" s="10">
        <f t="shared" si="238"/>
        <v>0</v>
      </c>
      <c r="HV47" s="10">
        <f t="shared" si="239"/>
        <v>0</v>
      </c>
      <c r="HW47" s="10">
        <f t="shared" si="240"/>
        <v>0</v>
      </c>
      <c r="HX47" s="10">
        <f t="shared" si="241"/>
        <v>0</v>
      </c>
      <c r="HY47" s="10">
        <f t="shared" si="242"/>
        <v>0</v>
      </c>
      <c r="HZ47" s="10">
        <f t="shared" si="243"/>
        <v>0</v>
      </c>
      <c r="IA47" s="10">
        <f t="shared" si="244"/>
        <v>0</v>
      </c>
      <c r="IB47" s="10">
        <f t="shared" si="245"/>
        <v>0</v>
      </c>
      <c r="IC47" s="10">
        <f t="shared" si="246"/>
        <v>0</v>
      </c>
      <c r="ID47" s="10">
        <f t="shared" si="247"/>
        <v>0</v>
      </c>
      <c r="IE47" s="10">
        <f t="shared" si="248"/>
        <v>0</v>
      </c>
      <c r="IF47" s="10">
        <f t="shared" si="249"/>
        <v>0</v>
      </c>
      <c r="IG47" s="10">
        <f t="shared" si="250"/>
        <v>0</v>
      </c>
      <c r="IH47" s="10">
        <f t="shared" si="251"/>
        <v>0</v>
      </c>
      <c r="II47" s="176">
        <f t="shared" si="252"/>
        <v>0</v>
      </c>
      <c r="IJ47" s="176">
        <f t="shared" si="253"/>
        <v>0</v>
      </c>
      <c r="IK47" s="176">
        <f t="shared" si="254"/>
        <v>0</v>
      </c>
      <c r="IL47" s="19">
        <f t="shared" si="255"/>
        <v>0</v>
      </c>
      <c r="IM47" s="168"/>
      <c r="IN47" s="168"/>
      <c r="IO47" s="168"/>
      <c r="IP47" s="168"/>
      <c r="IQ47" s="168"/>
      <c r="IR47" s="168"/>
      <c r="IS47" s="168"/>
      <c r="IT47" s="168"/>
      <c r="IU47" s="168"/>
      <c r="IV47" s="168"/>
      <c r="IW47" s="168"/>
      <c r="IX47" s="168"/>
      <c r="IY47" s="168"/>
      <c r="IZ47" s="168"/>
      <c r="JA47" s="168"/>
      <c r="JB47" s="168"/>
      <c r="JC47" s="168"/>
      <c r="JD47" s="168"/>
      <c r="JE47" s="168"/>
      <c r="JF47" s="168"/>
      <c r="JG47" s="168"/>
      <c r="JH47" s="168"/>
      <c r="JI47" s="168"/>
      <c r="JJ47" s="168"/>
      <c r="JK47" s="168"/>
      <c r="JL47" s="168"/>
      <c r="JM47" s="168"/>
      <c r="JN47" s="168"/>
      <c r="JO47" s="168"/>
      <c r="JP47" s="168"/>
      <c r="JQ47" s="177">
        <f t="shared" si="146"/>
        <v>0</v>
      </c>
      <c r="JR47" s="177">
        <f t="shared" si="147"/>
        <v>0</v>
      </c>
      <c r="JS47" s="177">
        <f t="shared" si="148"/>
        <v>0</v>
      </c>
      <c r="JT47" s="22">
        <f t="shared" si="149"/>
        <v>0</v>
      </c>
    </row>
    <row r="48" spans="1:280" x14ac:dyDescent="0.25">
      <c r="A48" s="96">
        <v>46</v>
      </c>
      <c r="B48" s="45"/>
      <c r="C48" s="45" t="s">
        <v>237</v>
      </c>
      <c r="D48" s="45" t="s">
        <v>197</v>
      </c>
      <c r="E48" s="68">
        <v>352</v>
      </c>
      <c r="F48" s="49" t="s">
        <v>73</v>
      </c>
      <c r="G48" s="124"/>
      <c r="H48" s="125"/>
      <c r="I48" s="125"/>
      <c r="J48" s="125"/>
      <c r="K48" s="125"/>
      <c r="L48" s="125"/>
      <c r="M48" s="125"/>
      <c r="N48" s="17"/>
      <c r="O48" s="12"/>
      <c r="P48" s="12"/>
      <c r="Q48" s="12"/>
      <c r="R48" s="12"/>
      <c r="S48" s="12"/>
      <c r="T48" s="12"/>
      <c r="U48" s="12"/>
      <c r="V48" s="12"/>
      <c r="W48" s="11"/>
      <c r="X48" s="11"/>
      <c r="Y48" s="12"/>
      <c r="Z48" s="11"/>
      <c r="AA48" s="12"/>
      <c r="AB48" s="12"/>
      <c r="AC48" s="12"/>
      <c r="AD48" s="12"/>
      <c r="AE48" s="12"/>
      <c r="AF48" s="12"/>
      <c r="AG48" s="12"/>
      <c r="AH48" s="11"/>
      <c r="AI48" s="11"/>
      <c r="AJ48" s="11"/>
      <c r="AK48" s="11"/>
      <c r="AL48" s="58"/>
      <c r="AM48" s="124">
        <v>621</v>
      </c>
      <c r="AN48" s="125">
        <v>621</v>
      </c>
      <c r="AO48" s="125">
        <v>621</v>
      </c>
      <c r="AP48" s="125">
        <v>621</v>
      </c>
      <c r="AQ48" s="125">
        <v>621</v>
      </c>
      <c r="AR48" s="125">
        <v>621</v>
      </c>
      <c r="AS48" s="125">
        <v>621</v>
      </c>
      <c r="AT48" s="17">
        <v>621</v>
      </c>
      <c r="AU48" s="12">
        <v>651</v>
      </c>
      <c r="AV48" s="12">
        <v>702</v>
      </c>
      <c r="AW48" s="12">
        <v>744</v>
      </c>
      <c r="AX48" s="12">
        <v>796</v>
      </c>
      <c r="AY48" s="12">
        <v>847</v>
      </c>
      <c r="AZ48" s="12">
        <v>910</v>
      </c>
      <c r="BA48" s="12">
        <v>916</v>
      </c>
      <c r="BB48" s="12">
        <v>951</v>
      </c>
      <c r="BC48" s="11">
        <v>1005</v>
      </c>
      <c r="BD48" s="11">
        <v>1097</v>
      </c>
      <c r="BE48" s="12">
        <v>1235</v>
      </c>
      <c r="BF48" s="11">
        <v>1394</v>
      </c>
      <c r="BG48" s="12">
        <v>1563</v>
      </c>
      <c r="BH48" s="12">
        <v>1569</v>
      </c>
      <c r="BI48" s="12">
        <v>1559</v>
      </c>
      <c r="BJ48" s="12">
        <v>1646</v>
      </c>
      <c r="BK48" s="12">
        <v>1720</v>
      </c>
      <c r="BL48" s="12">
        <v>1762</v>
      </c>
      <c r="BM48" s="12">
        <v>1849</v>
      </c>
      <c r="BN48" s="11">
        <v>1877</v>
      </c>
      <c r="BO48" s="11">
        <v>1940</v>
      </c>
      <c r="BP48" s="11">
        <v>1947</v>
      </c>
      <c r="BQ48" s="11">
        <v>1999</v>
      </c>
      <c r="BR48" s="58"/>
      <c r="BS48" s="58"/>
      <c r="BT48" s="12">
        <f t="shared" si="150"/>
        <v>0</v>
      </c>
      <c r="BU48" s="12">
        <f t="shared" si="151"/>
        <v>0</v>
      </c>
      <c r="BV48" s="12">
        <f t="shared" si="152"/>
        <v>0</v>
      </c>
      <c r="BW48" s="12">
        <f t="shared" si="153"/>
        <v>0</v>
      </c>
      <c r="BX48" s="12">
        <f t="shared" si="154"/>
        <v>0</v>
      </c>
      <c r="BY48" s="12">
        <f t="shared" si="155"/>
        <v>0</v>
      </c>
      <c r="BZ48" s="12">
        <f t="shared" si="156"/>
        <v>0</v>
      </c>
      <c r="CA48" s="12">
        <f t="shared" si="157"/>
        <v>30</v>
      </c>
      <c r="CB48" s="12">
        <f t="shared" si="158"/>
        <v>51</v>
      </c>
      <c r="CC48" s="12">
        <f t="shared" si="159"/>
        <v>42</v>
      </c>
      <c r="CD48" s="12">
        <f t="shared" si="160"/>
        <v>52</v>
      </c>
      <c r="CE48" s="12">
        <f t="shared" si="161"/>
        <v>51</v>
      </c>
      <c r="CF48" s="12">
        <f t="shared" si="162"/>
        <v>63</v>
      </c>
      <c r="CG48" s="12">
        <f t="shared" si="163"/>
        <v>6</v>
      </c>
      <c r="CH48" s="12">
        <f t="shared" si="164"/>
        <v>35</v>
      </c>
      <c r="CI48" s="12">
        <f t="shared" si="165"/>
        <v>54</v>
      </c>
      <c r="CJ48" s="12">
        <f t="shared" si="166"/>
        <v>92</v>
      </c>
      <c r="CK48" s="12">
        <f t="shared" si="167"/>
        <v>138</v>
      </c>
      <c r="CL48" s="12">
        <f t="shared" si="168"/>
        <v>159</v>
      </c>
      <c r="CM48" s="12">
        <f t="shared" si="169"/>
        <v>169</v>
      </c>
      <c r="CN48" s="12">
        <f t="shared" si="170"/>
        <v>6</v>
      </c>
      <c r="CO48" s="12">
        <f t="shared" si="171"/>
        <v>-10</v>
      </c>
      <c r="CP48" s="12">
        <f t="shared" si="172"/>
        <v>87</v>
      </c>
      <c r="CQ48" s="12">
        <f t="shared" si="173"/>
        <v>74</v>
      </c>
      <c r="CR48" s="12">
        <f t="shared" si="174"/>
        <v>42</v>
      </c>
      <c r="CS48" s="12">
        <f t="shared" si="175"/>
        <v>87</v>
      </c>
      <c r="CT48" s="12">
        <f t="shared" si="176"/>
        <v>28</v>
      </c>
      <c r="CU48" s="12">
        <f t="shared" si="177"/>
        <v>63</v>
      </c>
      <c r="CV48" s="12">
        <f t="shared" si="178"/>
        <v>7</v>
      </c>
      <c r="CW48" s="12">
        <f t="shared" si="179"/>
        <v>52</v>
      </c>
      <c r="CX48" s="66">
        <f t="shared" si="180"/>
        <v>123</v>
      </c>
      <c r="CY48" s="66">
        <f t="shared" si="181"/>
        <v>819</v>
      </c>
      <c r="CZ48" s="66">
        <f t="shared" si="182"/>
        <v>436</v>
      </c>
      <c r="DA48" s="66">
        <f t="shared" si="183"/>
        <v>1378</v>
      </c>
      <c r="DB48" s="58"/>
      <c r="DC48" s="128">
        <v>15</v>
      </c>
      <c r="DD48" s="128">
        <v>29</v>
      </c>
      <c r="DE48" s="128">
        <v>34</v>
      </c>
      <c r="DF48" s="129">
        <v>16</v>
      </c>
      <c r="DG48" s="129">
        <v>28</v>
      </c>
      <c r="DH48" s="129">
        <v>56</v>
      </c>
      <c r="DI48" s="129">
        <v>65</v>
      </c>
      <c r="DJ48" s="129">
        <v>43</v>
      </c>
      <c r="DK48" s="128">
        <v>81</v>
      </c>
      <c r="DL48" s="128">
        <v>85</v>
      </c>
      <c r="DM48" s="128">
        <v>101</v>
      </c>
      <c r="DN48" s="129">
        <v>60</v>
      </c>
      <c r="DO48" s="129">
        <v>84</v>
      </c>
      <c r="DP48" s="129">
        <v>123</v>
      </c>
      <c r="DQ48" s="129">
        <v>110</v>
      </c>
      <c r="DR48" s="129">
        <v>120</v>
      </c>
      <c r="DS48" s="130">
        <v>119</v>
      </c>
      <c r="DT48" s="130">
        <v>114</v>
      </c>
      <c r="DU48" s="130">
        <v>101</v>
      </c>
      <c r="DV48" s="130">
        <v>103</v>
      </c>
      <c r="DW48" s="130">
        <v>132</v>
      </c>
      <c r="DX48" s="130">
        <v>144</v>
      </c>
      <c r="DY48" s="130">
        <v>74</v>
      </c>
      <c r="DZ48" s="130">
        <v>115</v>
      </c>
      <c r="EA48" s="130">
        <v>155</v>
      </c>
      <c r="EB48" s="130">
        <v>142</v>
      </c>
      <c r="EC48" s="130">
        <v>160</v>
      </c>
      <c r="ED48" s="130">
        <v>147</v>
      </c>
      <c r="EE48" s="130">
        <v>137</v>
      </c>
      <c r="EF48" s="130">
        <v>161</v>
      </c>
      <c r="EG48" s="66">
        <f t="shared" si="184"/>
        <v>452</v>
      </c>
      <c r="EH48" s="66">
        <f t="shared" si="185"/>
        <v>1035</v>
      </c>
      <c r="EI48" s="66">
        <f t="shared" si="186"/>
        <v>1367</v>
      </c>
      <c r="EJ48" s="66">
        <f t="shared" si="187"/>
        <v>2854</v>
      </c>
      <c r="EK48" s="25"/>
      <c r="EL48" s="5">
        <f t="shared" si="188"/>
        <v>15</v>
      </c>
      <c r="EM48" s="5">
        <f t="shared" si="189"/>
        <v>29</v>
      </c>
      <c r="EN48" s="5">
        <f t="shared" si="190"/>
        <v>34</v>
      </c>
      <c r="EO48" s="5">
        <f t="shared" si="191"/>
        <v>16</v>
      </c>
      <c r="EP48" s="5">
        <f t="shared" si="192"/>
        <v>28</v>
      </c>
      <c r="EQ48" s="5">
        <f t="shared" si="193"/>
        <v>56</v>
      </c>
      <c r="ER48" s="5">
        <f t="shared" si="194"/>
        <v>65</v>
      </c>
      <c r="ES48" s="5">
        <f t="shared" si="195"/>
        <v>73</v>
      </c>
      <c r="ET48" s="5">
        <f t="shared" si="196"/>
        <v>132</v>
      </c>
      <c r="EU48" s="5">
        <f t="shared" si="197"/>
        <v>127</v>
      </c>
      <c r="EV48" s="5">
        <f t="shared" si="198"/>
        <v>153</v>
      </c>
      <c r="EW48" s="5">
        <f t="shared" si="199"/>
        <v>111</v>
      </c>
      <c r="EX48" s="5">
        <f t="shared" si="200"/>
        <v>147</v>
      </c>
      <c r="EY48" s="5">
        <f t="shared" si="201"/>
        <v>129</v>
      </c>
      <c r="EZ48" s="5">
        <f t="shared" si="202"/>
        <v>145</v>
      </c>
      <c r="FA48" s="5">
        <f t="shared" si="203"/>
        <v>174</v>
      </c>
      <c r="FB48" s="5">
        <f t="shared" si="204"/>
        <v>211</v>
      </c>
      <c r="FC48" s="5">
        <f t="shared" si="205"/>
        <v>252</v>
      </c>
      <c r="FD48" s="5">
        <f t="shared" si="206"/>
        <v>260</v>
      </c>
      <c r="FE48" s="5">
        <f t="shared" si="207"/>
        <v>272</v>
      </c>
      <c r="FF48" s="5">
        <f t="shared" si="208"/>
        <v>138</v>
      </c>
      <c r="FG48" s="5">
        <f t="shared" si="209"/>
        <v>134</v>
      </c>
      <c r="FH48" s="5">
        <f t="shared" si="210"/>
        <v>161</v>
      </c>
      <c r="FI48" s="5">
        <f t="shared" si="211"/>
        <v>189</v>
      </c>
      <c r="FJ48" s="5">
        <f t="shared" si="212"/>
        <v>197</v>
      </c>
      <c r="FK48" s="5">
        <f t="shared" si="213"/>
        <v>229</v>
      </c>
      <c r="FL48" s="5">
        <f t="shared" si="214"/>
        <v>188</v>
      </c>
      <c r="FM48" s="5">
        <f t="shared" si="215"/>
        <v>210</v>
      </c>
      <c r="FN48" s="5">
        <f t="shared" si="216"/>
        <v>144</v>
      </c>
      <c r="FO48" s="5">
        <f t="shared" si="217"/>
        <v>213</v>
      </c>
      <c r="FP48" s="176">
        <f t="shared" si="218"/>
        <v>575</v>
      </c>
      <c r="FQ48" s="176">
        <f t="shared" si="219"/>
        <v>1854</v>
      </c>
      <c r="FR48" s="176">
        <f t="shared" si="220"/>
        <v>1803</v>
      </c>
      <c r="FS48" s="66">
        <f t="shared" si="221"/>
        <v>4232</v>
      </c>
      <c r="FT48" s="242">
        <f t="shared" si="72"/>
        <v>4.7780743723202962E-4</v>
      </c>
      <c r="FU48" s="242">
        <f t="shared" si="73"/>
        <v>1.1798017932987258E-3</v>
      </c>
      <c r="FV48" s="242">
        <f t="shared" si="74"/>
        <v>1.1776727108986681E-3</v>
      </c>
      <c r="FW48" s="242">
        <f t="shared" si="75"/>
        <v>1.1751312841981566E-3</v>
      </c>
      <c r="FX48" s="242">
        <f t="shared" si="76"/>
        <v>1.1652182356653882E-3</v>
      </c>
      <c r="FY48" s="242">
        <f t="shared" si="77"/>
        <v>2.3776332642215731E-3</v>
      </c>
      <c r="FZ48" s="242">
        <f t="shared" si="78"/>
        <v>2.0381073821294561E-3</v>
      </c>
      <c r="GA48" s="242">
        <f t="shared" si="79"/>
        <v>2.6166750304681338E-3</v>
      </c>
      <c r="GB48" s="242">
        <f t="shared" si="80"/>
        <v>5.2535222478707318E-3</v>
      </c>
      <c r="GC48" s="242">
        <f t="shared" si="81"/>
        <v>2.6231539812041722E-3</v>
      </c>
      <c r="GD48" s="242">
        <f t="shared" si="82"/>
        <v>3.1608304927176947E-3</v>
      </c>
      <c r="GE48" s="242">
        <f t="shared" si="83"/>
        <v>2.5706345530338119E-3</v>
      </c>
      <c r="GF48" s="242">
        <f t="shared" si="84"/>
        <v>3.3067146552693736E-3</v>
      </c>
      <c r="GG48" s="242">
        <f t="shared" si="85"/>
        <v>2.1327601884764819E-3</v>
      </c>
      <c r="GH48" s="242">
        <f t="shared" si="86"/>
        <v>2.3114568554622118E-3</v>
      </c>
      <c r="GI48" s="242">
        <f t="shared" si="87"/>
        <v>2.3301594953999438E-3</v>
      </c>
      <c r="GJ48" s="242">
        <f t="shared" si="88"/>
        <v>2.6736273901088459E-3</v>
      </c>
      <c r="GK48" s="242">
        <f t="shared" si="89"/>
        <v>3.278048780487805E-3</v>
      </c>
      <c r="GL48" s="242">
        <f t="shared" si="90"/>
        <v>2.8940016250932205E-3</v>
      </c>
      <c r="GM48" s="242">
        <f t="shared" si="91"/>
        <v>3.4169137229284959E-3</v>
      </c>
      <c r="GN48" s="242">
        <f t="shared" si="92"/>
        <v>2.1318338405450078E-3</v>
      </c>
      <c r="GO48" s="242">
        <f t="shared" si="93"/>
        <v>2.4570024570024569E-3</v>
      </c>
      <c r="GP48" s="242">
        <f t="shared" si="94"/>
        <v>2.7010703620440894E-3</v>
      </c>
      <c r="GQ48" s="242">
        <f t="shared" si="95"/>
        <v>2.7878984555927602E-3</v>
      </c>
      <c r="GR48" s="242">
        <f t="shared" si="96"/>
        <v>3.0518504748183605E-3</v>
      </c>
      <c r="GS48" s="242">
        <f t="shared" si="97"/>
        <v>3.396064124809064E-3</v>
      </c>
      <c r="GT48" s="242">
        <f t="shared" si="98"/>
        <v>2.6691275644210974E-3</v>
      </c>
      <c r="GU48" s="242">
        <f t="shared" si="99"/>
        <v>2.7502480134369259E-3</v>
      </c>
      <c r="GV48" s="242">
        <f t="shared" si="100"/>
        <v>2.5648104444780878E-3</v>
      </c>
      <c r="GW48" s="242">
        <f t="shared" si="101"/>
        <v>2.8695209943182137E-3</v>
      </c>
      <c r="GX48" s="177">
        <f t="shared" si="102"/>
        <v>2.0581743885790295E-3</v>
      </c>
      <c r="GY48" s="177">
        <f t="shared" si="103"/>
        <v>2.8126365357541627E-3</v>
      </c>
      <c r="GZ48" s="177">
        <f t="shared" si="104"/>
        <v>2.7492439452082647E-3</v>
      </c>
      <c r="HA48" s="243">
        <f t="shared" si="105"/>
        <v>2.6543591597991533E-3</v>
      </c>
      <c r="HB48" s="19"/>
      <c r="HC48" s="19"/>
      <c r="HD48" s="225">
        <v>0.82389000000000001</v>
      </c>
      <c r="HE48" s="10">
        <f t="shared" si="222"/>
        <v>12.35835</v>
      </c>
      <c r="HF48" s="10">
        <f t="shared" si="223"/>
        <v>23.892810000000001</v>
      </c>
      <c r="HG48" s="10">
        <f t="shared" si="224"/>
        <v>28.012260000000001</v>
      </c>
      <c r="HH48" s="10">
        <f t="shared" si="225"/>
        <v>13.18224</v>
      </c>
      <c r="HI48" s="10">
        <f t="shared" si="226"/>
        <v>23.068919999999999</v>
      </c>
      <c r="HJ48" s="10">
        <f t="shared" si="227"/>
        <v>46.137839999999997</v>
      </c>
      <c r="HK48" s="10">
        <f t="shared" si="228"/>
        <v>53.552849999999999</v>
      </c>
      <c r="HL48" s="10">
        <f t="shared" si="229"/>
        <v>60.143970000000003</v>
      </c>
      <c r="HM48" s="10">
        <f t="shared" si="230"/>
        <v>108.75348</v>
      </c>
      <c r="HN48" s="10">
        <f t="shared" si="231"/>
        <v>104.63403</v>
      </c>
      <c r="HO48" s="10">
        <f t="shared" si="232"/>
        <v>126.05517</v>
      </c>
      <c r="HP48" s="10">
        <f t="shared" si="233"/>
        <v>91.451790000000003</v>
      </c>
      <c r="HQ48" s="10">
        <f t="shared" si="234"/>
        <v>121.11183</v>
      </c>
      <c r="HR48" s="10">
        <f t="shared" si="235"/>
        <v>106.28181000000001</v>
      </c>
      <c r="HS48" s="10">
        <f t="shared" si="236"/>
        <v>119.46405</v>
      </c>
      <c r="HT48" s="10">
        <f t="shared" si="237"/>
        <v>143.35686000000001</v>
      </c>
      <c r="HU48" s="10">
        <f t="shared" si="238"/>
        <v>173.84079</v>
      </c>
      <c r="HV48" s="10">
        <f t="shared" si="239"/>
        <v>207.62028000000001</v>
      </c>
      <c r="HW48" s="10">
        <f t="shared" si="240"/>
        <v>214.2114</v>
      </c>
      <c r="HX48" s="10">
        <f t="shared" si="241"/>
        <v>224.09808000000001</v>
      </c>
      <c r="HY48" s="10">
        <f t="shared" si="242"/>
        <v>113.69682</v>
      </c>
      <c r="HZ48" s="10">
        <f t="shared" si="243"/>
        <v>110.40126000000001</v>
      </c>
      <c r="IA48" s="10">
        <f t="shared" si="244"/>
        <v>132.64628999999999</v>
      </c>
      <c r="IB48" s="10">
        <f t="shared" si="245"/>
        <v>155.71521000000001</v>
      </c>
      <c r="IC48" s="10">
        <f t="shared" si="246"/>
        <v>162.30633</v>
      </c>
      <c r="ID48" s="10">
        <f t="shared" si="247"/>
        <v>188.67080999999999</v>
      </c>
      <c r="IE48" s="10">
        <f t="shared" si="248"/>
        <v>154.89132000000001</v>
      </c>
      <c r="IF48" s="10">
        <f t="shared" si="249"/>
        <v>173.01689999999999</v>
      </c>
      <c r="IG48" s="10">
        <f t="shared" si="250"/>
        <v>118.64016000000001</v>
      </c>
      <c r="IH48" s="10">
        <f t="shared" si="251"/>
        <v>175.48857000000001</v>
      </c>
      <c r="II48" s="176">
        <f t="shared" si="252"/>
        <v>473.73674999999997</v>
      </c>
      <c r="IJ48" s="176">
        <f t="shared" si="253"/>
        <v>1527.4920599999998</v>
      </c>
      <c r="IK48" s="176">
        <f t="shared" si="254"/>
        <v>1485.4736699999999</v>
      </c>
      <c r="IL48" s="19">
        <f t="shared" si="255"/>
        <v>3486.7024800000004</v>
      </c>
      <c r="IM48" s="168"/>
      <c r="IN48" s="168"/>
      <c r="IO48" s="168"/>
      <c r="IP48" s="168"/>
      <c r="IQ48" s="168"/>
      <c r="IR48" s="168"/>
      <c r="IS48" s="168"/>
      <c r="IT48" s="168"/>
      <c r="IU48" s="168"/>
      <c r="IV48" s="168"/>
      <c r="IW48" s="168"/>
      <c r="IX48" s="168"/>
      <c r="IY48" s="168"/>
      <c r="IZ48" s="168"/>
      <c r="JA48" s="168"/>
      <c r="JB48" s="168"/>
      <c r="JC48" s="168"/>
      <c r="JD48" s="168"/>
      <c r="JE48" s="168"/>
      <c r="JF48" s="168"/>
      <c r="JG48" s="168"/>
      <c r="JH48" s="168"/>
      <c r="JI48" s="168"/>
      <c r="JJ48" s="168"/>
      <c r="JK48" s="168"/>
      <c r="JL48" s="168"/>
      <c r="JM48" s="168"/>
      <c r="JN48" s="168"/>
      <c r="JO48" s="168"/>
      <c r="JP48" s="168"/>
      <c r="JQ48" s="177">
        <f t="shared" si="146"/>
        <v>0.8238899999999999</v>
      </c>
      <c r="JR48" s="177">
        <f t="shared" si="147"/>
        <v>0.8238899999999999</v>
      </c>
      <c r="JS48" s="177">
        <f t="shared" si="148"/>
        <v>0.8238899999999999</v>
      </c>
      <c r="JT48" s="22">
        <f t="shared" si="149"/>
        <v>0.82389000000000012</v>
      </c>
    </row>
    <row r="49" spans="1:280" x14ac:dyDescent="0.25">
      <c r="A49" s="96">
        <v>47</v>
      </c>
      <c r="B49" s="39"/>
      <c r="C49" s="39" t="s">
        <v>236</v>
      </c>
      <c r="D49" s="39" t="s">
        <v>185</v>
      </c>
      <c r="E49" s="68">
        <v>421</v>
      </c>
      <c r="F49" s="49" t="s">
        <v>88</v>
      </c>
      <c r="G49" s="124"/>
      <c r="H49" s="125"/>
      <c r="I49" s="125"/>
      <c r="J49" s="125"/>
      <c r="K49" s="125"/>
      <c r="L49" s="125"/>
      <c r="M49" s="125"/>
      <c r="N49" s="17"/>
      <c r="O49" s="12"/>
      <c r="P49" s="12"/>
      <c r="Q49" s="12"/>
      <c r="R49" s="12"/>
      <c r="S49" s="12"/>
      <c r="T49" s="12"/>
      <c r="U49" s="12"/>
      <c r="V49" s="12"/>
      <c r="W49" s="11"/>
      <c r="X49" s="11"/>
      <c r="Y49" s="12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60"/>
      <c r="AM49" s="124">
        <v>74</v>
      </c>
      <c r="AN49" s="125">
        <v>74</v>
      </c>
      <c r="AO49" s="125">
        <v>74</v>
      </c>
      <c r="AP49" s="125">
        <v>74</v>
      </c>
      <c r="AQ49" s="125">
        <v>74</v>
      </c>
      <c r="AR49" s="125">
        <v>74</v>
      </c>
      <c r="AS49" s="125">
        <v>74</v>
      </c>
      <c r="AT49" s="17">
        <v>74</v>
      </c>
      <c r="AU49" s="12">
        <v>81</v>
      </c>
      <c r="AV49" s="12">
        <v>79</v>
      </c>
      <c r="AW49" s="12">
        <v>83</v>
      </c>
      <c r="AX49" s="12">
        <v>90</v>
      </c>
      <c r="AY49" s="12">
        <v>95</v>
      </c>
      <c r="AZ49" s="12">
        <v>108</v>
      </c>
      <c r="BA49" s="12">
        <v>119</v>
      </c>
      <c r="BB49" s="12">
        <v>105</v>
      </c>
      <c r="BC49" s="11">
        <v>96</v>
      </c>
      <c r="BD49" s="11">
        <v>91</v>
      </c>
      <c r="BE49" s="12">
        <v>95</v>
      </c>
      <c r="BF49" s="11">
        <v>114</v>
      </c>
      <c r="BG49" s="11">
        <v>148</v>
      </c>
      <c r="BH49" s="11">
        <v>167</v>
      </c>
      <c r="BI49" s="11">
        <v>169</v>
      </c>
      <c r="BJ49" s="11">
        <v>182</v>
      </c>
      <c r="BK49" s="11">
        <v>234</v>
      </c>
      <c r="BL49" s="11">
        <v>257</v>
      </c>
      <c r="BM49" s="11">
        <v>276</v>
      </c>
      <c r="BN49" s="11">
        <v>541</v>
      </c>
      <c r="BO49" s="11">
        <v>662</v>
      </c>
      <c r="BP49" s="11">
        <v>738</v>
      </c>
      <c r="BQ49" s="11">
        <v>853</v>
      </c>
      <c r="BR49" s="60"/>
      <c r="BS49" s="60"/>
      <c r="BT49" s="11">
        <f t="shared" si="150"/>
        <v>0</v>
      </c>
      <c r="BU49" s="11">
        <f t="shared" si="151"/>
        <v>0</v>
      </c>
      <c r="BV49" s="11">
        <f t="shared" si="152"/>
        <v>0</v>
      </c>
      <c r="BW49" s="11">
        <f t="shared" si="153"/>
        <v>0</v>
      </c>
      <c r="BX49" s="11">
        <f t="shared" si="154"/>
        <v>0</v>
      </c>
      <c r="BY49" s="11">
        <f t="shared" si="155"/>
        <v>0</v>
      </c>
      <c r="BZ49" s="11">
        <f t="shared" si="156"/>
        <v>0</v>
      </c>
      <c r="CA49" s="11">
        <f t="shared" si="157"/>
        <v>7</v>
      </c>
      <c r="CB49" s="11">
        <f t="shared" si="158"/>
        <v>-2</v>
      </c>
      <c r="CC49" s="11">
        <f t="shared" si="159"/>
        <v>4</v>
      </c>
      <c r="CD49" s="11">
        <f t="shared" si="160"/>
        <v>7</v>
      </c>
      <c r="CE49" s="11">
        <f t="shared" si="161"/>
        <v>5</v>
      </c>
      <c r="CF49" s="11">
        <f t="shared" si="162"/>
        <v>13</v>
      </c>
      <c r="CG49" s="11">
        <f t="shared" si="163"/>
        <v>11</v>
      </c>
      <c r="CH49" s="11">
        <f t="shared" si="164"/>
        <v>-14</v>
      </c>
      <c r="CI49" s="11">
        <f t="shared" si="165"/>
        <v>-9</v>
      </c>
      <c r="CJ49" s="11">
        <f t="shared" si="166"/>
        <v>-5</v>
      </c>
      <c r="CK49" s="11">
        <f t="shared" si="167"/>
        <v>4</v>
      </c>
      <c r="CL49" s="11">
        <f t="shared" si="168"/>
        <v>19</v>
      </c>
      <c r="CM49" s="11">
        <f t="shared" si="169"/>
        <v>34</v>
      </c>
      <c r="CN49" s="11">
        <f t="shared" si="170"/>
        <v>19</v>
      </c>
      <c r="CO49" s="11">
        <f t="shared" si="171"/>
        <v>2</v>
      </c>
      <c r="CP49" s="11">
        <f t="shared" si="172"/>
        <v>13</v>
      </c>
      <c r="CQ49" s="11">
        <f t="shared" si="173"/>
        <v>52</v>
      </c>
      <c r="CR49" s="11">
        <f t="shared" si="174"/>
        <v>23</v>
      </c>
      <c r="CS49" s="11">
        <f t="shared" si="175"/>
        <v>19</v>
      </c>
      <c r="CT49" s="11">
        <f t="shared" si="176"/>
        <v>265</v>
      </c>
      <c r="CU49" s="11">
        <f t="shared" si="177"/>
        <v>121</v>
      </c>
      <c r="CV49" s="11">
        <f t="shared" si="178"/>
        <v>76</v>
      </c>
      <c r="CW49" s="11">
        <f t="shared" si="179"/>
        <v>115</v>
      </c>
      <c r="CX49" s="66">
        <f t="shared" si="180"/>
        <v>9</v>
      </c>
      <c r="CY49" s="66">
        <f t="shared" si="181"/>
        <v>65</v>
      </c>
      <c r="CZ49" s="66">
        <f t="shared" si="182"/>
        <v>705</v>
      </c>
      <c r="DA49" s="66">
        <f t="shared" si="183"/>
        <v>779</v>
      </c>
      <c r="DB49" s="60"/>
      <c r="DC49" s="128">
        <v>9</v>
      </c>
      <c r="DD49" s="128">
        <v>4</v>
      </c>
      <c r="DE49" s="128">
        <v>4</v>
      </c>
      <c r="DF49" s="129">
        <v>12</v>
      </c>
      <c r="DG49" s="129">
        <v>3</v>
      </c>
      <c r="DH49" s="129">
        <v>6</v>
      </c>
      <c r="DI49" s="129">
        <v>10</v>
      </c>
      <c r="DJ49" s="129">
        <v>1</v>
      </c>
      <c r="DK49" s="128">
        <v>7</v>
      </c>
      <c r="DL49" s="128">
        <v>14</v>
      </c>
      <c r="DM49" s="128">
        <v>3</v>
      </c>
      <c r="DN49" s="129">
        <v>12</v>
      </c>
      <c r="DO49" s="129">
        <v>5</v>
      </c>
      <c r="DP49" s="129">
        <v>6</v>
      </c>
      <c r="DQ49" s="129">
        <v>19</v>
      </c>
      <c r="DR49" s="129">
        <v>14</v>
      </c>
      <c r="DS49" s="130">
        <v>14</v>
      </c>
      <c r="DT49" s="130">
        <v>10</v>
      </c>
      <c r="DU49" s="130">
        <v>11</v>
      </c>
      <c r="DV49" s="130">
        <v>3</v>
      </c>
      <c r="DW49" s="130">
        <v>7</v>
      </c>
      <c r="DX49" s="130">
        <v>8</v>
      </c>
      <c r="DY49" s="130">
        <v>4</v>
      </c>
      <c r="DZ49" s="130">
        <v>10</v>
      </c>
      <c r="EA49" s="130">
        <v>7</v>
      </c>
      <c r="EB49" s="130">
        <v>12</v>
      </c>
      <c r="EC49" s="130">
        <v>19</v>
      </c>
      <c r="ED49" s="130">
        <v>16</v>
      </c>
      <c r="EE49" s="130">
        <v>14</v>
      </c>
      <c r="EF49" s="130">
        <v>31</v>
      </c>
      <c r="EG49" s="66">
        <f t="shared" si="184"/>
        <v>70</v>
      </c>
      <c r="EH49" s="66">
        <f t="shared" si="185"/>
        <v>97</v>
      </c>
      <c r="EI49" s="66">
        <f t="shared" si="186"/>
        <v>128</v>
      </c>
      <c r="EJ49" s="66">
        <f t="shared" si="187"/>
        <v>295</v>
      </c>
      <c r="EK49" s="19"/>
      <c r="EL49" s="5">
        <f t="shared" si="188"/>
        <v>9</v>
      </c>
      <c r="EM49" s="5">
        <f t="shared" si="189"/>
        <v>4</v>
      </c>
      <c r="EN49" s="5">
        <f t="shared" si="190"/>
        <v>4</v>
      </c>
      <c r="EO49" s="5">
        <f t="shared" si="191"/>
        <v>12</v>
      </c>
      <c r="EP49" s="5">
        <f t="shared" si="192"/>
        <v>3</v>
      </c>
      <c r="EQ49" s="5">
        <f t="shared" si="193"/>
        <v>6</v>
      </c>
      <c r="ER49" s="5">
        <f t="shared" si="194"/>
        <v>10</v>
      </c>
      <c r="ES49" s="5">
        <f t="shared" si="195"/>
        <v>8</v>
      </c>
      <c r="ET49" s="5">
        <f t="shared" si="196"/>
        <v>5</v>
      </c>
      <c r="EU49" s="5">
        <f t="shared" si="197"/>
        <v>18</v>
      </c>
      <c r="EV49" s="5">
        <f t="shared" si="198"/>
        <v>10</v>
      </c>
      <c r="EW49" s="5">
        <f t="shared" si="199"/>
        <v>17</v>
      </c>
      <c r="EX49" s="5">
        <f t="shared" si="200"/>
        <v>18</v>
      </c>
      <c r="EY49" s="5">
        <f t="shared" si="201"/>
        <v>17</v>
      </c>
      <c r="EZ49" s="5">
        <f t="shared" si="202"/>
        <v>5</v>
      </c>
      <c r="FA49" s="5">
        <f t="shared" si="203"/>
        <v>5</v>
      </c>
      <c r="FB49" s="5">
        <f t="shared" si="204"/>
        <v>9</v>
      </c>
      <c r="FC49" s="5">
        <f t="shared" si="205"/>
        <v>14</v>
      </c>
      <c r="FD49" s="5">
        <f t="shared" si="206"/>
        <v>30</v>
      </c>
      <c r="FE49" s="5">
        <f t="shared" si="207"/>
        <v>37</v>
      </c>
      <c r="FF49" s="5">
        <f t="shared" si="208"/>
        <v>26</v>
      </c>
      <c r="FG49" s="5">
        <f t="shared" si="209"/>
        <v>10</v>
      </c>
      <c r="FH49" s="5">
        <f t="shared" si="210"/>
        <v>17</v>
      </c>
      <c r="FI49" s="5">
        <f t="shared" si="211"/>
        <v>62</v>
      </c>
      <c r="FJ49" s="5">
        <f t="shared" si="212"/>
        <v>30</v>
      </c>
      <c r="FK49" s="5">
        <f t="shared" si="213"/>
        <v>31</v>
      </c>
      <c r="FL49" s="5">
        <f t="shared" si="214"/>
        <v>284</v>
      </c>
      <c r="FM49" s="5">
        <f t="shared" si="215"/>
        <v>137</v>
      </c>
      <c r="FN49" s="5">
        <f t="shared" si="216"/>
        <v>90</v>
      </c>
      <c r="FO49" s="5">
        <f t="shared" si="217"/>
        <v>146</v>
      </c>
      <c r="FP49" s="176">
        <f t="shared" si="218"/>
        <v>79</v>
      </c>
      <c r="FQ49" s="176">
        <f t="shared" si="219"/>
        <v>162</v>
      </c>
      <c r="FR49" s="176">
        <f t="shared" si="220"/>
        <v>833</v>
      </c>
      <c r="FS49" s="66">
        <f t="shared" si="221"/>
        <v>1074</v>
      </c>
      <c r="FT49" s="242">
        <f t="shared" si="72"/>
        <v>2.866844623392178E-4</v>
      </c>
      <c r="FU49" s="242">
        <f t="shared" si="73"/>
        <v>1.62731281834307E-4</v>
      </c>
      <c r="FV49" s="242">
        <f t="shared" si="74"/>
        <v>1.3854973069396098E-4</v>
      </c>
      <c r="FW49" s="242">
        <f t="shared" si="75"/>
        <v>8.8134846314861734E-4</v>
      </c>
      <c r="FX49" s="242">
        <f t="shared" si="76"/>
        <v>1.2484481096414874E-4</v>
      </c>
      <c r="FY49" s="242">
        <f t="shared" si="77"/>
        <v>2.5474642116659707E-4</v>
      </c>
      <c r="FZ49" s="242">
        <f t="shared" si="78"/>
        <v>3.1355498186607018E-4</v>
      </c>
      <c r="GA49" s="242">
        <f t="shared" si="79"/>
        <v>2.867589074485626E-4</v>
      </c>
      <c r="GB49" s="242">
        <f t="shared" si="80"/>
        <v>1.9899705484358832E-4</v>
      </c>
      <c r="GC49" s="242">
        <f t="shared" si="81"/>
        <v>3.7178560363523703E-4</v>
      </c>
      <c r="GD49" s="242">
        <f t="shared" si="82"/>
        <v>2.0659022828220226E-4</v>
      </c>
      <c r="GE49" s="242">
        <f t="shared" si="83"/>
        <v>3.937007874015748E-4</v>
      </c>
      <c r="GF49" s="242">
        <f t="shared" si="84"/>
        <v>4.0490383533910694E-4</v>
      </c>
      <c r="GG49" s="242">
        <f t="shared" si="85"/>
        <v>2.810614201868232E-4</v>
      </c>
      <c r="GH49" s="242">
        <f t="shared" si="86"/>
        <v>7.9705408809041778E-5</v>
      </c>
      <c r="GI49" s="242">
        <f t="shared" si="87"/>
        <v>6.695860618965356E-5</v>
      </c>
      <c r="GJ49" s="242">
        <f t="shared" si="88"/>
        <v>1.1404097872502186E-4</v>
      </c>
      <c r="GK49" s="242">
        <f t="shared" si="89"/>
        <v>1.8211382113821138E-4</v>
      </c>
      <c r="GL49" s="242">
        <f t="shared" si="90"/>
        <v>3.3392326443383309E-4</v>
      </c>
      <c r="GM49" s="242">
        <f t="shared" si="91"/>
        <v>4.6480076378071453E-4</v>
      </c>
      <c r="GN49" s="242">
        <f t="shared" si="92"/>
        <v>4.0164985401572615E-4</v>
      </c>
      <c r="GO49" s="242">
        <f t="shared" si="93"/>
        <v>1.8335839231361619E-4</v>
      </c>
      <c r="GP49" s="242">
        <f t="shared" si="94"/>
        <v>2.8520618729658089E-4</v>
      </c>
      <c r="GQ49" s="242">
        <f t="shared" si="95"/>
        <v>9.1454869971825995E-4</v>
      </c>
      <c r="GR49" s="242">
        <f t="shared" si="96"/>
        <v>4.6474880327183155E-4</v>
      </c>
      <c r="GS49" s="242">
        <f t="shared" si="97"/>
        <v>4.5972920466847594E-4</v>
      </c>
      <c r="GT49" s="242">
        <f t="shared" si="98"/>
        <v>4.0320863207212324E-3</v>
      </c>
      <c r="GU49" s="242">
        <f t="shared" si="99"/>
        <v>1.794209418289804E-3</v>
      </c>
      <c r="GV49" s="242">
        <f t="shared" si="100"/>
        <v>1.6030065277988048E-3</v>
      </c>
      <c r="GW49" s="242">
        <f t="shared" si="101"/>
        <v>1.9669017144153013E-3</v>
      </c>
      <c r="GX49" s="177">
        <f t="shared" si="102"/>
        <v>2.8277526382216228E-4</v>
      </c>
      <c r="GY49" s="177">
        <f t="shared" si="103"/>
        <v>2.4576435749308216E-4</v>
      </c>
      <c r="GZ49" s="177">
        <f t="shared" si="104"/>
        <v>1.2701720501156319E-3</v>
      </c>
      <c r="HA49" s="243">
        <f t="shared" si="105"/>
        <v>6.7362517429685501E-4</v>
      </c>
      <c r="HB49" s="19"/>
      <c r="HC49" s="19"/>
      <c r="HD49" s="225">
        <v>0</v>
      </c>
      <c r="HE49" s="10">
        <f t="shared" si="222"/>
        <v>0</v>
      </c>
      <c r="HF49" s="10">
        <f t="shared" si="223"/>
        <v>0</v>
      </c>
      <c r="HG49" s="10">
        <f t="shared" si="224"/>
        <v>0</v>
      </c>
      <c r="HH49" s="10">
        <f t="shared" si="225"/>
        <v>0</v>
      </c>
      <c r="HI49" s="10">
        <f t="shared" si="226"/>
        <v>0</v>
      </c>
      <c r="HJ49" s="10">
        <f t="shared" si="227"/>
        <v>0</v>
      </c>
      <c r="HK49" s="10">
        <f t="shared" si="228"/>
        <v>0</v>
      </c>
      <c r="HL49" s="10">
        <f t="shared" si="229"/>
        <v>0</v>
      </c>
      <c r="HM49" s="10">
        <f t="shared" si="230"/>
        <v>0</v>
      </c>
      <c r="HN49" s="10">
        <f t="shared" si="231"/>
        <v>0</v>
      </c>
      <c r="HO49" s="10">
        <f t="shared" si="232"/>
        <v>0</v>
      </c>
      <c r="HP49" s="10">
        <f t="shared" si="233"/>
        <v>0</v>
      </c>
      <c r="HQ49" s="10">
        <f t="shared" si="234"/>
        <v>0</v>
      </c>
      <c r="HR49" s="10">
        <f t="shared" si="235"/>
        <v>0</v>
      </c>
      <c r="HS49" s="10">
        <f t="shared" si="236"/>
        <v>0</v>
      </c>
      <c r="HT49" s="10">
        <f t="shared" si="237"/>
        <v>0</v>
      </c>
      <c r="HU49" s="10">
        <f t="shared" si="238"/>
        <v>0</v>
      </c>
      <c r="HV49" s="10">
        <f t="shared" si="239"/>
        <v>0</v>
      </c>
      <c r="HW49" s="10">
        <f t="shared" si="240"/>
        <v>0</v>
      </c>
      <c r="HX49" s="10">
        <f t="shared" si="241"/>
        <v>0</v>
      </c>
      <c r="HY49" s="10">
        <f t="shared" si="242"/>
        <v>0</v>
      </c>
      <c r="HZ49" s="10">
        <f t="shared" si="243"/>
        <v>0</v>
      </c>
      <c r="IA49" s="10">
        <f t="shared" si="244"/>
        <v>0</v>
      </c>
      <c r="IB49" s="10">
        <f t="shared" si="245"/>
        <v>0</v>
      </c>
      <c r="IC49" s="10">
        <f t="shared" si="246"/>
        <v>0</v>
      </c>
      <c r="ID49" s="10">
        <f t="shared" si="247"/>
        <v>0</v>
      </c>
      <c r="IE49" s="10">
        <f t="shared" si="248"/>
        <v>0</v>
      </c>
      <c r="IF49" s="10">
        <f t="shared" si="249"/>
        <v>0</v>
      </c>
      <c r="IG49" s="10">
        <f t="shared" si="250"/>
        <v>0</v>
      </c>
      <c r="IH49" s="10">
        <f t="shared" si="251"/>
        <v>0</v>
      </c>
      <c r="II49" s="176">
        <f t="shared" si="252"/>
        <v>0</v>
      </c>
      <c r="IJ49" s="176">
        <f t="shared" si="253"/>
        <v>0</v>
      </c>
      <c r="IK49" s="176">
        <f t="shared" si="254"/>
        <v>0</v>
      </c>
      <c r="IL49" s="19">
        <f t="shared" si="255"/>
        <v>0</v>
      </c>
      <c r="IM49" s="168"/>
      <c r="IN49" s="168"/>
      <c r="IO49" s="168"/>
      <c r="IP49" s="168"/>
      <c r="IQ49" s="168"/>
      <c r="IR49" s="168"/>
      <c r="IS49" s="168"/>
      <c r="IT49" s="168"/>
      <c r="IU49" s="168"/>
      <c r="IV49" s="168"/>
      <c r="IW49" s="168"/>
      <c r="IX49" s="168"/>
      <c r="IY49" s="168"/>
      <c r="IZ49" s="168"/>
      <c r="JA49" s="168"/>
      <c r="JB49" s="168"/>
      <c r="JC49" s="168"/>
      <c r="JD49" s="168"/>
      <c r="JE49" s="168"/>
      <c r="JF49" s="168"/>
      <c r="JG49" s="168"/>
      <c r="JH49" s="168"/>
      <c r="JI49" s="168"/>
      <c r="JJ49" s="168"/>
      <c r="JK49" s="168"/>
      <c r="JL49" s="168"/>
      <c r="JM49" s="168"/>
      <c r="JN49" s="168"/>
      <c r="JO49" s="168"/>
      <c r="JP49" s="168"/>
      <c r="JQ49" s="177">
        <f t="shared" si="146"/>
        <v>0</v>
      </c>
      <c r="JR49" s="177">
        <f t="shared" si="147"/>
        <v>0</v>
      </c>
      <c r="JS49" s="177">
        <f t="shared" si="148"/>
        <v>0</v>
      </c>
      <c r="JT49" s="22">
        <f t="shared" si="149"/>
        <v>0</v>
      </c>
    </row>
    <row r="50" spans="1:280" x14ac:dyDescent="0.25">
      <c r="A50" s="96">
        <v>48</v>
      </c>
      <c r="B50" s="45"/>
      <c r="C50" s="45" t="s">
        <v>237</v>
      </c>
      <c r="D50" s="45" t="s">
        <v>183</v>
      </c>
      <c r="E50" s="68">
        <v>337</v>
      </c>
      <c r="F50" s="46" t="s">
        <v>152</v>
      </c>
      <c r="G50" s="124"/>
      <c r="H50" s="125"/>
      <c r="I50" s="125"/>
      <c r="J50" s="125"/>
      <c r="K50" s="125"/>
      <c r="L50" s="125"/>
      <c r="M50" s="125"/>
      <c r="N50" s="17"/>
      <c r="O50" s="12"/>
      <c r="P50" s="12"/>
      <c r="Q50" s="12"/>
      <c r="R50" s="12"/>
      <c r="S50" s="12"/>
      <c r="T50" s="12"/>
      <c r="U50" s="12"/>
      <c r="V50" s="12"/>
      <c r="W50" s="11"/>
      <c r="X50" s="11"/>
      <c r="Y50" s="12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60"/>
      <c r="AM50" s="124">
        <v>9</v>
      </c>
      <c r="AN50" s="125">
        <v>9</v>
      </c>
      <c r="AO50" s="125">
        <v>9</v>
      </c>
      <c r="AP50" s="125">
        <v>9</v>
      </c>
      <c r="AQ50" s="125">
        <v>9</v>
      </c>
      <c r="AR50" s="125">
        <v>9</v>
      </c>
      <c r="AS50" s="125">
        <v>9</v>
      </c>
      <c r="AT50" s="17">
        <v>9</v>
      </c>
      <c r="AU50" s="12">
        <v>10</v>
      </c>
      <c r="AV50" s="12">
        <v>10</v>
      </c>
      <c r="AW50" s="12">
        <v>9</v>
      </c>
      <c r="AX50" s="12">
        <v>9</v>
      </c>
      <c r="AY50" s="12">
        <v>7</v>
      </c>
      <c r="AZ50" s="12">
        <v>9</v>
      </c>
      <c r="BA50" s="12">
        <v>9</v>
      </c>
      <c r="BB50" s="12">
        <v>16</v>
      </c>
      <c r="BC50" s="11">
        <v>18</v>
      </c>
      <c r="BD50" s="11">
        <v>20</v>
      </c>
      <c r="BE50" s="12">
        <v>18</v>
      </c>
      <c r="BF50" s="11">
        <v>19</v>
      </c>
      <c r="BG50" s="11">
        <v>26</v>
      </c>
      <c r="BH50" s="11">
        <v>25</v>
      </c>
      <c r="BI50" s="11">
        <v>26</v>
      </c>
      <c r="BJ50" s="11">
        <v>30</v>
      </c>
      <c r="BK50" s="11">
        <v>34</v>
      </c>
      <c r="BL50" s="11">
        <v>36</v>
      </c>
      <c r="BM50" s="11">
        <v>45</v>
      </c>
      <c r="BN50" s="11">
        <v>49</v>
      </c>
      <c r="BO50" s="11">
        <v>45</v>
      </c>
      <c r="BP50" s="11">
        <v>43</v>
      </c>
      <c r="BQ50" s="11">
        <v>43</v>
      </c>
      <c r="BR50" s="60"/>
      <c r="BS50" s="60"/>
      <c r="BT50" s="11">
        <f t="shared" si="150"/>
        <v>0</v>
      </c>
      <c r="BU50" s="11">
        <f t="shared" si="151"/>
        <v>0</v>
      </c>
      <c r="BV50" s="11">
        <f t="shared" si="152"/>
        <v>0</v>
      </c>
      <c r="BW50" s="11">
        <f t="shared" si="153"/>
        <v>0</v>
      </c>
      <c r="BX50" s="11">
        <f t="shared" si="154"/>
        <v>0</v>
      </c>
      <c r="BY50" s="11">
        <f t="shared" si="155"/>
        <v>0</v>
      </c>
      <c r="BZ50" s="11">
        <f t="shared" si="156"/>
        <v>0</v>
      </c>
      <c r="CA50" s="11">
        <f t="shared" si="157"/>
        <v>1</v>
      </c>
      <c r="CB50" s="11">
        <f t="shared" si="158"/>
        <v>0</v>
      </c>
      <c r="CC50" s="11">
        <f t="shared" si="159"/>
        <v>-1</v>
      </c>
      <c r="CD50" s="11">
        <f t="shared" si="160"/>
        <v>0</v>
      </c>
      <c r="CE50" s="11">
        <f t="shared" si="161"/>
        <v>-2</v>
      </c>
      <c r="CF50" s="11">
        <f t="shared" si="162"/>
        <v>2</v>
      </c>
      <c r="CG50" s="11">
        <f t="shared" si="163"/>
        <v>0</v>
      </c>
      <c r="CH50" s="11">
        <f t="shared" si="164"/>
        <v>7</v>
      </c>
      <c r="CI50" s="11">
        <f t="shared" si="165"/>
        <v>2</v>
      </c>
      <c r="CJ50" s="11">
        <f t="shared" si="166"/>
        <v>2</v>
      </c>
      <c r="CK50" s="11">
        <f t="shared" si="167"/>
        <v>-2</v>
      </c>
      <c r="CL50" s="11">
        <f t="shared" si="168"/>
        <v>1</v>
      </c>
      <c r="CM50" s="11">
        <f t="shared" si="169"/>
        <v>7</v>
      </c>
      <c r="CN50" s="11">
        <f t="shared" si="170"/>
        <v>-1</v>
      </c>
      <c r="CO50" s="11">
        <f t="shared" si="171"/>
        <v>1</v>
      </c>
      <c r="CP50" s="11">
        <f t="shared" si="172"/>
        <v>4</v>
      </c>
      <c r="CQ50" s="11">
        <f t="shared" si="173"/>
        <v>4</v>
      </c>
      <c r="CR50" s="11">
        <f t="shared" si="174"/>
        <v>2</v>
      </c>
      <c r="CS50" s="11">
        <f t="shared" si="175"/>
        <v>9</v>
      </c>
      <c r="CT50" s="11">
        <f t="shared" si="176"/>
        <v>4</v>
      </c>
      <c r="CU50" s="11">
        <f t="shared" si="177"/>
        <v>-4</v>
      </c>
      <c r="CV50" s="11">
        <f t="shared" si="178"/>
        <v>-2</v>
      </c>
      <c r="CW50" s="11">
        <f t="shared" si="179"/>
        <v>0</v>
      </c>
      <c r="CX50" s="66">
        <f t="shared" si="180"/>
        <v>0</v>
      </c>
      <c r="CY50" s="66">
        <f t="shared" si="181"/>
        <v>17</v>
      </c>
      <c r="CZ50" s="66">
        <f t="shared" si="182"/>
        <v>17</v>
      </c>
      <c r="DA50" s="66">
        <f t="shared" si="183"/>
        <v>34</v>
      </c>
      <c r="DB50" s="60"/>
      <c r="DC50" s="128">
        <v>0</v>
      </c>
      <c r="DD50" s="129">
        <v>0</v>
      </c>
      <c r="DE50" s="129">
        <v>0</v>
      </c>
      <c r="DF50" s="129">
        <v>0</v>
      </c>
      <c r="DG50" s="129">
        <v>0</v>
      </c>
      <c r="DH50" s="129">
        <v>0</v>
      </c>
      <c r="DI50" s="129">
        <v>0</v>
      </c>
      <c r="DJ50" s="130">
        <v>0</v>
      </c>
      <c r="DK50" s="128">
        <v>2</v>
      </c>
      <c r="DL50" s="129">
        <v>0</v>
      </c>
      <c r="DM50" s="129">
        <v>0</v>
      </c>
      <c r="DN50" s="129">
        <v>1</v>
      </c>
      <c r="DO50" s="129">
        <v>0</v>
      </c>
      <c r="DP50" s="129">
        <v>0</v>
      </c>
      <c r="DQ50" s="129">
        <v>0</v>
      </c>
      <c r="DR50" s="130">
        <v>0</v>
      </c>
      <c r="DS50" s="130">
        <v>0</v>
      </c>
      <c r="DT50" s="130">
        <v>2</v>
      </c>
      <c r="DU50" s="130">
        <v>3</v>
      </c>
      <c r="DV50" s="130">
        <v>0</v>
      </c>
      <c r="DW50" s="130">
        <v>1</v>
      </c>
      <c r="DX50" s="130">
        <v>0</v>
      </c>
      <c r="DY50" s="130">
        <v>0</v>
      </c>
      <c r="DZ50" s="130">
        <v>1</v>
      </c>
      <c r="EA50" s="130">
        <v>0</v>
      </c>
      <c r="EB50" s="130">
        <v>0</v>
      </c>
      <c r="EC50" s="130">
        <v>0</v>
      </c>
      <c r="ED50" s="130">
        <v>9</v>
      </c>
      <c r="EE50" s="130">
        <v>3</v>
      </c>
      <c r="EF50" s="130">
        <v>1</v>
      </c>
      <c r="EG50" s="66">
        <f t="shared" si="184"/>
        <v>2</v>
      </c>
      <c r="EH50" s="66">
        <f t="shared" si="185"/>
        <v>6</v>
      </c>
      <c r="EI50" s="66">
        <f t="shared" si="186"/>
        <v>15</v>
      </c>
      <c r="EJ50" s="66">
        <f t="shared" si="187"/>
        <v>23</v>
      </c>
      <c r="EK50" s="19"/>
      <c r="EL50" s="5">
        <f t="shared" si="188"/>
        <v>0</v>
      </c>
      <c r="EM50" s="5">
        <f t="shared" si="189"/>
        <v>0</v>
      </c>
      <c r="EN50" s="5">
        <f t="shared" si="190"/>
        <v>0</v>
      </c>
      <c r="EO50" s="5">
        <f t="shared" si="191"/>
        <v>0</v>
      </c>
      <c r="EP50" s="5">
        <f t="shared" si="192"/>
        <v>0</v>
      </c>
      <c r="EQ50" s="5">
        <f t="shared" si="193"/>
        <v>0</v>
      </c>
      <c r="ER50" s="5">
        <f t="shared" si="194"/>
        <v>0</v>
      </c>
      <c r="ES50" s="5">
        <f t="shared" si="195"/>
        <v>1</v>
      </c>
      <c r="ET50" s="5">
        <f t="shared" si="196"/>
        <v>2</v>
      </c>
      <c r="EU50" s="5">
        <f t="shared" si="197"/>
        <v>-1</v>
      </c>
      <c r="EV50" s="5">
        <f t="shared" si="198"/>
        <v>0</v>
      </c>
      <c r="EW50" s="5">
        <f t="shared" si="199"/>
        <v>-1</v>
      </c>
      <c r="EX50" s="5">
        <f t="shared" si="200"/>
        <v>2</v>
      </c>
      <c r="EY50" s="5">
        <f t="shared" si="201"/>
        <v>0</v>
      </c>
      <c r="EZ50" s="5">
        <f t="shared" si="202"/>
        <v>7</v>
      </c>
      <c r="FA50" s="5">
        <f t="shared" si="203"/>
        <v>2</v>
      </c>
      <c r="FB50" s="5">
        <f t="shared" si="204"/>
        <v>2</v>
      </c>
      <c r="FC50" s="5">
        <f t="shared" si="205"/>
        <v>0</v>
      </c>
      <c r="FD50" s="5">
        <f t="shared" si="206"/>
        <v>4</v>
      </c>
      <c r="FE50" s="5">
        <f t="shared" si="207"/>
        <v>7</v>
      </c>
      <c r="FF50" s="5">
        <f t="shared" si="208"/>
        <v>0</v>
      </c>
      <c r="FG50" s="5">
        <f t="shared" si="209"/>
        <v>1</v>
      </c>
      <c r="FH50" s="5">
        <f t="shared" si="210"/>
        <v>4</v>
      </c>
      <c r="FI50" s="5">
        <f t="shared" si="211"/>
        <v>5</v>
      </c>
      <c r="FJ50" s="5">
        <f t="shared" si="212"/>
        <v>2</v>
      </c>
      <c r="FK50" s="5">
        <f t="shared" si="213"/>
        <v>9</v>
      </c>
      <c r="FL50" s="5">
        <f t="shared" si="214"/>
        <v>4</v>
      </c>
      <c r="FM50" s="5">
        <f t="shared" si="215"/>
        <v>5</v>
      </c>
      <c r="FN50" s="5">
        <f t="shared" si="216"/>
        <v>1</v>
      </c>
      <c r="FO50" s="5">
        <f t="shared" si="217"/>
        <v>1</v>
      </c>
      <c r="FP50" s="176">
        <f t="shared" si="218"/>
        <v>2</v>
      </c>
      <c r="FQ50" s="176">
        <f t="shared" si="219"/>
        <v>23</v>
      </c>
      <c r="FR50" s="176">
        <f t="shared" si="220"/>
        <v>32</v>
      </c>
      <c r="FS50" s="66">
        <f t="shared" si="221"/>
        <v>57</v>
      </c>
      <c r="FT50" s="242">
        <f t="shared" si="72"/>
        <v>0</v>
      </c>
      <c r="FU50" s="242">
        <f t="shared" si="73"/>
        <v>0</v>
      </c>
      <c r="FV50" s="242">
        <f t="shared" si="74"/>
        <v>0</v>
      </c>
      <c r="FW50" s="242">
        <f t="shared" si="75"/>
        <v>0</v>
      </c>
      <c r="FX50" s="242">
        <f t="shared" si="76"/>
        <v>0</v>
      </c>
      <c r="FY50" s="242">
        <f t="shared" si="77"/>
        <v>0</v>
      </c>
      <c r="FZ50" s="242">
        <f t="shared" si="78"/>
        <v>0</v>
      </c>
      <c r="GA50" s="242">
        <f t="shared" si="79"/>
        <v>3.5844863431070325E-5</v>
      </c>
      <c r="GB50" s="242">
        <f t="shared" si="80"/>
        <v>7.9598821937435329E-5</v>
      </c>
      <c r="GC50" s="242">
        <f t="shared" si="81"/>
        <v>-2.0654755757513167E-5</v>
      </c>
      <c r="GD50" s="242">
        <f t="shared" si="82"/>
        <v>0</v>
      </c>
      <c r="GE50" s="242">
        <f t="shared" si="83"/>
        <v>-2.3158869847151459E-5</v>
      </c>
      <c r="GF50" s="242">
        <f t="shared" si="84"/>
        <v>4.4989315037678554E-5</v>
      </c>
      <c r="GG50" s="242">
        <f t="shared" si="85"/>
        <v>0</v>
      </c>
      <c r="GH50" s="242">
        <f t="shared" si="86"/>
        <v>1.1158757233265849E-4</v>
      </c>
      <c r="GI50" s="242">
        <f t="shared" si="87"/>
        <v>2.6783442475861422E-5</v>
      </c>
      <c r="GJ50" s="242">
        <f t="shared" si="88"/>
        <v>2.5342439716671524E-5</v>
      </c>
      <c r="GK50" s="242">
        <f t="shared" si="89"/>
        <v>0</v>
      </c>
      <c r="GL50" s="242">
        <f t="shared" si="90"/>
        <v>4.4523101924511081E-5</v>
      </c>
      <c r="GM50" s="242">
        <f t="shared" si="91"/>
        <v>8.7935279634189235E-5</v>
      </c>
      <c r="GN50" s="242">
        <f t="shared" si="92"/>
        <v>0</v>
      </c>
      <c r="GO50" s="242">
        <f t="shared" si="93"/>
        <v>1.833583923136162E-5</v>
      </c>
      <c r="GP50" s="242">
        <f t="shared" si="94"/>
        <v>6.7107338187430798E-5</v>
      </c>
      <c r="GQ50" s="242">
        <f t="shared" si="95"/>
        <v>7.3753927396633877E-5</v>
      </c>
      <c r="GR50" s="242">
        <f t="shared" si="96"/>
        <v>3.0983253551455437E-5</v>
      </c>
      <c r="GS50" s="242">
        <f t="shared" si="97"/>
        <v>1.3346976909729946E-4</v>
      </c>
      <c r="GT50" s="242">
        <f t="shared" si="98"/>
        <v>5.6789948179172284E-5</v>
      </c>
      <c r="GU50" s="242">
        <f t="shared" si="99"/>
        <v>6.5482095558022047E-5</v>
      </c>
      <c r="GV50" s="242">
        <f t="shared" si="100"/>
        <v>1.7811183642208942E-5</v>
      </c>
      <c r="GW50" s="242">
        <f t="shared" si="101"/>
        <v>1.3471929550789735E-5</v>
      </c>
      <c r="GX50" s="177">
        <f t="shared" si="102"/>
        <v>7.1588674385357543E-6</v>
      </c>
      <c r="GY50" s="177">
        <f t="shared" si="103"/>
        <v>3.4892470508277099E-5</v>
      </c>
      <c r="GZ50" s="177">
        <f t="shared" si="104"/>
        <v>4.8794124374189944E-5</v>
      </c>
      <c r="HA50" s="243">
        <f t="shared" si="105"/>
        <v>3.5751056736425268E-5</v>
      </c>
      <c r="HB50" s="19"/>
      <c r="HC50" s="19"/>
      <c r="HD50" s="225">
        <v>0.37235999999999997</v>
      </c>
      <c r="HE50" s="10">
        <f t="shared" si="222"/>
        <v>0</v>
      </c>
      <c r="HF50" s="10">
        <f t="shared" si="223"/>
        <v>0</v>
      </c>
      <c r="HG50" s="10">
        <f t="shared" si="224"/>
        <v>0</v>
      </c>
      <c r="HH50" s="10">
        <f t="shared" si="225"/>
        <v>0</v>
      </c>
      <c r="HI50" s="10">
        <f t="shared" si="226"/>
        <v>0</v>
      </c>
      <c r="HJ50" s="10">
        <f t="shared" si="227"/>
        <v>0</v>
      </c>
      <c r="HK50" s="10">
        <f t="shared" si="228"/>
        <v>0</v>
      </c>
      <c r="HL50" s="10">
        <f t="shared" si="229"/>
        <v>0.37235999999999997</v>
      </c>
      <c r="HM50" s="10">
        <f t="shared" si="230"/>
        <v>0.74471999999999994</v>
      </c>
      <c r="HN50" s="10">
        <f t="shared" si="231"/>
        <v>-0.37235999999999997</v>
      </c>
      <c r="HO50" s="10">
        <f t="shared" si="232"/>
        <v>0</v>
      </c>
      <c r="HP50" s="10">
        <f t="shared" si="233"/>
        <v>-0.37235999999999997</v>
      </c>
      <c r="HQ50" s="10">
        <f t="shared" si="234"/>
        <v>0.74471999999999994</v>
      </c>
      <c r="HR50" s="10">
        <f t="shared" si="235"/>
        <v>0</v>
      </c>
      <c r="HS50" s="10">
        <f t="shared" si="236"/>
        <v>2.6065199999999997</v>
      </c>
      <c r="HT50" s="10">
        <f t="shared" si="237"/>
        <v>0.74471999999999994</v>
      </c>
      <c r="HU50" s="10">
        <f t="shared" si="238"/>
        <v>0.74471999999999994</v>
      </c>
      <c r="HV50" s="10">
        <f t="shared" si="239"/>
        <v>0</v>
      </c>
      <c r="HW50" s="10">
        <f t="shared" si="240"/>
        <v>1.4894399999999999</v>
      </c>
      <c r="HX50" s="10">
        <f t="shared" si="241"/>
        <v>2.6065199999999997</v>
      </c>
      <c r="HY50" s="10">
        <f t="shared" si="242"/>
        <v>0</v>
      </c>
      <c r="HZ50" s="10">
        <f t="shared" si="243"/>
        <v>0.37235999999999997</v>
      </c>
      <c r="IA50" s="10">
        <f t="shared" si="244"/>
        <v>1.4894399999999999</v>
      </c>
      <c r="IB50" s="10">
        <f t="shared" si="245"/>
        <v>1.8617999999999999</v>
      </c>
      <c r="IC50" s="10">
        <f t="shared" si="246"/>
        <v>0.74471999999999994</v>
      </c>
      <c r="ID50" s="10">
        <f t="shared" si="247"/>
        <v>3.3512399999999998</v>
      </c>
      <c r="IE50" s="10">
        <f t="shared" si="248"/>
        <v>1.4894399999999999</v>
      </c>
      <c r="IF50" s="10">
        <f t="shared" si="249"/>
        <v>1.8617999999999999</v>
      </c>
      <c r="IG50" s="10">
        <f t="shared" si="250"/>
        <v>0.37235999999999997</v>
      </c>
      <c r="IH50" s="10">
        <f t="shared" si="251"/>
        <v>0.37235999999999997</v>
      </c>
      <c r="II50" s="176">
        <f t="shared" si="252"/>
        <v>0.74471999999999983</v>
      </c>
      <c r="IJ50" s="176">
        <f t="shared" si="253"/>
        <v>8.5642800000000001</v>
      </c>
      <c r="IK50" s="176">
        <f t="shared" si="254"/>
        <v>11.915520000000001</v>
      </c>
      <c r="IL50" s="19">
        <f t="shared" si="255"/>
        <v>21.224519999999998</v>
      </c>
      <c r="IM50" s="168"/>
      <c r="IN50" s="168"/>
      <c r="IO50" s="168"/>
      <c r="IP50" s="168"/>
      <c r="IQ50" s="168"/>
      <c r="IR50" s="168"/>
      <c r="IS50" s="168"/>
      <c r="IT50" s="168"/>
      <c r="IU50" s="168"/>
      <c r="IV50" s="168"/>
      <c r="IW50" s="168"/>
      <c r="IX50" s="168"/>
      <c r="IY50" s="168"/>
      <c r="IZ50" s="168"/>
      <c r="JA50" s="168"/>
      <c r="JB50" s="168"/>
      <c r="JC50" s="168"/>
      <c r="JD50" s="168"/>
      <c r="JE50" s="168"/>
      <c r="JF50" s="168"/>
      <c r="JG50" s="168"/>
      <c r="JH50" s="168"/>
      <c r="JI50" s="168"/>
      <c r="JJ50" s="168"/>
      <c r="JK50" s="168"/>
      <c r="JL50" s="168"/>
      <c r="JM50" s="168"/>
      <c r="JN50" s="168"/>
      <c r="JO50" s="168"/>
      <c r="JP50" s="168"/>
      <c r="JQ50" s="177">
        <f t="shared" si="146"/>
        <v>0.37235999999999991</v>
      </c>
      <c r="JR50" s="177">
        <f t="shared" si="147"/>
        <v>0.37236000000000002</v>
      </c>
      <c r="JS50" s="177">
        <f t="shared" si="148"/>
        <v>0.37236000000000002</v>
      </c>
      <c r="JT50" s="22">
        <f t="shared" si="149"/>
        <v>0.37235999999999997</v>
      </c>
    </row>
    <row r="51" spans="1:280" x14ac:dyDescent="0.25">
      <c r="A51" s="96">
        <v>49</v>
      </c>
      <c r="B51" s="45"/>
      <c r="C51" s="45" t="s">
        <v>237</v>
      </c>
      <c r="D51" s="45" t="s">
        <v>183</v>
      </c>
      <c r="E51" s="68">
        <v>349</v>
      </c>
      <c r="F51" s="49" t="s">
        <v>194</v>
      </c>
      <c r="G51" s="124"/>
      <c r="H51" s="125"/>
      <c r="I51" s="125"/>
      <c r="J51" s="125"/>
      <c r="K51" s="125"/>
      <c r="L51" s="125"/>
      <c r="M51" s="125"/>
      <c r="N51" s="17"/>
      <c r="O51" s="12"/>
      <c r="P51" s="12"/>
      <c r="Q51" s="12"/>
      <c r="R51" s="12"/>
      <c r="S51" s="12"/>
      <c r="T51" s="12"/>
      <c r="U51" s="12"/>
      <c r="V51" s="12"/>
      <c r="W51" s="11"/>
      <c r="X51" s="11"/>
      <c r="Y51" s="12"/>
      <c r="Z51" s="11"/>
      <c r="AA51" s="12"/>
      <c r="AB51" s="12"/>
      <c r="AC51" s="12"/>
      <c r="AD51" s="12"/>
      <c r="AE51" s="12"/>
      <c r="AF51" s="12"/>
      <c r="AG51" s="12"/>
      <c r="AH51" s="11"/>
      <c r="AI51" s="11"/>
      <c r="AJ51" s="11"/>
      <c r="AK51" s="12"/>
      <c r="AL51" s="58"/>
      <c r="AM51" s="124">
        <v>10</v>
      </c>
      <c r="AN51" s="125">
        <v>10</v>
      </c>
      <c r="AO51" s="125">
        <v>10</v>
      </c>
      <c r="AP51" s="125">
        <v>10</v>
      </c>
      <c r="AQ51" s="125">
        <v>10</v>
      </c>
      <c r="AR51" s="125">
        <v>10</v>
      </c>
      <c r="AS51" s="125">
        <v>10</v>
      </c>
      <c r="AT51" s="17">
        <v>10</v>
      </c>
      <c r="AU51" s="12">
        <v>14</v>
      </c>
      <c r="AV51" s="12">
        <v>20</v>
      </c>
      <c r="AW51" s="12">
        <v>21</v>
      </c>
      <c r="AX51" s="12">
        <v>20</v>
      </c>
      <c r="AY51" s="12">
        <v>17</v>
      </c>
      <c r="AZ51" s="12">
        <v>20</v>
      </c>
      <c r="BA51" s="12">
        <v>35</v>
      </c>
      <c r="BB51" s="12">
        <v>46</v>
      </c>
      <c r="BC51" s="11">
        <v>72</v>
      </c>
      <c r="BD51" s="11">
        <v>95</v>
      </c>
      <c r="BE51" s="12">
        <v>117</v>
      </c>
      <c r="BF51" s="11">
        <v>148</v>
      </c>
      <c r="BG51" s="12">
        <v>174</v>
      </c>
      <c r="BH51" s="12">
        <v>207</v>
      </c>
      <c r="BI51" s="12">
        <v>199</v>
      </c>
      <c r="BJ51" s="12">
        <v>319</v>
      </c>
      <c r="BK51" s="12">
        <v>958</v>
      </c>
      <c r="BL51" s="12">
        <v>1332</v>
      </c>
      <c r="BM51" s="12">
        <v>1799</v>
      </c>
      <c r="BN51" s="11">
        <v>2365</v>
      </c>
      <c r="BO51" s="11">
        <v>2861</v>
      </c>
      <c r="BP51" s="11">
        <v>3332</v>
      </c>
      <c r="BQ51" s="12">
        <v>4340</v>
      </c>
      <c r="BR51" s="58"/>
      <c r="BS51" s="58"/>
      <c r="BT51" s="12">
        <f t="shared" si="150"/>
        <v>0</v>
      </c>
      <c r="BU51" s="12">
        <f t="shared" si="151"/>
        <v>0</v>
      </c>
      <c r="BV51" s="12">
        <f t="shared" si="152"/>
        <v>0</v>
      </c>
      <c r="BW51" s="12">
        <f t="shared" si="153"/>
        <v>0</v>
      </c>
      <c r="BX51" s="12">
        <f t="shared" si="154"/>
        <v>0</v>
      </c>
      <c r="BY51" s="12">
        <f t="shared" si="155"/>
        <v>0</v>
      </c>
      <c r="BZ51" s="12">
        <f t="shared" si="156"/>
        <v>0</v>
      </c>
      <c r="CA51" s="12">
        <f t="shared" si="157"/>
        <v>4</v>
      </c>
      <c r="CB51" s="12">
        <f t="shared" si="158"/>
        <v>6</v>
      </c>
      <c r="CC51" s="12">
        <f t="shared" si="159"/>
        <v>1</v>
      </c>
      <c r="CD51" s="12">
        <f t="shared" si="160"/>
        <v>-1</v>
      </c>
      <c r="CE51" s="12">
        <f t="shared" si="161"/>
        <v>-3</v>
      </c>
      <c r="CF51" s="12">
        <f t="shared" si="162"/>
        <v>3</v>
      </c>
      <c r="CG51" s="12">
        <f t="shared" si="163"/>
        <v>15</v>
      </c>
      <c r="CH51" s="12">
        <f t="shared" si="164"/>
        <v>11</v>
      </c>
      <c r="CI51" s="12">
        <f t="shared" si="165"/>
        <v>26</v>
      </c>
      <c r="CJ51" s="12">
        <f t="shared" si="166"/>
        <v>23</v>
      </c>
      <c r="CK51" s="12">
        <f t="shared" si="167"/>
        <v>22</v>
      </c>
      <c r="CL51" s="12">
        <f t="shared" si="168"/>
        <v>31</v>
      </c>
      <c r="CM51" s="12">
        <f t="shared" si="169"/>
        <v>26</v>
      </c>
      <c r="CN51" s="12">
        <f t="shared" si="170"/>
        <v>33</v>
      </c>
      <c r="CO51" s="12">
        <f t="shared" si="171"/>
        <v>-8</v>
      </c>
      <c r="CP51" s="12">
        <f t="shared" si="172"/>
        <v>120</v>
      </c>
      <c r="CQ51" s="12">
        <f t="shared" si="173"/>
        <v>639</v>
      </c>
      <c r="CR51" s="12">
        <f t="shared" si="174"/>
        <v>374</v>
      </c>
      <c r="CS51" s="12">
        <f t="shared" si="175"/>
        <v>467</v>
      </c>
      <c r="CT51" s="12">
        <f t="shared" si="176"/>
        <v>566</v>
      </c>
      <c r="CU51" s="12">
        <f t="shared" si="177"/>
        <v>496</v>
      </c>
      <c r="CV51" s="12">
        <f t="shared" si="178"/>
        <v>471</v>
      </c>
      <c r="CW51" s="12">
        <f t="shared" si="179"/>
        <v>1008</v>
      </c>
      <c r="CX51" s="66">
        <f t="shared" si="180"/>
        <v>11</v>
      </c>
      <c r="CY51" s="66">
        <f t="shared" si="181"/>
        <v>153</v>
      </c>
      <c r="CZ51" s="66">
        <f t="shared" si="182"/>
        <v>4166</v>
      </c>
      <c r="DA51" s="66">
        <f t="shared" si="183"/>
        <v>4330</v>
      </c>
      <c r="DB51" s="58"/>
      <c r="DC51" s="128">
        <v>0</v>
      </c>
      <c r="DD51" s="128">
        <v>0</v>
      </c>
      <c r="DE51" s="128">
        <v>0</v>
      </c>
      <c r="DF51" s="129">
        <v>0</v>
      </c>
      <c r="DG51" s="129">
        <v>0</v>
      </c>
      <c r="DH51" s="129">
        <v>0</v>
      </c>
      <c r="DI51" s="129">
        <v>3</v>
      </c>
      <c r="DJ51" s="129">
        <v>0</v>
      </c>
      <c r="DK51" s="128">
        <v>1</v>
      </c>
      <c r="DL51" s="128">
        <v>1</v>
      </c>
      <c r="DM51" s="128">
        <v>1</v>
      </c>
      <c r="DN51" s="129">
        <v>2</v>
      </c>
      <c r="DO51" s="129">
        <v>1</v>
      </c>
      <c r="DP51" s="129">
        <v>3</v>
      </c>
      <c r="DQ51" s="129">
        <v>2</v>
      </c>
      <c r="DR51" s="129">
        <v>1</v>
      </c>
      <c r="DS51" s="130">
        <v>2</v>
      </c>
      <c r="DT51" s="130">
        <v>8</v>
      </c>
      <c r="DU51" s="130">
        <v>5</v>
      </c>
      <c r="DV51" s="130">
        <v>4</v>
      </c>
      <c r="DW51" s="130">
        <v>10</v>
      </c>
      <c r="DX51" s="130">
        <v>25</v>
      </c>
      <c r="DY51" s="130">
        <v>13</v>
      </c>
      <c r="DZ51" s="130">
        <v>24</v>
      </c>
      <c r="EA51" s="130">
        <v>23</v>
      </c>
      <c r="EB51" s="130">
        <v>18</v>
      </c>
      <c r="EC51" s="130">
        <v>14</v>
      </c>
      <c r="ED51" s="130">
        <v>45</v>
      </c>
      <c r="EE51" s="130">
        <v>274</v>
      </c>
      <c r="EF51" s="130">
        <v>246</v>
      </c>
      <c r="EG51" s="66">
        <f t="shared" si="184"/>
        <v>5</v>
      </c>
      <c r="EH51" s="66">
        <f t="shared" si="185"/>
        <v>29</v>
      </c>
      <c r="EI51" s="66">
        <f t="shared" si="186"/>
        <v>692</v>
      </c>
      <c r="EJ51" s="66">
        <f t="shared" si="187"/>
        <v>726</v>
      </c>
      <c r="EK51" s="84"/>
      <c r="EL51" s="5">
        <f t="shared" si="188"/>
        <v>0</v>
      </c>
      <c r="EM51" s="5">
        <f t="shared" si="189"/>
        <v>0</v>
      </c>
      <c r="EN51" s="5">
        <f t="shared" si="190"/>
        <v>0</v>
      </c>
      <c r="EO51" s="5">
        <f t="shared" si="191"/>
        <v>0</v>
      </c>
      <c r="EP51" s="5">
        <f t="shared" si="192"/>
        <v>0</v>
      </c>
      <c r="EQ51" s="5">
        <f t="shared" si="193"/>
        <v>0</v>
      </c>
      <c r="ER51" s="5">
        <f t="shared" si="194"/>
        <v>3</v>
      </c>
      <c r="ES51" s="5">
        <f t="shared" si="195"/>
        <v>4</v>
      </c>
      <c r="ET51" s="5">
        <f t="shared" si="196"/>
        <v>7</v>
      </c>
      <c r="EU51" s="5">
        <f t="shared" si="197"/>
        <v>2</v>
      </c>
      <c r="EV51" s="5">
        <f t="shared" si="198"/>
        <v>0</v>
      </c>
      <c r="EW51" s="5">
        <f t="shared" si="199"/>
        <v>-1</v>
      </c>
      <c r="EX51" s="5">
        <f t="shared" si="200"/>
        <v>4</v>
      </c>
      <c r="EY51" s="5">
        <f t="shared" si="201"/>
        <v>18</v>
      </c>
      <c r="EZ51" s="5">
        <f t="shared" si="202"/>
        <v>13</v>
      </c>
      <c r="FA51" s="5">
        <f t="shared" si="203"/>
        <v>27</v>
      </c>
      <c r="FB51" s="5">
        <f t="shared" si="204"/>
        <v>25</v>
      </c>
      <c r="FC51" s="5">
        <f t="shared" si="205"/>
        <v>30</v>
      </c>
      <c r="FD51" s="5">
        <f t="shared" si="206"/>
        <v>36</v>
      </c>
      <c r="FE51" s="5">
        <f t="shared" si="207"/>
        <v>30</v>
      </c>
      <c r="FF51" s="5">
        <f t="shared" si="208"/>
        <v>43</v>
      </c>
      <c r="FG51" s="5">
        <f t="shared" si="209"/>
        <v>17</v>
      </c>
      <c r="FH51" s="5">
        <f t="shared" si="210"/>
        <v>133</v>
      </c>
      <c r="FI51" s="5">
        <f t="shared" si="211"/>
        <v>663</v>
      </c>
      <c r="FJ51" s="5">
        <f t="shared" si="212"/>
        <v>397</v>
      </c>
      <c r="FK51" s="5">
        <f t="shared" si="213"/>
        <v>485</v>
      </c>
      <c r="FL51" s="5">
        <f t="shared" si="214"/>
        <v>580</v>
      </c>
      <c r="FM51" s="5">
        <f t="shared" si="215"/>
        <v>541</v>
      </c>
      <c r="FN51" s="5">
        <f t="shared" si="216"/>
        <v>745</v>
      </c>
      <c r="FO51" s="5">
        <f t="shared" si="217"/>
        <v>1254</v>
      </c>
      <c r="FP51" s="176">
        <f t="shared" si="218"/>
        <v>16</v>
      </c>
      <c r="FQ51" s="176">
        <f t="shared" si="219"/>
        <v>182</v>
      </c>
      <c r="FR51" s="176">
        <f t="shared" si="220"/>
        <v>4858</v>
      </c>
      <c r="FS51" s="66">
        <f t="shared" si="221"/>
        <v>5056</v>
      </c>
      <c r="FT51" s="242">
        <f t="shared" si="72"/>
        <v>0</v>
      </c>
      <c r="FU51" s="242">
        <f t="shared" si="73"/>
        <v>0</v>
      </c>
      <c r="FV51" s="242">
        <f t="shared" si="74"/>
        <v>0</v>
      </c>
      <c r="FW51" s="242">
        <f t="shared" si="75"/>
        <v>0</v>
      </c>
      <c r="FX51" s="242">
        <f t="shared" si="76"/>
        <v>0</v>
      </c>
      <c r="FY51" s="242">
        <f t="shared" si="77"/>
        <v>0</v>
      </c>
      <c r="FZ51" s="242">
        <f t="shared" si="78"/>
        <v>9.4066494559821051E-5</v>
      </c>
      <c r="GA51" s="242">
        <f t="shared" si="79"/>
        <v>1.433794537242813E-4</v>
      </c>
      <c r="GB51" s="242">
        <f t="shared" si="80"/>
        <v>2.7859587678102362E-4</v>
      </c>
      <c r="GC51" s="242">
        <f t="shared" si="81"/>
        <v>4.1309511515026334E-5</v>
      </c>
      <c r="GD51" s="242">
        <f t="shared" si="82"/>
        <v>0</v>
      </c>
      <c r="GE51" s="242">
        <f t="shared" si="83"/>
        <v>-2.3158869847151459E-5</v>
      </c>
      <c r="GF51" s="242">
        <f t="shared" si="84"/>
        <v>8.9978630075357108E-5</v>
      </c>
      <c r="GG51" s="242">
        <f t="shared" si="85"/>
        <v>2.9759444490369514E-4</v>
      </c>
      <c r="GH51" s="242">
        <f t="shared" si="86"/>
        <v>2.0723406290350864E-4</v>
      </c>
      <c r="GI51" s="242">
        <f t="shared" si="87"/>
        <v>3.6157647342412923E-4</v>
      </c>
      <c r="GJ51" s="242">
        <f t="shared" si="88"/>
        <v>3.1678049645839405E-4</v>
      </c>
      <c r="GK51" s="242">
        <f t="shared" si="89"/>
        <v>3.9024390243902441E-4</v>
      </c>
      <c r="GL51" s="242">
        <f t="shared" si="90"/>
        <v>4.0070791732059973E-4</v>
      </c>
      <c r="GM51" s="242">
        <f t="shared" si="91"/>
        <v>3.7686548414652532E-4</v>
      </c>
      <c r="GN51" s="242">
        <f t="shared" si="92"/>
        <v>6.642670662567778E-4</v>
      </c>
      <c r="GO51" s="242">
        <f t="shared" si="93"/>
        <v>3.1170926693314754E-4</v>
      </c>
      <c r="GP51" s="242">
        <f t="shared" si="94"/>
        <v>2.231318994732074E-3</v>
      </c>
      <c r="GQ51" s="242">
        <f t="shared" si="95"/>
        <v>9.7797707727936521E-3</v>
      </c>
      <c r="GR51" s="242">
        <f t="shared" si="96"/>
        <v>6.1501758299639048E-3</v>
      </c>
      <c r="GS51" s="242">
        <f t="shared" si="97"/>
        <v>7.1925375569100265E-3</v>
      </c>
      <c r="GT51" s="242">
        <f t="shared" si="98"/>
        <v>8.2345424859799812E-3</v>
      </c>
      <c r="GU51" s="242">
        <f t="shared" si="99"/>
        <v>7.0851627393779858E-3</v>
      </c>
      <c r="GV51" s="242">
        <f t="shared" si="100"/>
        <v>1.3269331813445662E-2</v>
      </c>
      <c r="GW51" s="242">
        <f t="shared" si="101"/>
        <v>1.6893799656690328E-2</v>
      </c>
      <c r="GX51" s="177">
        <f t="shared" si="102"/>
        <v>5.7270939508286034E-5</v>
      </c>
      <c r="GY51" s="177">
        <f t="shared" si="103"/>
        <v>2.7610563619593183E-4</v>
      </c>
      <c r="GZ51" s="177">
        <f t="shared" si="104"/>
        <v>7.4075580065567108E-3</v>
      </c>
      <c r="HA51" s="243">
        <f t="shared" si="105"/>
        <v>3.1711814536730903E-3</v>
      </c>
      <c r="HB51" s="19"/>
      <c r="HC51" s="19"/>
      <c r="HD51" s="225">
        <v>0.31755</v>
      </c>
      <c r="HE51" s="10">
        <f t="shared" si="222"/>
        <v>0</v>
      </c>
      <c r="HF51" s="10">
        <f t="shared" si="223"/>
        <v>0</v>
      </c>
      <c r="HG51" s="10">
        <f t="shared" si="224"/>
        <v>0</v>
      </c>
      <c r="HH51" s="10">
        <f t="shared" si="225"/>
        <v>0</v>
      </c>
      <c r="HI51" s="10">
        <f t="shared" si="226"/>
        <v>0</v>
      </c>
      <c r="HJ51" s="10">
        <f t="shared" si="227"/>
        <v>0</v>
      </c>
      <c r="HK51" s="10">
        <f t="shared" si="228"/>
        <v>0.95265</v>
      </c>
      <c r="HL51" s="10">
        <f t="shared" si="229"/>
        <v>1.2702</v>
      </c>
      <c r="HM51" s="10">
        <f t="shared" si="230"/>
        <v>2.2228500000000002</v>
      </c>
      <c r="HN51" s="10">
        <f t="shared" si="231"/>
        <v>0.6351</v>
      </c>
      <c r="HO51" s="10">
        <f t="shared" si="232"/>
        <v>0</v>
      </c>
      <c r="HP51" s="10">
        <f t="shared" si="233"/>
        <v>-0.31755</v>
      </c>
      <c r="HQ51" s="10">
        <f t="shared" si="234"/>
        <v>1.2702</v>
      </c>
      <c r="HR51" s="10">
        <f t="shared" si="235"/>
        <v>5.7158999999999995</v>
      </c>
      <c r="HS51" s="10">
        <f t="shared" si="236"/>
        <v>4.1281499999999998</v>
      </c>
      <c r="HT51" s="10">
        <f t="shared" si="237"/>
        <v>8.5738500000000002</v>
      </c>
      <c r="HU51" s="10">
        <f t="shared" si="238"/>
        <v>7.9387499999999998</v>
      </c>
      <c r="HV51" s="10">
        <f t="shared" si="239"/>
        <v>9.5265000000000004</v>
      </c>
      <c r="HW51" s="10">
        <f t="shared" si="240"/>
        <v>11.431799999999999</v>
      </c>
      <c r="HX51" s="10">
        <f t="shared" si="241"/>
        <v>9.5265000000000004</v>
      </c>
      <c r="HY51" s="10">
        <f t="shared" si="242"/>
        <v>13.65465</v>
      </c>
      <c r="HZ51" s="10">
        <f t="shared" si="243"/>
        <v>5.3983499999999998</v>
      </c>
      <c r="IA51" s="10">
        <f t="shared" si="244"/>
        <v>42.23415</v>
      </c>
      <c r="IB51" s="10">
        <f t="shared" si="245"/>
        <v>210.53565</v>
      </c>
      <c r="IC51" s="10">
        <f t="shared" si="246"/>
        <v>126.06735</v>
      </c>
      <c r="ID51" s="10">
        <f t="shared" si="247"/>
        <v>154.01175000000001</v>
      </c>
      <c r="IE51" s="10">
        <f t="shared" si="248"/>
        <v>184.179</v>
      </c>
      <c r="IF51" s="10">
        <f t="shared" si="249"/>
        <v>171.79454999999999</v>
      </c>
      <c r="IG51" s="10">
        <f t="shared" si="250"/>
        <v>236.57474999999999</v>
      </c>
      <c r="IH51" s="10">
        <f t="shared" si="251"/>
        <v>398.20769999999999</v>
      </c>
      <c r="II51" s="176">
        <f t="shared" si="252"/>
        <v>5.0808</v>
      </c>
      <c r="IJ51" s="176">
        <f t="shared" si="253"/>
        <v>57.7941</v>
      </c>
      <c r="IK51" s="176">
        <f t="shared" si="254"/>
        <v>1542.6578999999999</v>
      </c>
      <c r="IL51" s="19">
        <f t="shared" si="255"/>
        <v>1605.5328</v>
      </c>
      <c r="IM51" s="168"/>
      <c r="IN51" s="168"/>
      <c r="IO51" s="168"/>
      <c r="IP51" s="168"/>
      <c r="IQ51" s="168"/>
      <c r="IR51" s="168"/>
      <c r="IS51" s="168"/>
      <c r="IT51" s="168"/>
      <c r="IU51" s="168"/>
      <c r="IV51" s="168"/>
      <c r="IW51" s="168"/>
      <c r="IX51" s="168"/>
      <c r="IY51" s="168"/>
      <c r="IZ51" s="168"/>
      <c r="JA51" s="168"/>
      <c r="JB51" s="168"/>
      <c r="JC51" s="168"/>
      <c r="JD51" s="168"/>
      <c r="JE51" s="168"/>
      <c r="JF51" s="168"/>
      <c r="JG51" s="168"/>
      <c r="JH51" s="168"/>
      <c r="JI51" s="168"/>
      <c r="JJ51" s="168"/>
      <c r="JK51" s="168"/>
      <c r="JL51" s="168"/>
      <c r="JM51" s="168"/>
      <c r="JN51" s="168"/>
      <c r="JO51" s="168"/>
      <c r="JP51" s="168"/>
      <c r="JQ51" s="177">
        <f t="shared" si="146"/>
        <v>0.31755</v>
      </c>
      <c r="JR51" s="177">
        <f t="shared" si="147"/>
        <v>0.31755</v>
      </c>
      <c r="JS51" s="177">
        <f t="shared" si="148"/>
        <v>0.31755</v>
      </c>
      <c r="JT51" s="22">
        <f t="shared" si="149"/>
        <v>0.31755</v>
      </c>
    </row>
    <row r="52" spans="1:280" x14ac:dyDescent="0.25">
      <c r="A52" s="96">
        <v>50</v>
      </c>
      <c r="B52" s="45"/>
      <c r="C52" s="39" t="s">
        <v>238</v>
      </c>
      <c r="D52" s="45" t="s">
        <v>180</v>
      </c>
      <c r="E52" s="68">
        <v>136</v>
      </c>
      <c r="F52" s="48" t="s">
        <v>24</v>
      </c>
      <c r="G52" s="124"/>
      <c r="H52" s="125"/>
      <c r="I52" s="125"/>
      <c r="J52" s="125"/>
      <c r="K52" s="125"/>
      <c r="L52" s="125"/>
      <c r="M52" s="125"/>
      <c r="N52" s="17"/>
      <c r="O52" s="12"/>
      <c r="P52" s="12"/>
      <c r="Q52" s="12"/>
      <c r="R52" s="12"/>
      <c r="S52" s="12"/>
      <c r="T52" s="12"/>
      <c r="U52" s="12"/>
      <c r="V52" s="12"/>
      <c r="W52" s="11"/>
      <c r="X52" s="11"/>
      <c r="Y52" s="12"/>
      <c r="Z52" s="11"/>
      <c r="AA52" s="11"/>
      <c r="AB52" s="11"/>
      <c r="AC52" s="11"/>
      <c r="AD52" s="11"/>
      <c r="AE52" s="11"/>
      <c r="AF52" s="11"/>
      <c r="AG52" s="11"/>
      <c r="AH52" s="12"/>
      <c r="AI52" s="12"/>
      <c r="AJ52" s="12"/>
      <c r="AK52" s="11"/>
      <c r="AL52" s="60"/>
      <c r="AM52" s="124">
        <v>77</v>
      </c>
      <c r="AN52" s="125">
        <v>77</v>
      </c>
      <c r="AO52" s="125">
        <v>77</v>
      </c>
      <c r="AP52" s="125">
        <v>77</v>
      </c>
      <c r="AQ52" s="125">
        <v>77</v>
      </c>
      <c r="AR52" s="125">
        <v>77</v>
      </c>
      <c r="AS52" s="125">
        <v>77</v>
      </c>
      <c r="AT52" s="17">
        <v>77</v>
      </c>
      <c r="AU52" s="12">
        <v>89</v>
      </c>
      <c r="AV52" s="12">
        <v>78</v>
      </c>
      <c r="AW52" s="12">
        <v>88</v>
      </c>
      <c r="AX52" s="12">
        <v>119</v>
      </c>
      <c r="AY52" s="12">
        <v>183</v>
      </c>
      <c r="AZ52" s="12">
        <v>314</v>
      </c>
      <c r="BA52" s="12">
        <v>441</v>
      </c>
      <c r="BB52" s="12">
        <v>535</v>
      </c>
      <c r="BC52" s="11">
        <v>586</v>
      </c>
      <c r="BD52" s="11">
        <v>686</v>
      </c>
      <c r="BE52" s="12">
        <v>699</v>
      </c>
      <c r="BF52" s="11">
        <v>816</v>
      </c>
      <c r="BG52" s="11">
        <v>869</v>
      </c>
      <c r="BH52" s="11">
        <v>919</v>
      </c>
      <c r="BI52" s="11">
        <v>974</v>
      </c>
      <c r="BJ52" s="11">
        <v>1014</v>
      </c>
      <c r="BK52" s="11">
        <v>1042</v>
      </c>
      <c r="BL52" s="11">
        <v>1053</v>
      </c>
      <c r="BM52" s="11">
        <v>1075</v>
      </c>
      <c r="BN52" s="12">
        <v>1053</v>
      </c>
      <c r="BO52" s="12">
        <v>1086</v>
      </c>
      <c r="BP52" s="12">
        <v>1106</v>
      </c>
      <c r="BQ52" s="11">
        <v>1150</v>
      </c>
      <c r="BR52" s="60"/>
      <c r="BS52" s="60"/>
      <c r="BT52" s="11">
        <f t="shared" si="150"/>
        <v>0</v>
      </c>
      <c r="BU52" s="11">
        <f t="shared" si="151"/>
        <v>0</v>
      </c>
      <c r="BV52" s="11">
        <f t="shared" si="152"/>
        <v>0</v>
      </c>
      <c r="BW52" s="11">
        <f t="shared" si="153"/>
        <v>0</v>
      </c>
      <c r="BX52" s="11">
        <f t="shared" si="154"/>
        <v>0</v>
      </c>
      <c r="BY52" s="11">
        <f t="shared" si="155"/>
        <v>0</v>
      </c>
      <c r="BZ52" s="11">
        <f t="shared" si="156"/>
        <v>0</v>
      </c>
      <c r="CA52" s="11">
        <f t="shared" si="157"/>
        <v>12</v>
      </c>
      <c r="CB52" s="11">
        <f t="shared" si="158"/>
        <v>-11</v>
      </c>
      <c r="CC52" s="11">
        <f t="shared" si="159"/>
        <v>10</v>
      </c>
      <c r="CD52" s="11">
        <f t="shared" si="160"/>
        <v>31</v>
      </c>
      <c r="CE52" s="11">
        <f t="shared" si="161"/>
        <v>64</v>
      </c>
      <c r="CF52" s="11">
        <f t="shared" si="162"/>
        <v>131</v>
      </c>
      <c r="CG52" s="11">
        <f t="shared" si="163"/>
        <v>127</v>
      </c>
      <c r="CH52" s="11">
        <f t="shared" si="164"/>
        <v>94</v>
      </c>
      <c r="CI52" s="11">
        <f t="shared" si="165"/>
        <v>51</v>
      </c>
      <c r="CJ52" s="11">
        <f t="shared" si="166"/>
        <v>100</v>
      </c>
      <c r="CK52" s="11">
        <f t="shared" si="167"/>
        <v>13</v>
      </c>
      <c r="CL52" s="11">
        <f t="shared" si="168"/>
        <v>117</v>
      </c>
      <c r="CM52" s="11">
        <f t="shared" si="169"/>
        <v>53</v>
      </c>
      <c r="CN52" s="11">
        <f t="shared" si="170"/>
        <v>50</v>
      </c>
      <c r="CO52" s="11">
        <f t="shared" si="171"/>
        <v>55</v>
      </c>
      <c r="CP52" s="11">
        <f t="shared" si="172"/>
        <v>40</v>
      </c>
      <c r="CQ52" s="11">
        <f t="shared" si="173"/>
        <v>28</v>
      </c>
      <c r="CR52" s="11">
        <f t="shared" si="174"/>
        <v>11</v>
      </c>
      <c r="CS52" s="11">
        <f t="shared" si="175"/>
        <v>22</v>
      </c>
      <c r="CT52" s="11">
        <f t="shared" si="176"/>
        <v>-22</v>
      </c>
      <c r="CU52" s="11">
        <f t="shared" si="177"/>
        <v>33</v>
      </c>
      <c r="CV52" s="11">
        <f t="shared" si="178"/>
        <v>20</v>
      </c>
      <c r="CW52" s="11">
        <f t="shared" si="179"/>
        <v>44</v>
      </c>
      <c r="CX52" s="66">
        <f t="shared" si="180"/>
        <v>11</v>
      </c>
      <c r="CY52" s="66">
        <f t="shared" si="181"/>
        <v>781</v>
      </c>
      <c r="CZ52" s="66">
        <f t="shared" si="182"/>
        <v>281</v>
      </c>
      <c r="DA52" s="66">
        <f t="shared" si="183"/>
        <v>1073</v>
      </c>
      <c r="DB52" s="60"/>
      <c r="DC52" s="128">
        <v>0</v>
      </c>
      <c r="DD52" s="128">
        <v>0</v>
      </c>
      <c r="DE52" s="128">
        <v>2</v>
      </c>
      <c r="DF52" s="129">
        <v>2</v>
      </c>
      <c r="DG52" s="129">
        <v>0</v>
      </c>
      <c r="DH52" s="129">
        <v>1</v>
      </c>
      <c r="DI52" s="129">
        <v>2</v>
      </c>
      <c r="DJ52" s="129">
        <v>1</v>
      </c>
      <c r="DK52" s="128">
        <v>3</v>
      </c>
      <c r="DL52" s="128">
        <v>4</v>
      </c>
      <c r="DM52" s="128">
        <v>7</v>
      </c>
      <c r="DN52" s="129">
        <v>3</v>
      </c>
      <c r="DO52" s="129">
        <v>1</v>
      </c>
      <c r="DP52" s="129">
        <v>6</v>
      </c>
      <c r="DQ52" s="129">
        <v>2</v>
      </c>
      <c r="DR52" s="129">
        <v>4</v>
      </c>
      <c r="DS52" s="130">
        <v>2</v>
      </c>
      <c r="DT52" s="130">
        <v>6</v>
      </c>
      <c r="DU52" s="130">
        <v>4</v>
      </c>
      <c r="DV52" s="130">
        <v>5</v>
      </c>
      <c r="DW52" s="130">
        <v>4</v>
      </c>
      <c r="DX52" s="130">
        <v>4</v>
      </c>
      <c r="DY52" s="130">
        <v>3</v>
      </c>
      <c r="DZ52" s="130">
        <v>4</v>
      </c>
      <c r="EA52" s="130">
        <v>4</v>
      </c>
      <c r="EB52" s="130">
        <v>6</v>
      </c>
      <c r="EC52" s="130">
        <v>12</v>
      </c>
      <c r="ED52" s="130">
        <v>11</v>
      </c>
      <c r="EE52" s="130">
        <v>6</v>
      </c>
      <c r="EF52" s="130">
        <v>4</v>
      </c>
      <c r="EG52" s="66">
        <f t="shared" si="184"/>
        <v>15</v>
      </c>
      <c r="EH52" s="66">
        <f t="shared" si="185"/>
        <v>40</v>
      </c>
      <c r="EI52" s="66">
        <f t="shared" si="186"/>
        <v>58</v>
      </c>
      <c r="EJ52" s="66">
        <f t="shared" si="187"/>
        <v>113</v>
      </c>
      <c r="EK52" s="19"/>
      <c r="EL52" s="5">
        <f t="shared" si="188"/>
        <v>0</v>
      </c>
      <c r="EM52" s="5">
        <f t="shared" si="189"/>
        <v>0</v>
      </c>
      <c r="EN52" s="5">
        <f t="shared" si="190"/>
        <v>2</v>
      </c>
      <c r="EO52" s="5">
        <f t="shared" si="191"/>
        <v>2</v>
      </c>
      <c r="EP52" s="5">
        <f t="shared" si="192"/>
        <v>0</v>
      </c>
      <c r="EQ52" s="5">
        <f t="shared" si="193"/>
        <v>1</v>
      </c>
      <c r="ER52" s="5">
        <f t="shared" si="194"/>
        <v>2</v>
      </c>
      <c r="ES52" s="5">
        <f t="shared" si="195"/>
        <v>13</v>
      </c>
      <c r="ET52" s="5">
        <f t="shared" si="196"/>
        <v>-8</v>
      </c>
      <c r="EU52" s="5">
        <f t="shared" si="197"/>
        <v>14</v>
      </c>
      <c r="EV52" s="5">
        <f t="shared" si="198"/>
        <v>38</v>
      </c>
      <c r="EW52" s="5">
        <f t="shared" si="199"/>
        <v>67</v>
      </c>
      <c r="EX52" s="5">
        <f t="shared" si="200"/>
        <v>132</v>
      </c>
      <c r="EY52" s="5">
        <f t="shared" si="201"/>
        <v>133</v>
      </c>
      <c r="EZ52" s="5">
        <f t="shared" si="202"/>
        <v>96</v>
      </c>
      <c r="FA52" s="5">
        <f t="shared" si="203"/>
        <v>55</v>
      </c>
      <c r="FB52" s="5">
        <f t="shared" si="204"/>
        <v>102</v>
      </c>
      <c r="FC52" s="5">
        <f t="shared" si="205"/>
        <v>19</v>
      </c>
      <c r="FD52" s="5">
        <f t="shared" si="206"/>
        <v>121</v>
      </c>
      <c r="FE52" s="5">
        <f t="shared" si="207"/>
        <v>58</v>
      </c>
      <c r="FF52" s="5">
        <f t="shared" si="208"/>
        <v>54</v>
      </c>
      <c r="FG52" s="5">
        <f t="shared" si="209"/>
        <v>59</v>
      </c>
      <c r="FH52" s="5">
        <f t="shared" si="210"/>
        <v>43</v>
      </c>
      <c r="FI52" s="5">
        <f t="shared" si="211"/>
        <v>32</v>
      </c>
      <c r="FJ52" s="5">
        <f t="shared" si="212"/>
        <v>15</v>
      </c>
      <c r="FK52" s="5">
        <f t="shared" si="213"/>
        <v>28</v>
      </c>
      <c r="FL52" s="5">
        <f t="shared" si="214"/>
        <v>-10</v>
      </c>
      <c r="FM52" s="5">
        <f t="shared" si="215"/>
        <v>44</v>
      </c>
      <c r="FN52" s="5">
        <f t="shared" si="216"/>
        <v>26</v>
      </c>
      <c r="FO52" s="5">
        <f t="shared" si="217"/>
        <v>48</v>
      </c>
      <c r="FP52" s="176">
        <f t="shared" si="218"/>
        <v>26</v>
      </c>
      <c r="FQ52" s="176">
        <f t="shared" si="219"/>
        <v>821</v>
      </c>
      <c r="FR52" s="176">
        <f t="shared" si="220"/>
        <v>339</v>
      </c>
      <c r="FS52" s="66">
        <f t="shared" si="221"/>
        <v>1186</v>
      </c>
      <c r="FT52" s="242">
        <f t="shared" si="72"/>
        <v>0</v>
      </c>
      <c r="FU52" s="242">
        <f t="shared" si="73"/>
        <v>0</v>
      </c>
      <c r="FV52" s="242">
        <f t="shared" si="74"/>
        <v>6.9274865346980488E-5</v>
      </c>
      <c r="FW52" s="242">
        <f t="shared" si="75"/>
        <v>1.4689141052476957E-4</v>
      </c>
      <c r="FX52" s="242">
        <f t="shared" si="76"/>
        <v>0</v>
      </c>
      <c r="FY52" s="242">
        <f t="shared" si="77"/>
        <v>4.2457736861099519E-5</v>
      </c>
      <c r="FZ52" s="242">
        <f t="shared" si="78"/>
        <v>6.2710996373214039E-5</v>
      </c>
      <c r="GA52" s="242">
        <f t="shared" si="79"/>
        <v>4.6598322460391424E-4</v>
      </c>
      <c r="GB52" s="242">
        <f t="shared" si="80"/>
        <v>-3.1839528774974131E-4</v>
      </c>
      <c r="GC52" s="242">
        <f t="shared" si="81"/>
        <v>2.8916658060518436E-4</v>
      </c>
      <c r="GD52" s="242">
        <f t="shared" si="82"/>
        <v>7.8504286747236858E-4</v>
      </c>
      <c r="GE52" s="242">
        <f t="shared" si="83"/>
        <v>1.5516442797591477E-3</v>
      </c>
      <c r="GF52" s="242">
        <f t="shared" si="84"/>
        <v>2.9692947924867845E-3</v>
      </c>
      <c r="GG52" s="242">
        <f t="shared" si="85"/>
        <v>2.1988922873439694E-3</v>
      </c>
      <c r="GH52" s="242">
        <f t="shared" si="86"/>
        <v>1.5303438491336022E-3</v>
      </c>
      <c r="GI52" s="242">
        <f t="shared" si="87"/>
        <v>7.3654466808618913E-4</v>
      </c>
      <c r="GJ52" s="242">
        <f t="shared" si="88"/>
        <v>1.2924644255502477E-3</v>
      </c>
      <c r="GK52" s="242">
        <f t="shared" si="89"/>
        <v>2.4715447154471546E-4</v>
      </c>
      <c r="GL52" s="242">
        <f t="shared" si="90"/>
        <v>1.3468238332164603E-3</v>
      </c>
      <c r="GM52" s="242">
        <f t="shared" si="91"/>
        <v>7.2860660268328221E-4</v>
      </c>
      <c r="GN52" s="242">
        <f t="shared" si="92"/>
        <v>8.3419585064804661E-4</v>
      </c>
      <c r="GO52" s="242">
        <f t="shared" si="93"/>
        <v>1.0818145146503355E-3</v>
      </c>
      <c r="GP52" s="242">
        <f t="shared" si="94"/>
        <v>7.2140388551488106E-4</v>
      </c>
      <c r="GQ52" s="242">
        <f t="shared" si="95"/>
        <v>4.720251353384568E-4</v>
      </c>
      <c r="GR52" s="242">
        <f t="shared" si="96"/>
        <v>2.3237440163591578E-4</v>
      </c>
      <c r="GS52" s="242">
        <f t="shared" si="97"/>
        <v>4.1523928163604275E-4</v>
      </c>
      <c r="GT52" s="242">
        <f t="shared" si="98"/>
        <v>-1.4197487044793073E-4</v>
      </c>
      <c r="GU52" s="242">
        <f t="shared" si="99"/>
        <v>5.7624244091059398E-4</v>
      </c>
      <c r="GV52" s="242">
        <f t="shared" si="100"/>
        <v>4.6309077469743249E-4</v>
      </c>
      <c r="GW52" s="242">
        <f t="shared" si="101"/>
        <v>6.4665261843790728E-4</v>
      </c>
      <c r="GX52" s="177">
        <f t="shared" si="102"/>
        <v>9.3065276700964798E-5</v>
      </c>
      <c r="GY52" s="177">
        <f t="shared" si="103"/>
        <v>1.2455094907519782E-3</v>
      </c>
      <c r="GZ52" s="177">
        <f t="shared" si="104"/>
        <v>5.1691275508907472E-4</v>
      </c>
      <c r="HA52" s="243">
        <f t="shared" si="105"/>
        <v>7.4387286472632225E-4</v>
      </c>
      <c r="HB52" s="19"/>
      <c r="HC52" s="19"/>
      <c r="HD52" s="225">
        <v>8.7000000000000001E-4</v>
      </c>
      <c r="HE52" s="10">
        <f t="shared" si="222"/>
        <v>0</v>
      </c>
      <c r="HF52" s="10">
        <f t="shared" si="223"/>
        <v>0</v>
      </c>
      <c r="HG52" s="10">
        <f t="shared" si="224"/>
        <v>1.74E-3</v>
      </c>
      <c r="HH52" s="10">
        <f t="shared" si="225"/>
        <v>1.74E-3</v>
      </c>
      <c r="HI52" s="10">
        <f t="shared" si="226"/>
        <v>0</v>
      </c>
      <c r="HJ52" s="10">
        <f t="shared" si="227"/>
        <v>8.7000000000000001E-4</v>
      </c>
      <c r="HK52" s="10">
        <f t="shared" si="228"/>
        <v>1.74E-3</v>
      </c>
      <c r="HL52" s="10">
        <f t="shared" si="229"/>
        <v>1.1310000000000001E-2</v>
      </c>
      <c r="HM52" s="10">
        <f t="shared" si="230"/>
        <v>-6.96E-3</v>
      </c>
      <c r="HN52" s="10">
        <f t="shared" si="231"/>
        <v>1.218E-2</v>
      </c>
      <c r="HO52" s="10">
        <f t="shared" si="232"/>
        <v>3.3059999999999999E-2</v>
      </c>
      <c r="HP52" s="10">
        <f t="shared" si="233"/>
        <v>5.8290000000000002E-2</v>
      </c>
      <c r="HQ52" s="10">
        <f t="shared" si="234"/>
        <v>0.11484</v>
      </c>
      <c r="HR52" s="10">
        <f t="shared" si="235"/>
        <v>0.11571000000000001</v>
      </c>
      <c r="HS52" s="10">
        <f t="shared" si="236"/>
        <v>8.3519999999999997E-2</v>
      </c>
      <c r="HT52" s="10">
        <f t="shared" si="237"/>
        <v>4.7850000000000004E-2</v>
      </c>
      <c r="HU52" s="10">
        <f t="shared" si="238"/>
        <v>8.8739999999999999E-2</v>
      </c>
      <c r="HV52" s="10">
        <f t="shared" si="239"/>
        <v>1.653E-2</v>
      </c>
      <c r="HW52" s="10">
        <f t="shared" si="240"/>
        <v>0.10527</v>
      </c>
      <c r="HX52" s="10">
        <f t="shared" si="241"/>
        <v>5.0459999999999998E-2</v>
      </c>
      <c r="HY52" s="10">
        <f t="shared" si="242"/>
        <v>4.6980000000000001E-2</v>
      </c>
      <c r="HZ52" s="10">
        <f t="shared" si="243"/>
        <v>5.1330000000000001E-2</v>
      </c>
      <c r="IA52" s="10">
        <f t="shared" si="244"/>
        <v>3.7409999999999999E-2</v>
      </c>
      <c r="IB52" s="10">
        <f t="shared" si="245"/>
        <v>2.784E-2</v>
      </c>
      <c r="IC52" s="10">
        <f t="shared" si="246"/>
        <v>1.3050000000000001E-2</v>
      </c>
      <c r="ID52" s="10">
        <f t="shared" si="247"/>
        <v>2.436E-2</v>
      </c>
      <c r="IE52" s="10">
        <f t="shared" si="248"/>
        <v>-8.6999999999999994E-3</v>
      </c>
      <c r="IF52" s="10">
        <f t="shared" si="249"/>
        <v>3.8280000000000002E-2</v>
      </c>
      <c r="IG52" s="10">
        <f t="shared" si="250"/>
        <v>2.2620000000000001E-2</v>
      </c>
      <c r="IH52" s="10">
        <f t="shared" si="251"/>
        <v>4.1759999999999999E-2</v>
      </c>
      <c r="II52" s="176">
        <f t="shared" si="252"/>
        <v>2.2619999999999998E-2</v>
      </c>
      <c r="IJ52" s="176">
        <f t="shared" si="253"/>
        <v>0.71426999999999996</v>
      </c>
      <c r="IK52" s="176">
        <f t="shared" si="254"/>
        <v>0.29493000000000003</v>
      </c>
      <c r="IL52" s="19">
        <f t="shared" si="255"/>
        <v>1.0318199999999997</v>
      </c>
      <c r="IM52" s="168"/>
      <c r="IN52" s="168"/>
      <c r="IO52" s="168"/>
      <c r="IP52" s="168"/>
      <c r="IQ52" s="168"/>
      <c r="IR52" s="168"/>
      <c r="IS52" s="168"/>
      <c r="IT52" s="168"/>
      <c r="IU52" s="168"/>
      <c r="IV52" s="168"/>
      <c r="IW52" s="168"/>
      <c r="IX52" s="168"/>
      <c r="IY52" s="168"/>
      <c r="IZ52" s="168"/>
      <c r="JA52" s="168"/>
      <c r="JB52" s="168"/>
      <c r="JC52" s="168"/>
      <c r="JD52" s="168"/>
      <c r="JE52" s="168"/>
      <c r="JF52" s="168"/>
      <c r="JG52" s="168"/>
      <c r="JH52" s="168"/>
      <c r="JI52" s="168"/>
      <c r="JJ52" s="168"/>
      <c r="JK52" s="168"/>
      <c r="JL52" s="168"/>
      <c r="JM52" s="168"/>
      <c r="JN52" s="168"/>
      <c r="JO52" s="168"/>
      <c r="JP52" s="168"/>
      <c r="JQ52" s="177">
        <f t="shared" si="146"/>
        <v>8.699999999999999E-4</v>
      </c>
      <c r="JR52" s="177">
        <f t="shared" si="147"/>
        <v>8.7000000000000001E-4</v>
      </c>
      <c r="JS52" s="177">
        <f t="shared" si="148"/>
        <v>8.7000000000000011E-4</v>
      </c>
      <c r="JT52" s="22">
        <f t="shared" si="149"/>
        <v>8.6999999999999979E-4</v>
      </c>
    </row>
    <row r="53" spans="1:280" x14ac:dyDescent="0.25">
      <c r="A53" s="96">
        <v>51</v>
      </c>
      <c r="B53" s="45"/>
      <c r="C53" s="45" t="s">
        <v>237</v>
      </c>
      <c r="D53" s="45" t="s">
        <v>183</v>
      </c>
      <c r="E53" s="68">
        <v>311</v>
      </c>
      <c r="F53" s="49" t="s">
        <v>56</v>
      </c>
      <c r="G53" s="124"/>
      <c r="H53" s="125"/>
      <c r="I53" s="125"/>
      <c r="J53" s="125"/>
      <c r="K53" s="125"/>
      <c r="L53" s="125"/>
      <c r="M53" s="125"/>
      <c r="N53" s="17"/>
      <c r="O53" s="12"/>
      <c r="P53" s="12"/>
      <c r="Q53" s="12"/>
      <c r="R53" s="12"/>
      <c r="S53" s="12"/>
      <c r="T53" s="12"/>
      <c r="U53" s="12"/>
      <c r="V53" s="12"/>
      <c r="W53" s="11"/>
      <c r="X53" s="12"/>
      <c r="Y53" s="12"/>
      <c r="Z53" s="12"/>
      <c r="AA53" s="11"/>
      <c r="AB53" s="11"/>
      <c r="AC53" s="11"/>
      <c r="AD53" s="11"/>
      <c r="AE53" s="11"/>
      <c r="AF53" s="11"/>
      <c r="AG53" s="11"/>
      <c r="AH53" s="12"/>
      <c r="AI53" s="12"/>
      <c r="AJ53" s="12"/>
      <c r="AK53" s="12"/>
      <c r="AL53" s="60"/>
      <c r="AM53" s="124">
        <v>301</v>
      </c>
      <c r="AN53" s="125">
        <v>301</v>
      </c>
      <c r="AO53" s="125">
        <v>301</v>
      </c>
      <c r="AP53" s="125">
        <v>301</v>
      </c>
      <c r="AQ53" s="125">
        <v>301</v>
      </c>
      <c r="AR53" s="125">
        <v>301</v>
      </c>
      <c r="AS53" s="125">
        <v>301</v>
      </c>
      <c r="AT53" s="17">
        <v>301</v>
      </c>
      <c r="AU53" s="12">
        <v>313</v>
      </c>
      <c r="AV53" s="12">
        <v>297</v>
      </c>
      <c r="AW53" s="12">
        <v>310</v>
      </c>
      <c r="AX53" s="12">
        <v>341</v>
      </c>
      <c r="AY53" s="12">
        <v>357</v>
      </c>
      <c r="AZ53" s="12">
        <v>367</v>
      </c>
      <c r="BA53" s="12">
        <v>439</v>
      </c>
      <c r="BB53" s="12">
        <v>485</v>
      </c>
      <c r="BC53" s="11">
        <v>583</v>
      </c>
      <c r="BD53" s="12">
        <v>658</v>
      </c>
      <c r="BE53" s="12">
        <v>742</v>
      </c>
      <c r="BF53" s="12">
        <v>863</v>
      </c>
      <c r="BG53" s="11">
        <v>921</v>
      </c>
      <c r="BH53" s="11">
        <v>897</v>
      </c>
      <c r="BI53" s="11">
        <v>896</v>
      </c>
      <c r="BJ53" s="11">
        <v>912</v>
      </c>
      <c r="BK53" s="11">
        <v>914</v>
      </c>
      <c r="BL53" s="11">
        <v>863</v>
      </c>
      <c r="BM53" s="11">
        <v>917</v>
      </c>
      <c r="BN53" s="12">
        <v>923</v>
      </c>
      <c r="BO53" s="12">
        <v>893</v>
      </c>
      <c r="BP53" s="12">
        <v>887</v>
      </c>
      <c r="BQ53" s="12">
        <v>1012</v>
      </c>
      <c r="BR53" s="60"/>
      <c r="BS53" s="60"/>
      <c r="BT53" s="11">
        <f t="shared" si="150"/>
        <v>0</v>
      </c>
      <c r="BU53" s="11">
        <f t="shared" si="151"/>
        <v>0</v>
      </c>
      <c r="BV53" s="11">
        <f t="shared" si="152"/>
        <v>0</v>
      </c>
      <c r="BW53" s="11">
        <f t="shared" si="153"/>
        <v>0</v>
      </c>
      <c r="BX53" s="11">
        <f t="shared" si="154"/>
        <v>0</v>
      </c>
      <c r="BY53" s="11">
        <f t="shared" si="155"/>
        <v>0</v>
      </c>
      <c r="BZ53" s="11">
        <f t="shared" si="156"/>
        <v>0</v>
      </c>
      <c r="CA53" s="11">
        <f t="shared" si="157"/>
        <v>12</v>
      </c>
      <c r="CB53" s="11">
        <f t="shared" si="158"/>
        <v>-16</v>
      </c>
      <c r="CC53" s="11">
        <f t="shared" si="159"/>
        <v>13</v>
      </c>
      <c r="CD53" s="11">
        <f t="shared" si="160"/>
        <v>31</v>
      </c>
      <c r="CE53" s="11">
        <f t="shared" si="161"/>
        <v>16</v>
      </c>
      <c r="CF53" s="11">
        <f t="shared" si="162"/>
        <v>10</v>
      </c>
      <c r="CG53" s="11">
        <f t="shared" si="163"/>
        <v>72</v>
      </c>
      <c r="CH53" s="11">
        <f t="shared" si="164"/>
        <v>46</v>
      </c>
      <c r="CI53" s="11">
        <f t="shared" si="165"/>
        <v>98</v>
      </c>
      <c r="CJ53" s="11">
        <f t="shared" si="166"/>
        <v>75</v>
      </c>
      <c r="CK53" s="11">
        <f t="shared" si="167"/>
        <v>84</v>
      </c>
      <c r="CL53" s="11">
        <f t="shared" si="168"/>
        <v>121</v>
      </c>
      <c r="CM53" s="11">
        <f t="shared" si="169"/>
        <v>58</v>
      </c>
      <c r="CN53" s="11">
        <f t="shared" si="170"/>
        <v>-24</v>
      </c>
      <c r="CO53" s="11">
        <f t="shared" si="171"/>
        <v>-1</v>
      </c>
      <c r="CP53" s="11">
        <f t="shared" si="172"/>
        <v>16</v>
      </c>
      <c r="CQ53" s="11">
        <f t="shared" si="173"/>
        <v>2</v>
      </c>
      <c r="CR53" s="11">
        <f t="shared" si="174"/>
        <v>-51</v>
      </c>
      <c r="CS53" s="11">
        <f t="shared" si="175"/>
        <v>54</v>
      </c>
      <c r="CT53" s="11">
        <f t="shared" si="176"/>
        <v>6</v>
      </c>
      <c r="CU53" s="11">
        <f t="shared" si="177"/>
        <v>-30</v>
      </c>
      <c r="CV53" s="11">
        <f t="shared" si="178"/>
        <v>-6</v>
      </c>
      <c r="CW53" s="11">
        <f t="shared" si="179"/>
        <v>125</v>
      </c>
      <c r="CX53" s="66">
        <f t="shared" si="180"/>
        <v>9</v>
      </c>
      <c r="CY53" s="66">
        <f t="shared" si="181"/>
        <v>611</v>
      </c>
      <c r="CZ53" s="66">
        <f t="shared" si="182"/>
        <v>91</v>
      </c>
      <c r="DA53" s="66">
        <f t="shared" si="183"/>
        <v>711</v>
      </c>
      <c r="DB53" s="60"/>
      <c r="DC53" s="128">
        <v>6</v>
      </c>
      <c r="DD53" s="128">
        <v>4</v>
      </c>
      <c r="DE53" s="128">
        <v>13</v>
      </c>
      <c r="DF53" s="129">
        <v>10</v>
      </c>
      <c r="DG53" s="129">
        <v>13</v>
      </c>
      <c r="DH53" s="129">
        <v>24</v>
      </c>
      <c r="DI53" s="129">
        <v>33</v>
      </c>
      <c r="DJ53" s="129">
        <v>29</v>
      </c>
      <c r="DK53" s="128">
        <v>58</v>
      </c>
      <c r="DL53" s="128">
        <v>36</v>
      </c>
      <c r="DM53" s="128">
        <v>46</v>
      </c>
      <c r="DN53" s="129">
        <v>38</v>
      </c>
      <c r="DO53" s="129">
        <v>41</v>
      </c>
      <c r="DP53" s="129">
        <v>34</v>
      </c>
      <c r="DQ53" s="129">
        <v>43</v>
      </c>
      <c r="DR53" s="129">
        <v>49</v>
      </c>
      <c r="DS53" s="130">
        <v>76</v>
      </c>
      <c r="DT53" s="130">
        <v>55</v>
      </c>
      <c r="DU53" s="130">
        <v>53</v>
      </c>
      <c r="DV53" s="130">
        <v>53</v>
      </c>
      <c r="DW53" s="130">
        <v>82</v>
      </c>
      <c r="DX53" s="130">
        <v>66</v>
      </c>
      <c r="DY53" s="130">
        <v>38</v>
      </c>
      <c r="DZ53" s="130">
        <v>56</v>
      </c>
      <c r="EA53" s="130">
        <v>82</v>
      </c>
      <c r="EB53" s="130">
        <v>49</v>
      </c>
      <c r="EC53" s="130">
        <v>46</v>
      </c>
      <c r="ED53" s="130">
        <v>75</v>
      </c>
      <c r="EE53" s="130">
        <v>43</v>
      </c>
      <c r="EF53" s="130">
        <v>62</v>
      </c>
      <c r="EG53" s="66">
        <f t="shared" si="184"/>
        <v>226</v>
      </c>
      <c r="EH53" s="66">
        <f t="shared" si="185"/>
        <v>488</v>
      </c>
      <c r="EI53" s="66">
        <f t="shared" si="186"/>
        <v>599</v>
      </c>
      <c r="EJ53" s="66">
        <f t="shared" si="187"/>
        <v>1313</v>
      </c>
      <c r="EK53" s="25"/>
      <c r="EL53" s="5">
        <f t="shared" si="188"/>
        <v>6</v>
      </c>
      <c r="EM53" s="5">
        <f t="shared" si="189"/>
        <v>4</v>
      </c>
      <c r="EN53" s="5">
        <f t="shared" si="190"/>
        <v>13</v>
      </c>
      <c r="EO53" s="5">
        <f t="shared" si="191"/>
        <v>10</v>
      </c>
      <c r="EP53" s="5">
        <f t="shared" si="192"/>
        <v>13</v>
      </c>
      <c r="EQ53" s="5">
        <f t="shared" si="193"/>
        <v>24</v>
      </c>
      <c r="ER53" s="5">
        <f t="shared" si="194"/>
        <v>33</v>
      </c>
      <c r="ES53" s="5">
        <f t="shared" si="195"/>
        <v>41</v>
      </c>
      <c r="ET53" s="5">
        <f t="shared" si="196"/>
        <v>42</v>
      </c>
      <c r="EU53" s="5">
        <f t="shared" si="197"/>
        <v>49</v>
      </c>
      <c r="EV53" s="5">
        <f t="shared" si="198"/>
        <v>77</v>
      </c>
      <c r="EW53" s="5">
        <f t="shared" si="199"/>
        <v>54</v>
      </c>
      <c r="EX53" s="5">
        <f t="shared" si="200"/>
        <v>51</v>
      </c>
      <c r="EY53" s="5">
        <f t="shared" si="201"/>
        <v>106</v>
      </c>
      <c r="EZ53" s="5">
        <f t="shared" si="202"/>
        <v>89</v>
      </c>
      <c r="FA53" s="5">
        <f t="shared" si="203"/>
        <v>147</v>
      </c>
      <c r="FB53" s="5">
        <f t="shared" si="204"/>
        <v>151</v>
      </c>
      <c r="FC53" s="5">
        <f t="shared" si="205"/>
        <v>139</v>
      </c>
      <c r="FD53" s="5">
        <f t="shared" si="206"/>
        <v>174</v>
      </c>
      <c r="FE53" s="5">
        <f t="shared" si="207"/>
        <v>111</v>
      </c>
      <c r="FF53" s="5">
        <f t="shared" si="208"/>
        <v>58</v>
      </c>
      <c r="FG53" s="5">
        <f t="shared" si="209"/>
        <v>65</v>
      </c>
      <c r="FH53" s="5">
        <f t="shared" si="210"/>
        <v>54</v>
      </c>
      <c r="FI53" s="5">
        <f t="shared" si="211"/>
        <v>58</v>
      </c>
      <c r="FJ53" s="5">
        <f t="shared" si="212"/>
        <v>31</v>
      </c>
      <c r="FK53" s="5">
        <f t="shared" si="213"/>
        <v>103</v>
      </c>
      <c r="FL53" s="5">
        <f t="shared" si="214"/>
        <v>52</v>
      </c>
      <c r="FM53" s="5">
        <f t="shared" si="215"/>
        <v>45</v>
      </c>
      <c r="FN53" s="5">
        <f t="shared" si="216"/>
        <v>37</v>
      </c>
      <c r="FO53" s="5">
        <f t="shared" si="217"/>
        <v>187</v>
      </c>
      <c r="FP53" s="176">
        <f t="shared" si="218"/>
        <v>235</v>
      </c>
      <c r="FQ53" s="176">
        <f t="shared" si="219"/>
        <v>1099</v>
      </c>
      <c r="FR53" s="176">
        <f t="shared" si="220"/>
        <v>690</v>
      </c>
      <c r="FS53" s="66">
        <f t="shared" si="221"/>
        <v>2024</v>
      </c>
      <c r="FT53" s="242">
        <f t="shared" si="72"/>
        <v>1.9112297489281185E-4</v>
      </c>
      <c r="FU53" s="242">
        <f t="shared" si="73"/>
        <v>1.62731281834307E-4</v>
      </c>
      <c r="FV53" s="242">
        <f t="shared" si="74"/>
        <v>4.5028662475537313E-4</v>
      </c>
      <c r="FW53" s="242">
        <f t="shared" si="75"/>
        <v>7.3445705262384787E-4</v>
      </c>
      <c r="FX53" s="242">
        <f t="shared" si="76"/>
        <v>5.4099418084464453E-4</v>
      </c>
      <c r="FY53" s="242">
        <f t="shared" si="77"/>
        <v>1.0189856846663883E-3</v>
      </c>
      <c r="FZ53" s="242">
        <f t="shared" si="78"/>
        <v>1.0347314401580317E-3</v>
      </c>
      <c r="GA53" s="242">
        <f t="shared" si="79"/>
        <v>1.4696394006738834E-3</v>
      </c>
      <c r="GB53" s="242">
        <f t="shared" si="80"/>
        <v>1.6715752606861417E-3</v>
      </c>
      <c r="GC53" s="242">
        <f t="shared" si="81"/>
        <v>1.0120830321181452E-3</v>
      </c>
      <c r="GD53" s="242">
        <f t="shared" si="82"/>
        <v>1.5907447577729573E-3</v>
      </c>
      <c r="GE53" s="242">
        <f t="shared" si="83"/>
        <v>1.2505789717461788E-3</v>
      </c>
      <c r="GF53" s="242">
        <f t="shared" si="84"/>
        <v>1.1472275334608031E-3</v>
      </c>
      <c r="GG53" s="242">
        <f t="shared" si="85"/>
        <v>1.7525006199884269E-3</v>
      </c>
      <c r="GH53" s="242">
        <f t="shared" si="86"/>
        <v>1.4187562768009437E-3</v>
      </c>
      <c r="GI53" s="242">
        <f t="shared" si="87"/>
        <v>1.9685830219758147E-3</v>
      </c>
      <c r="GJ53" s="242">
        <f t="shared" si="88"/>
        <v>1.9133541986087002E-3</v>
      </c>
      <c r="GK53" s="242">
        <f t="shared" si="89"/>
        <v>1.8081300813008131E-3</v>
      </c>
      <c r="GL53" s="242">
        <f t="shared" si="90"/>
        <v>1.9367549337162321E-3</v>
      </c>
      <c r="GM53" s="242">
        <f t="shared" si="91"/>
        <v>1.3944022913421437E-3</v>
      </c>
      <c r="GN53" s="242">
        <f t="shared" si="92"/>
        <v>8.9598813588123521E-4</v>
      </c>
      <c r="GO53" s="242">
        <f t="shared" si="93"/>
        <v>1.1918295500385053E-3</v>
      </c>
      <c r="GP53" s="242">
        <f t="shared" si="94"/>
        <v>9.0594906553031573E-4</v>
      </c>
      <c r="GQ53" s="242">
        <f t="shared" si="95"/>
        <v>8.5554555780095287E-4</v>
      </c>
      <c r="GR53" s="242">
        <f t="shared" si="96"/>
        <v>4.802404300475593E-4</v>
      </c>
      <c r="GS53" s="242">
        <f t="shared" si="97"/>
        <v>1.5274873574468717E-3</v>
      </c>
      <c r="GT53" s="242">
        <f t="shared" si="98"/>
        <v>7.3826932632923973E-4</v>
      </c>
      <c r="GU53" s="242">
        <f t="shared" si="99"/>
        <v>5.8933886002219844E-4</v>
      </c>
      <c r="GV53" s="242">
        <f t="shared" si="100"/>
        <v>6.5901379476173089E-4</v>
      </c>
      <c r="GW53" s="242">
        <f t="shared" si="101"/>
        <v>2.5192508259976806E-3</v>
      </c>
      <c r="GX53" s="177">
        <f t="shared" si="102"/>
        <v>8.4116692402795112E-4</v>
      </c>
      <c r="GY53" s="177">
        <f t="shared" si="103"/>
        <v>1.6672532647215885E-3</v>
      </c>
      <c r="GZ53" s="177">
        <f t="shared" si="104"/>
        <v>1.0521233068184707E-3</v>
      </c>
      <c r="HA53" s="243">
        <f t="shared" si="105"/>
        <v>1.269476119903943E-3</v>
      </c>
      <c r="HB53" s="19"/>
      <c r="HC53" s="19"/>
      <c r="HD53" s="225">
        <v>0.29405999999999999</v>
      </c>
      <c r="HE53" s="10">
        <f t="shared" si="222"/>
        <v>1.7643599999999999</v>
      </c>
      <c r="HF53" s="10">
        <f t="shared" si="223"/>
        <v>1.17624</v>
      </c>
      <c r="HG53" s="10">
        <f t="shared" si="224"/>
        <v>3.8227799999999998</v>
      </c>
      <c r="HH53" s="10">
        <f t="shared" si="225"/>
        <v>2.9405999999999999</v>
      </c>
      <c r="HI53" s="10">
        <f t="shared" si="226"/>
        <v>3.8227799999999998</v>
      </c>
      <c r="HJ53" s="10">
        <f t="shared" si="227"/>
        <v>7.0574399999999997</v>
      </c>
      <c r="HK53" s="10">
        <f t="shared" si="228"/>
        <v>9.7039799999999996</v>
      </c>
      <c r="HL53" s="10">
        <f t="shared" si="229"/>
        <v>12.05646</v>
      </c>
      <c r="HM53" s="10">
        <f t="shared" si="230"/>
        <v>12.350519999999999</v>
      </c>
      <c r="HN53" s="10">
        <f t="shared" si="231"/>
        <v>14.408939999999999</v>
      </c>
      <c r="HO53" s="10">
        <f t="shared" si="232"/>
        <v>22.642620000000001</v>
      </c>
      <c r="HP53" s="10">
        <f t="shared" si="233"/>
        <v>15.879239999999999</v>
      </c>
      <c r="HQ53" s="10">
        <f t="shared" si="234"/>
        <v>14.997059999999999</v>
      </c>
      <c r="HR53" s="10">
        <f t="shared" si="235"/>
        <v>31.170359999999999</v>
      </c>
      <c r="HS53" s="10">
        <f t="shared" si="236"/>
        <v>26.171340000000001</v>
      </c>
      <c r="HT53" s="10">
        <f t="shared" si="237"/>
        <v>43.226819999999996</v>
      </c>
      <c r="HU53" s="10">
        <f t="shared" si="238"/>
        <v>44.403059999999996</v>
      </c>
      <c r="HV53" s="10">
        <f t="shared" si="239"/>
        <v>40.874339999999997</v>
      </c>
      <c r="HW53" s="10">
        <f t="shared" si="240"/>
        <v>51.166439999999994</v>
      </c>
      <c r="HX53" s="10">
        <f t="shared" si="241"/>
        <v>32.640659999999997</v>
      </c>
      <c r="HY53" s="10">
        <f t="shared" si="242"/>
        <v>17.055479999999999</v>
      </c>
      <c r="HZ53" s="10">
        <f t="shared" si="243"/>
        <v>19.113900000000001</v>
      </c>
      <c r="IA53" s="10">
        <f t="shared" si="244"/>
        <v>15.879239999999999</v>
      </c>
      <c r="IB53" s="10">
        <f t="shared" si="245"/>
        <v>17.055479999999999</v>
      </c>
      <c r="IC53" s="10">
        <f t="shared" si="246"/>
        <v>9.1158599999999996</v>
      </c>
      <c r="ID53" s="10">
        <f t="shared" si="247"/>
        <v>30.288179999999997</v>
      </c>
      <c r="IE53" s="10">
        <f t="shared" si="248"/>
        <v>15.291119999999999</v>
      </c>
      <c r="IF53" s="10">
        <f t="shared" si="249"/>
        <v>13.232699999999999</v>
      </c>
      <c r="IG53" s="10">
        <f t="shared" si="250"/>
        <v>10.88022</v>
      </c>
      <c r="IH53" s="10">
        <f t="shared" si="251"/>
        <v>54.989219999999996</v>
      </c>
      <c r="II53" s="176">
        <f t="shared" si="252"/>
        <v>69.104100000000003</v>
      </c>
      <c r="IJ53" s="176">
        <f t="shared" si="253"/>
        <v>323.17193999999995</v>
      </c>
      <c r="IK53" s="176">
        <f t="shared" si="254"/>
        <v>202.9014</v>
      </c>
      <c r="IL53" s="19">
        <f t="shared" si="255"/>
        <v>595.17744000000016</v>
      </c>
      <c r="IM53" s="168"/>
      <c r="IN53" s="168"/>
      <c r="IO53" s="168"/>
      <c r="IP53" s="168"/>
      <c r="IQ53" s="168"/>
      <c r="IR53" s="168"/>
      <c r="IS53" s="168"/>
      <c r="IT53" s="168"/>
      <c r="IU53" s="168"/>
      <c r="IV53" s="168"/>
      <c r="IW53" s="168"/>
      <c r="IX53" s="168"/>
      <c r="IY53" s="168"/>
      <c r="IZ53" s="168"/>
      <c r="JA53" s="168"/>
      <c r="JB53" s="168"/>
      <c r="JC53" s="168"/>
      <c r="JD53" s="168"/>
      <c r="JE53" s="168"/>
      <c r="JF53" s="168"/>
      <c r="JG53" s="168"/>
      <c r="JH53" s="168"/>
      <c r="JI53" s="168"/>
      <c r="JJ53" s="168"/>
      <c r="JK53" s="168"/>
      <c r="JL53" s="168"/>
      <c r="JM53" s="168"/>
      <c r="JN53" s="168"/>
      <c r="JO53" s="168"/>
      <c r="JP53" s="168"/>
      <c r="JQ53" s="177">
        <f t="shared" si="146"/>
        <v>0.29405999999999999</v>
      </c>
      <c r="JR53" s="177">
        <f t="shared" si="147"/>
        <v>0.29405999999999993</v>
      </c>
      <c r="JS53" s="177">
        <f t="shared" si="148"/>
        <v>0.29405999999999999</v>
      </c>
      <c r="JT53" s="22">
        <f t="shared" si="149"/>
        <v>0.2940600000000001</v>
      </c>
    </row>
    <row r="54" spans="1:280" ht="11.4" customHeight="1" x14ac:dyDescent="0.25">
      <c r="A54" s="96">
        <v>52</v>
      </c>
      <c r="B54" s="39"/>
      <c r="C54" s="39" t="s">
        <v>186</v>
      </c>
      <c r="D54" s="39" t="s">
        <v>186</v>
      </c>
      <c r="E54" s="68">
        <v>617</v>
      </c>
      <c r="F54" s="46" t="s">
        <v>167</v>
      </c>
      <c r="G54" s="124"/>
      <c r="H54" s="125"/>
      <c r="I54" s="125"/>
      <c r="J54" s="125"/>
      <c r="K54" s="125"/>
      <c r="L54" s="125"/>
      <c r="M54" s="125"/>
      <c r="N54" s="17"/>
      <c r="O54" s="12"/>
      <c r="P54" s="12"/>
      <c r="Q54" s="12"/>
      <c r="R54" s="12"/>
      <c r="S54" s="12"/>
      <c r="T54" s="12"/>
      <c r="U54" s="12"/>
      <c r="V54" s="12"/>
      <c r="W54" s="11"/>
      <c r="X54" s="12"/>
      <c r="Y54" s="12"/>
      <c r="Z54" s="12"/>
      <c r="AA54" s="11"/>
      <c r="AB54" s="11"/>
      <c r="AC54" s="11"/>
      <c r="AD54" s="11"/>
      <c r="AE54" s="11"/>
      <c r="AF54" s="11"/>
      <c r="AG54" s="11"/>
      <c r="AH54" s="92"/>
      <c r="AI54" s="92"/>
      <c r="AJ54" s="92"/>
      <c r="AK54" s="92"/>
      <c r="AL54" s="60"/>
      <c r="AM54" s="124">
        <v>5</v>
      </c>
      <c r="AN54" s="125">
        <v>5</v>
      </c>
      <c r="AO54" s="125">
        <v>5</v>
      </c>
      <c r="AP54" s="125">
        <v>5</v>
      </c>
      <c r="AQ54" s="125">
        <v>5</v>
      </c>
      <c r="AR54" s="125">
        <v>5</v>
      </c>
      <c r="AS54" s="125">
        <v>5</v>
      </c>
      <c r="AT54" s="17">
        <v>5</v>
      </c>
      <c r="AU54" s="12">
        <v>5</v>
      </c>
      <c r="AV54" s="12">
        <v>6</v>
      </c>
      <c r="AW54" s="12">
        <v>6</v>
      </c>
      <c r="AX54" s="12">
        <v>7</v>
      </c>
      <c r="AY54" s="12">
        <v>7</v>
      </c>
      <c r="AZ54" s="12">
        <v>7</v>
      </c>
      <c r="BA54" s="12">
        <v>8</v>
      </c>
      <c r="BB54" s="12">
        <v>6</v>
      </c>
      <c r="BC54" s="11">
        <v>5</v>
      </c>
      <c r="BD54" s="12">
        <v>6</v>
      </c>
      <c r="BE54" s="12">
        <v>8</v>
      </c>
      <c r="BF54" s="12">
        <v>11</v>
      </c>
      <c r="BG54" s="11">
        <v>8</v>
      </c>
      <c r="BH54" s="11">
        <v>10</v>
      </c>
      <c r="BI54" s="11">
        <v>10</v>
      </c>
      <c r="BJ54" s="11">
        <v>10</v>
      </c>
      <c r="BK54" s="11">
        <v>9</v>
      </c>
      <c r="BL54" s="11">
        <v>6</v>
      </c>
      <c r="BM54" s="11">
        <v>9</v>
      </c>
      <c r="BN54" s="92">
        <v>6</v>
      </c>
      <c r="BO54" s="92">
        <v>8</v>
      </c>
      <c r="BP54" s="92">
        <v>5</v>
      </c>
      <c r="BQ54" s="92">
        <v>8</v>
      </c>
      <c r="BR54" s="60"/>
      <c r="BS54" s="60"/>
      <c r="BT54" s="11">
        <f t="shared" si="150"/>
        <v>0</v>
      </c>
      <c r="BU54" s="11">
        <f t="shared" si="151"/>
        <v>0</v>
      </c>
      <c r="BV54" s="11">
        <f t="shared" si="152"/>
        <v>0</v>
      </c>
      <c r="BW54" s="11">
        <f t="shared" si="153"/>
        <v>0</v>
      </c>
      <c r="BX54" s="11">
        <f t="shared" si="154"/>
        <v>0</v>
      </c>
      <c r="BY54" s="11">
        <f t="shared" si="155"/>
        <v>0</v>
      </c>
      <c r="BZ54" s="11">
        <f t="shared" si="156"/>
        <v>0</v>
      </c>
      <c r="CA54" s="11">
        <f t="shared" si="157"/>
        <v>0</v>
      </c>
      <c r="CB54" s="11">
        <f t="shared" si="158"/>
        <v>1</v>
      </c>
      <c r="CC54" s="11">
        <f t="shared" si="159"/>
        <v>0</v>
      </c>
      <c r="CD54" s="11">
        <f t="shared" si="160"/>
        <v>1</v>
      </c>
      <c r="CE54" s="11">
        <f t="shared" si="161"/>
        <v>0</v>
      </c>
      <c r="CF54" s="11">
        <f t="shared" si="162"/>
        <v>0</v>
      </c>
      <c r="CG54" s="11">
        <f t="shared" si="163"/>
        <v>1</v>
      </c>
      <c r="CH54" s="11">
        <f t="shared" si="164"/>
        <v>-2</v>
      </c>
      <c r="CI54" s="11">
        <f t="shared" si="165"/>
        <v>-1</v>
      </c>
      <c r="CJ54" s="11">
        <f t="shared" si="166"/>
        <v>1</v>
      </c>
      <c r="CK54" s="11">
        <f t="shared" si="167"/>
        <v>2</v>
      </c>
      <c r="CL54" s="11">
        <f t="shared" si="168"/>
        <v>3</v>
      </c>
      <c r="CM54" s="11">
        <f t="shared" si="169"/>
        <v>-3</v>
      </c>
      <c r="CN54" s="11">
        <f t="shared" si="170"/>
        <v>2</v>
      </c>
      <c r="CO54" s="11">
        <f t="shared" si="171"/>
        <v>0</v>
      </c>
      <c r="CP54" s="11">
        <f t="shared" si="172"/>
        <v>0</v>
      </c>
      <c r="CQ54" s="11">
        <f t="shared" si="173"/>
        <v>-1</v>
      </c>
      <c r="CR54" s="11">
        <f t="shared" si="174"/>
        <v>-3</v>
      </c>
      <c r="CS54" s="11">
        <f t="shared" si="175"/>
        <v>3</v>
      </c>
      <c r="CT54" s="11">
        <f t="shared" si="176"/>
        <v>-3</v>
      </c>
      <c r="CU54" s="11">
        <f t="shared" si="177"/>
        <v>2</v>
      </c>
      <c r="CV54" s="11">
        <f t="shared" si="178"/>
        <v>-3</v>
      </c>
      <c r="CW54" s="11">
        <f t="shared" si="179"/>
        <v>3</v>
      </c>
      <c r="CX54" s="66">
        <f t="shared" si="180"/>
        <v>1</v>
      </c>
      <c r="CY54" s="66">
        <f t="shared" si="181"/>
        <v>2</v>
      </c>
      <c r="CZ54" s="66">
        <f t="shared" si="182"/>
        <v>0</v>
      </c>
      <c r="DA54" s="66">
        <f t="shared" si="183"/>
        <v>3</v>
      </c>
      <c r="DB54" s="60"/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0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>
        <v>1</v>
      </c>
      <c r="DS54" s="130">
        <v>0</v>
      </c>
      <c r="DT54" s="130">
        <v>0</v>
      </c>
      <c r="DU54" s="130">
        <v>0</v>
      </c>
      <c r="DV54" s="130">
        <v>0</v>
      </c>
      <c r="DW54" s="130">
        <v>0</v>
      </c>
      <c r="DX54" s="130">
        <v>0</v>
      </c>
      <c r="DY54" s="130">
        <v>1</v>
      </c>
      <c r="DZ54" s="130">
        <v>0</v>
      </c>
      <c r="EA54" s="130">
        <v>0</v>
      </c>
      <c r="EB54" s="130">
        <v>0</v>
      </c>
      <c r="EC54" s="130">
        <v>0</v>
      </c>
      <c r="ED54" s="130">
        <v>0</v>
      </c>
      <c r="EE54" s="130">
        <v>0</v>
      </c>
      <c r="EF54" s="130">
        <v>0</v>
      </c>
      <c r="EG54" s="66">
        <f t="shared" si="184"/>
        <v>0</v>
      </c>
      <c r="EH54" s="66">
        <f t="shared" si="185"/>
        <v>1</v>
      </c>
      <c r="EI54" s="66">
        <f t="shared" si="186"/>
        <v>1</v>
      </c>
      <c r="EJ54" s="66">
        <f t="shared" si="187"/>
        <v>2</v>
      </c>
      <c r="EK54" s="25"/>
      <c r="EL54" s="5">
        <f t="shared" si="188"/>
        <v>0</v>
      </c>
      <c r="EM54" s="5">
        <f t="shared" si="189"/>
        <v>0</v>
      </c>
      <c r="EN54" s="5">
        <f t="shared" si="190"/>
        <v>0</v>
      </c>
      <c r="EO54" s="5">
        <f t="shared" si="191"/>
        <v>0</v>
      </c>
      <c r="EP54" s="5">
        <f t="shared" si="192"/>
        <v>0</v>
      </c>
      <c r="EQ54" s="5">
        <f t="shared" si="193"/>
        <v>0</v>
      </c>
      <c r="ER54" s="5">
        <f t="shared" si="194"/>
        <v>0</v>
      </c>
      <c r="ES54" s="5">
        <f t="shared" si="195"/>
        <v>0</v>
      </c>
      <c r="ET54" s="5">
        <f t="shared" si="196"/>
        <v>1</v>
      </c>
      <c r="EU54" s="5">
        <f t="shared" si="197"/>
        <v>0</v>
      </c>
      <c r="EV54" s="5">
        <f t="shared" si="198"/>
        <v>1</v>
      </c>
      <c r="EW54" s="5">
        <f t="shared" si="199"/>
        <v>0</v>
      </c>
      <c r="EX54" s="5">
        <f t="shared" si="200"/>
        <v>0</v>
      </c>
      <c r="EY54" s="5">
        <f t="shared" si="201"/>
        <v>1</v>
      </c>
      <c r="EZ54" s="5">
        <f t="shared" si="202"/>
        <v>-2</v>
      </c>
      <c r="FA54" s="5">
        <f t="shared" si="203"/>
        <v>0</v>
      </c>
      <c r="FB54" s="5">
        <f t="shared" si="204"/>
        <v>1</v>
      </c>
      <c r="FC54" s="5">
        <f t="shared" si="205"/>
        <v>2</v>
      </c>
      <c r="FD54" s="5">
        <f t="shared" si="206"/>
        <v>3</v>
      </c>
      <c r="FE54" s="5">
        <f t="shared" si="207"/>
        <v>-3</v>
      </c>
      <c r="FF54" s="5">
        <f t="shared" si="208"/>
        <v>2</v>
      </c>
      <c r="FG54" s="5">
        <f t="shared" si="209"/>
        <v>0</v>
      </c>
      <c r="FH54" s="5">
        <f t="shared" si="210"/>
        <v>1</v>
      </c>
      <c r="FI54" s="5">
        <f t="shared" si="211"/>
        <v>-1</v>
      </c>
      <c r="FJ54" s="5">
        <f t="shared" si="212"/>
        <v>-3</v>
      </c>
      <c r="FK54" s="5">
        <f t="shared" si="213"/>
        <v>3</v>
      </c>
      <c r="FL54" s="5">
        <f t="shared" si="214"/>
        <v>-3</v>
      </c>
      <c r="FM54" s="5">
        <f t="shared" si="215"/>
        <v>2</v>
      </c>
      <c r="FN54" s="5">
        <f t="shared" si="216"/>
        <v>-3</v>
      </c>
      <c r="FO54" s="5">
        <f t="shared" si="217"/>
        <v>3</v>
      </c>
      <c r="FP54" s="176">
        <f t="shared" si="218"/>
        <v>1</v>
      </c>
      <c r="FQ54" s="176">
        <f t="shared" si="219"/>
        <v>3</v>
      </c>
      <c r="FR54" s="176">
        <f t="shared" si="220"/>
        <v>1</v>
      </c>
      <c r="FS54" s="66">
        <f t="shared" si="221"/>
        <v>5</v>
      </c>
      <c r="FT54" s="242">
        <f t="shared" si="72"/>
        <v>0</v>
      </c>
      <c r="FU54" s="242">
        <f t="shared" si="73"/>
        <v>0</v>
      </c>
      <c r="FV54" s="242">
        <f t="shared" si="74"/>
        <v>0</v>
      </c>
      <c r="FW54" s="242">
        <f t="shared" si="75"/>
        <v>0</v>
      </c>
      <c r="FX54" s="242">
        <f t="shared" si="76"/>
        <v>0</v>
      </c>
      <c r="FY54" s="242">
        <f t="shared" si="77"/>
        <v>0</v>
      </c>
      <c r="FZ54" s="242">
        <f t="shared" si="78"/>
        <v>0</v>
      </c>
      <c r="GA54" s="242">
        <f t="shared" si="79"/>
        <v>0</v>
      </c>
      <c r="GB54" s="242">
        <f t="shared" si="80"/>
        <v>3.9799410968717664E-5</v>
      </c>
      <c r="GC54" s="242">
        <f t="shared" si="81"/>
        <v>0</v>
      </c>
      <c r="GD54" s="242">
        <f t="shared" si="82"/>
        <v>2.0659022828220224E-5</v>
      </c>
      <c r="GE54" s="242">
        <f t="shared" si="83"/>
        <v>0</v>
      </c>
      <c r="GF54" s="242">
        <f t="shared" si="84"/>
        <v>0</v>
      </c>
      <c r="GG54" s="242">
        <f t="shared" si="85"/>
        <v>1.653302471687195E-5</v>
      </c>
      <c r="GH54" s="242">
        <f t="shared" si="86"/>
        <v>-3.188216352361671E-5</v>
      </c>
      <c r="GI54" s="242">
        <f t="shared" si="87"/>
        <v>0</v>
      </c>
      <c r="GJ54" s="242">
        <f t="shared" si="88"/>
        <v>1.2671219858335762E-5</v>
      </c>
      <c r="GK54" s="242">
        <f t="shared" si="89"/>
        <v>2.6016260162601626E-5</v>
      </c>
      <c r="GL54" s="242">
        <f t="shared" si="90"/>
        <v>3.3392326443383313E-5</v>
      </c>
      <c r="GM54" s="242">
        <f t="shared" si="91"/>
        <v>-3.7686548414652528E-5</v>
      </c>
      <c r="GN54" s="242">
        <f t="shared" si="92"/>
        <v>3.0896142616594319E-5</v>
      </c>
      <c r="GO54" s="242">
        <f t="shared" si="93"/>
        <v>0</v>
      </c>
      <c r="GP54" s="242">
        <f t="shared" si="94"/>
        <v>1.6776834546857699E-5</v>
      </c>
      <c r="GQ54" s="242">
        <f t="shared" si="95"/>
        <v>-1.4750785479326775E-5</v>
      </c>
      <c r="GR54" s="242">
        <f t="shared" si="96"/>
        <v>-4.6474880327183155E-5</v>
      </c>
      <c r="GS54" s="242">
        <f t="shared" si="97"/>
        <v>4.4489923032433154E-5</v>
      </c>
      <c r="GT54" s="242">
        <f t="shared" si="98"/>
        <v>-4.2592461134379218E-5</v>
      </c>
      <c r="GU54" s="242">
        <f t="shared" si="99"/>
        <v>2.6192838223208819E-5</v>
      </c>
      <c r="GV54" s="242">
        <f t="shared" si="100"/>
        <v>-5.343355092662683E-5</v>
      </c>
      <c r="GW54" s="242">
        <f t="shared" si="101"/>
        <v>4.0415788652369205E-5</v>
      </c>
      <c r="GX54" s="177">
        <f t="shared" si="102"/>
        <v>3.5794337192678771E-6</v>
      </c>
      <c r="GY54" s="177">
        <f t="shared" si="103"/>
        <v>4.5511918054274479E-6</v>
      </c>
      <c r="GZ54" s="177">
        <f t="shared" si="104"/>
        <v>1.5248163866934357E-6</v>
      </c>
      <c r="HA54" s="243">
        <f t="shared" si="105"/>
        <v>3.1360576084583569E-6</v>
      </c>
      <c r="HB54" s="19"/>
      <c r="HC54" s="19"/>
      <c r="HD54" s="225">
        <v>5.4809999999999998E-2</v>
      </c>
      <c r="HE54" s="10">
        <f t="shared" si="222"/>
        <v>0</v>
      </c>
      <c r="HF54" s="10">
        <f t="shared" si="223"/>
        <v>0</v>
      </c>
      <c r="HG54" s="10">
        <f t="shared" si="224"/>
        <v>0</v>
      </c>
      <c r="HH54" s="10">
        <f t="shared" si="225"/>
        <v>0</v>
      </c>
      <c r="HI54" s="10">
        <f t="shared" si="226"/>
        <v>0</v>
      </c>
      <c r="HJ54" s="10">
        <f t="shared" si="227"/>
        <v>0</v>
      </c>
      <c r="HK54" s="10">
        <f t="shared" si="228"/>
        <v>0</v>
      </c>
      <c r="HL54" s="10">
        <f t="shared" si="229"/>
        <v>0</v>
      </c>
      <c r="HM54" s="10">
        <f t="shared" si="230"/>
        <v>5.4809999999999998E-2</v>
      </c>
      <c r="HN54" s="10">
        <f t="shared" si="231"/>
        <v>0</v>
      </c>
      <c r="HO54" s="10">
        <f t="shared" si="232"/>
        <v>5.4809999999999998E-2</v>
      </c>
      <c r="HP54" s="10">
        <f t="shared" si="233"/>
        <v>0</v>
      </c>
      <c r="HQ54" s="10">
        <f t="shared" si="234"/>
        <v>0</v>
      </c>
      <c r="HR54" s="10">
        <f t="shared" si="235"/>
        <v>5.4809999999999998E-2</v>
      </c>
      <c r="HS54" s="10">
        <f t="shared" si="236"/>
        <v>-0.10962</v>
      </c>
      <c r="HT54" s="10">
        <f t="shared" si="237"/>
        <v>0</v>
      </c>
      <c r="HU54" s="10">
        <f t="shared" si="238"/>
        <v>5.4809999999999998E-2</v>
      </c>
      <c r="HV54" s="10">
        <f t="shared" si="239"/>
        <v>0.10962</v>
      </c>
      <c r="HW54" s="10">
        <f t="shared" si="240"/>
        <v>0.16442999999999999</v>
      </c>
      <c r="HX54" s="10">
        <f t="shared" si="241"/>
        <v>-0.16442999999999999</v>
      </c>
      <c r="HY54" s="10">
        <f t="shared" si="242"/>
        <v>0.10962</v>
      </c>
      <c r="HZ54" s="10">
        <f t="shared" si="243"/>
        <v>0</v>
      </c>
      <c r="IA54" s="10">
        <f t="shared" si="244"/>
        <v>5.4809999999999998E-2</v>
      </c>
      <c r="IB54" s="10">
        <f t="shared" si="245"/>
        <v>-5.4809999999999998E-2</v>
      </c>
      <c r="IC54" s="10">
        <f t="shared" si="246"/>
        <v>-0.16442999999999999</v>
      </c>
      <c r="ID54" s="10">
        <f t="shared" si="247"/>
        <v>0.16442999999999999</v>
      </c>
      <c r="IE54" s="10">
        <f t="shared" si="248"/>
        <v>-0.16442999999999999</v>
      </c>
      <c r="IF54" s="10">
        <f t="shared" si="249"/>
        <v>0.10962</v>
      </c>
      <c r="IG54" s="10">
        <f t="shared" si="250"/>
        <v>-0.16442999999999999</v>
      </c>
      <c r="IH54" s="10">
        <f t="shared" si="251"/>
        <v>0.16442999999999999</v>
      </c>
      <c r="II54" s="176">
        <f t="shared" si="252"/>
        <v>5.4809999999999998E-2</v>
      </c>
      <c r="IJ54" s="176">
        <f t="shared" si="253"/>
        <v>0.16442999999999999</v>
      </c>
      <c r="IK54" s="176">
        <f t="shared" si="254"/>
        <v>5.4809999999999998E-2</v>
      </c>
      <c r="IL54" s="19">
        <f t="shared" si="255"/>
        <v>0.2740499999999999</v>
      </c>
      <c r="IM54" s="168"/>
      <c r="IN54" s="168"/>
      <c r="IO54" s="168"/>
      <c r="IP54" s="168"/>
      <c r="IQ54" s="168"/>
      <c r="IR54" s="168"/>
      <c r="IS54" s="168"/>
      <c r="IT54" s="168"/>
      <c r="IU54" s="168"/>
      <c r="IV54" s="168"/>
      <c r="IW54" s="168"/>
      <c r="IX54" s="168"/>
      <c r="IY54" s="168"/>
      <c r="IZ54" s="168"/>
      <c r="JA54" s="168"/>
      <c r="JB54" s="168"/>
      <c r="JC54" s="168"/>
      <c r="JD54" s="168"/>
      <c r="JE54" s="168"/>
      <c r="JF54" s="168"/>
      <c r="JG54" s="168"/>
      <c r="JH54" s="168"/>
      <c r="JI54" s="168"/>
      <c r="JJ54" s="168"/>
      <c r="JK54" s="168"/>
      <c r="JL54" s="168"/>
      <c r="JM54" s="168"/>
      <c r="JN54" s="168"/>
      <c r="JO54" s="168"/>
      <c r="JP54" s="168"/>
      <c r="JQ54" s="177">
        <f t="shared" si="146"/>
        <v>5.4809999999999998E-2</v>
      </c>
      <c r="JR54" s="177">
        <f t="shared" si="147"/>
        <v>5.4809999999999998E-2</v>
      </c>
      <c r="JS54" s="177">
        <f t="shared" si="148"/>
        <v>5.4809999999999998E-2</v>
      </c>
      <c r="JT54" s="22">
        <f t="shared" si="149"/>
        <v>5.4809999999999984E-2</v>
      </c>
    </row>
    <row r="55" spans="1:280" x14ac:dyDescent="0.25">
      <c r="A55" s="96">
        <v>53</v>
      </c>
      <c r="B55" s="45"/>
      <c r="C55" s="45" t="s">
        <v>182</v>
      </c>
      <c r="D55" s="45" t="s">
        <v>182</v>
      </c>
      <c r="E55" s="68">
        <v>214</v>
      </c>
      <c r="F55" s="49" t="s">
        <v>266</v>
      </c>
      <c r="G55" s="124"/>
      <c r="H55" s="125"/>
      <c r="I55" s="125"/>
      <c r="J55" s="5"/>
      <c r="K55" s="5"/>
      <c r="L55" s="5"/>
      <c r="M55" s="5"/>
      <c r="N55" s="17"/>
      <c r="O55" s="12"/>
      <c r="P55" s="12"/>
      <c r="Q55" s="12"/>
      <c r="R55" s="12"/>
      <c r="S55" s="12"/>
      <c r="T55" s="12"/>
      <c r="U55" s="12"/>
      <c r="V55" s="12"/>
      <c r="W55" s="11"/>
      <c r="X55" s="11"/>
      <c r="Y55" s="12"/>
      <c r="Z55" s="11"/>
      <c r="AA55" s="11"/>
      <c r="AB55" s="11"/>
      <c r="AC55" s="11"/>
      <c r="AD55" s="11"/>
      <c r="AE55" s="11"/>
      <c r="AF55" s="11"/>
      <c r="AG55" s="11"/>
      <c r="AH55" s="12"/>
      <c r="AI55" s="12"/>
      <c r="AJ55" s="12"/>
      <c r="AK55" s="11"/>
      <c r="AL55" s="60"/>
      <c r="AM55" s="124">
        <v>2099</v>
      </c>
      <c r="AN55" s="125">
        <v>2099</v>
      </c>
      <c r="AO55" s="125">
        <v>2099</v>
      </c>
      <c r="AP55" s="5">
        <v>2099</v>
      </c>
      <c r="AQ55" s="5">
        <v>2099</v>
      </c>
      <c r="AR55" s="5">
        <v>2625</v>
      </c>
      <c r="AS55" s="5">
        <v>2322</v>
      </c>
      <c r="AT55" s="17">
        <v>2997</v>
      </c>
      <c r="AU55" s="12">
        <v>3074</v>
      </c>
      <c r="AV55" s="12">
        <v>3067</v>
      </c>
      <c r="AW55" s="12">
        <v>3276</v>
      </c>
      <c r="AX55" s="12">
        <v>3374</v>
      </c>
      <c r="AY55" s="12">
        <v>3405</v>
      </c>
      <c r="AZ55" s="12">
        <v>3224</v>
      </c>
      <c r="BA55" s="12">
        <v>3133</v>
      </c>
      <c r="BB55" s="12">
        <v>3101</v>
      </c>
      <c r="BC55" s="11">
        <v>3109</v>
      </c>
      <c r="BD55" s="11">
        <v>3077</v>
      </c>
      <c r="BE55" s="12">
        <v>3113</v>
      </c>
      <c r="BF55" s="11">
        <v>3298</v>
      </c>
      <c r="BG55" s="11">
        <v>3623</v>
      </c>
      <c r="BH55" s="11">
        <v>3774</v>
      </c>
      <c r="BI55" s="11">
        <v>3910</v>
      </c>
      <c r="BJ55" s="11">
        <v>4142</v>
      </c>
      <c r="BK55" s="11">
        <v>4266</v>
      </c>
      <c r="BL55" s="11">
        <v>4398</v>
      </c>
      <c r="BM55" s="11">
        <v>4415</v>
      </c>
      <c r="BN55" s="12">
        <v>4346</v>
      </c>
      <c r="BO55" s="12">
        <v>4330</v>
      </c>
      <c r="BP55" s="12">
        <v>4319</v>
      </c>
      <c r="BQ55" s="11">
        <v>4349</v>
      </c>
      <c r="BR55" s="60"/>
      <c r="BS55" s="60"/>
      <c r="BT55" s="11">
        <f t="shared" si="150"/>
        <v>0</v>
      </c>
      <c r="BU55" s="11">
        <f t="shared" si="151"/>
        <v>0</v>
      </c>
      <c r="BV55" s="11">
        <f t="shared" si="152"/>
        <v>0</v>
      </c>
      <c r="BW55" s="11">
        <f t="shared" si="153"/>
        <v>0</v>
      </c>
      <c r="BX55" s="11">
        <f t="shared" si="154"/>
        <v>526</v>
      </c>
      <c r="BY55" s="11">
        <f t="shared" si="155"/>
        <v>-303</v>
      </c>
      <c r="BZ55" s="11">
        <f t="shared" si="156"/>
        <v>675</v>
      </c>
      <c r="CA55" s="11">
        <f t="shared" si="157"/>
        <v>77</v>
      </c>
      <c r="CB55" s="11">
        <f t="shared" si="158"/>
        <v>-7</v>
      </c>
      <c r="CC55" s="11">
        <f t="shared" si="159"/>
        <v>209</v>
      </c>
      <c r="CD55" s="11">
        <f t="shared" si="160"/>
        <v>98</v>
      </c>
      <c r="CE55" s="11">
        <f t="shared" si="161"/>
        <v>31</v>
      </c>
      <c r="CF55" s="11">
        <f t="shared" si="162"/>
        <v>-181</v>
      </c>
      <c r="CG55" s="11">
        <f t="shared" si="163"/>
        <v>-91</v>
      </c>
      <c r="CH55" s="11">
        <f t="shared" si="164"/>
        <v>-32</v>
      </c>
      <c r="CI55" s="11">
        <f t="shared" si="165"/>
        <v>8</v>
      </c>
      <c r="CJ55" s="11">
        <f t="shared" si="166"/>
        <v>-32</v>
      </c>
      <c r="CK55" s="11">
        <f t="shared" si="167"/>
        <v>36</v>
      </c>
      <c r="CL55" s="11">
        <f t="shared" si="168"/>
        <v>185</v>
      </c>
      <c r="CM55" s="11">
        <f t="shared" si="169"/>
        <v>325</v>
      </c>
      <c r="CN55" s="11">
        <f t="shared" si="170"/>
        <v>151</v>
      </c>
      <c r="CO55" s="11">
        <f t="shared" si="171"/>
        <v>136</v>
      </c>
      <c r="CP55" s="11">
        <f t="shared" si="172"/>
        <v>232</v>
      </c>
      <c r="CQ55" s="11">
        <f t="shared" si="173"/>
        <v>124</v>
      </c>
      <c r="CR55" s="11">
        <f t="shared" si="174"/>
        <v>132</v>
      </c>
      <c r="CS55" s="11">
        <f t="shared" si="175"/>
        <v>17</v>
      </c>
      <c r="CT55" s="11">
        <f t="shared" si="176"/>
        <v>-69</v>
      </c>
      <c r="CU55" s="11">
        <f t="shared" si="177"/>
        <v>-16</v>
      </c>
      <c r="CV55" s="11">
        <f t="shared" si="178"/>
        <v>-11</v>
      </c>
      <c r="CW55" s="11">
        <f t="shared" si="179"/>
        <v>30</v>
      </c>
      <c r="CX55" s="66">
        <f t="shared" si="180"/>
        <v>1177</v>
      </c>
      <c r="CY55" s="66">
        <f t="shared" si="181"/>
        <v>347</v>
      </c>
      <c r="CZ55" s="66">
        <f t="shared" si="182"/>
        <v>726</v>
      </c>
      <c r="DA55" s="66">
        <f t="shared" si="183"/>
        <v>2250</v>
      </c>
      <c r="DB55" s="60"/>
      <c r="DC55" s="128">
        <v>126</v>
      </c>
      <c r="DD55" s="128">
        <v>116</v>
      </c>
      <c r="DE55" s="128">
        <v>147</v>
      </c>
      <c r="DF55" s="129">
        <v>120</v>
      </c>
      <c r="DG55" s="129">
        <v>113</v>
      </c>
      <c r="DH55" s="129">
        <v>147</v>
      </c>
      <c r="DI55" s="129">
        <v>162</v>
      </c>
      <c r="DJ55" s="129">
        <v>190</v>
      </c>
      <c r="DK55" s="128">
        <v>315</v>
      </c>
      <c r="DL55" s="128">
        <v>323</v>
      </c>
      <c r="DM55" s="128">
        <v>388</v>
      </c>
      <c r="DN55" s="129">
        <v>283</v>
      </c>
      <c r="DO55" s="129">
        <v>442</v>
      </c>
      <c r="DP55" s="129">
        <v>370</v>
      </c>
      <c r="DQ55" s="129">
        <v>385</v>
      </c>
      <c r="DR55" s="129">
        <v>332</v>
      </c>
      <c r="DS55" s="130">
        <v>384</v>
      </c>
      <c r="DT55" s="130">
        <v>337</v>
      </c>
      <c r="DU55" s="130">
        <v>259</v>
      </c>
      <c r="DV55" s="130">
        <v>218</v>
      </c>
      <c r="DW55" s="130">
        <v>274</v>
      </c>
      <c r="DX55" s="130">
        <v>169</v>
      </c>
      <c r="DY55" s="130">
        <v>109</v>
      </c>
      <c r="DZ55" s="130">
        <v>168</v>
      </c>
      <c r="EA55" s="130">
        <v>198</v>
      </c>
      <c r="EB55" s="130">
        <v>301</v>
      </c>
      <c r="EC55" s="130">
        <v>354</v>
      </c>
      <c r="ED55" s="130">
        <v>371</v>
      </c>
      <c r="EE55" s="130">
        <v>274</v>
      </c>
      <c r="EF55" s="130">
        <v>200</v>
      </c>
      <c r="EG55" s="66">
        <f t="shared" si="184"/>
        <v>1759</v>
      </c>
      <c r="EH55" s="66">
        <f t="shared" si="185"/>
        <v>3398</v>
      </c>
      <c r="EI55" s="66">
        <f t="shared" si="186"/>
        <v>2418</v>
      </c>
      <c r="EJ55" s="66">
        <f t="shared" si="187"/>
        <v>7575</v>
      </c>
      <c r="EK55" s="19"/>
      <c r="EL55" s="5">
        <f t="shared" si="188"/>
        <v>126</v>
      </c>
      <c r="EM55" s="5">
        <f t="shared" si="189"/>
        <v>116</v>
      </c>
      <c r="EN55" s="5">
        <f t="shared" si="190"/>
        <v>147</v>
      </c>
      <c r="EO55" s="5">
        <f t="shared" si="191"/>
        <v>120</v>
      </c>
      <c r="EP55" s="5">
        <f t="shared" si="192"/>
        <v>639</v>
      </c>
      <c r="EQ55" s="5">
        <f t="shared" si="193"/>
        <v>-156</v>
      </c>
      <c r="ER55" s="5">
        <f t="shared" si="194"/>
        <v>837</v>
      </c>
      <c r="ES55" s="5">
        <f t="shared" si="195"/>
        <v>267</v>
      </c>
      <c r="ET55" s="5">
        <f t="shared" si="196"/>
        <v>308</v>
      </c>
      <c r="EU55" s="5">
        <f t="shared" si="197"/>
        <v>532</v>
      </c>
      <c r="EV55" s="5">
        <f t="shared" si="198"/>
        <v>486</v>
      </c>
      <c r="EW55" s="5">
        <f t="shared" si="199"/>
        <v>314</v>
      </c>
      <c r="EX55" s="5">
        <f t="shared" si="200"/>
        <v>261</v>
      </c>
      <c r="EY55" s="5">
        <f t="shared" si="201"/>
        <v>279</v>
      </c>
      <c r="EZ55" s="5">
        <f t="shared" si="202"/>
        <v>353</v>
      </c>
      <c r="FA55" s="5">
        <f t="shared" si="203"/>
        <v>340</v>
      </c>
      <c r="FB55" s="5">
        <f t="shared" si="204"/>
        <v>352</v>
      </c>
      <c r="FC55" s="5">
        <f t="shared" si="205"/>
        <v>373</v>
      </c>
      <c r="FD55" s="5">
        <f t="shared" si="206"/>
        <v>444</v>
      </c>
      <c r="FE55" s="5">
        <f t="shared" si="207"/>
        <v>543</v>
      </c>
      <c r="FF55" s="5">
        <f t="shared" si="208"/>
        <v>425</v>
      </c>
      <c r="FG55" s="5">
        <f t="shared" si="209"/>
        <v>305</v>
      </c>
      <c r="FH55" s="5">
        <f t="shared" si="210"/>
        <v>341</v>
      </c>
      <c r="FI55" s="5">
        <f t="shared" si="211"/>
        <v>292</v>
      </c>
      <c r="FJ55" s="5">
        <f t="shared" si="212"/>
        <v>330</v>
      </c>
      <c r="FK55" s="5">
        <f t="shared" si="213"/>
        <v>318</v>
      </c>
      <c r="FL55" s="5">
        <f t="shared" si="214"/>
        <v>285</v>
      </c>
      <c r="FM55" s="5">
        <f t="shared" si="215"/>
        <v>355</v>
      </c>
      <c r="FN55" s="5">
        <f t="shared" si="216"/>
        <v>263</v>
      </c>
      <c r="FO55" s="5">
        <f t="shared" si="217"/>
        <v>230</v>
      </c>
      <c r="FP55" s="176">
        <f t="shared" si="218"/>
        <v>2936</v>
      </c>
      <c r="FQ55" s="176">
        <f t="shared" si="219"/>
        <v>3745</v>
      </c>
      <c r="FR55" s="176">
        <f t="shared" si="220"/>
        <v>3144</v>
      </c>
      <c r="FS55" s="66">
        <f t="shared" si="221"/>
        <v>9825</v>
      </c>
      <c r="FT55" s="242">
        <f t="shared" si="72"/>
        <v>4.013582472749049E-3</v>
      </c>
      <c r="FU55" s="242">
        <f t="shared" si="73"/>
        <v>4.7192071731949033E-3</v>
      </c>
      <c r="FV55" s="242">
        <f t="shared" si="74"/>
        <v>5.091702603003065E-3</v>
      </c>
      <c r="FW55" s="242">
        <f t="shared" si="75"/>
        <v>8.813484631486174E-3</v>
      </c>
      <c r="FX55" s="242">
        <f t="shared" si="76"/>
        <v>2.6591944735363682E-2</v>
      </c>
      <c r="FY55" s="242">
        <f t="shared" si="77"/>
        <v>-6.6234069503315245E-3</v>
      </c>
      <c r="FZ55" s="242">
        <f t="shared" si="78"/>
        <v>2.6244551982190074E-2</v>
      </c>
      <c r="GA55" s="242">
        <f t="shared" si="79"/>
        <v>9.5705785360957769E-3</v>
      </c>
      <c r="GB55" s="242">
        <f t="shared" si="80"/>
        <v>1.2258218578365039E-2</v>
      </c>
      <c r="GC55" s="242">
        <f t="shared" si="81"/>
        <v>1.0988330062997004E-2</v>
      </c>
      <c r="GD55" s="242">
        <f t="shared" si="82"/>
        <v>1.0040285094515029E-2</v>
      </c>
      <c r="GE55" s="242">
        <f t="shared" si="83"/>
        <v>7.271885132005558E-3</v>
      </c>
      <c r="GF55" s="242">
        <f t="shared" si="84"/>
        <v>5.8711056124170508E-3</v>
      </c>
      <c r="GG55" s="242">
        <f t="shared" si="85"/>
        <v>4.6127138960072745E-3</v>
      </c>
      <c r="GH55" s="242">
        <f t="shared" si="86"/>
        <v>5.6272018619183501E-3</v>
      </c>
      <c r="GI55" s="242">
        <f t="shared" si="87"/>
        <v>4.5531852208964422E-3</v>
      </c>
      <c r="GJ55" s="242">
        <f t="shared" si="88"/>
        <v>4.4602693901341882E-3</v>
      </c>
      <c r="GK55" s="242">
        <f t="shared" si="89"/>
        <v>4.8520325203252031E-3</v>
      </c>
      <c r="GL55" s="242">
        <f t="shared" si="90"/>
        <v>4.9420643136207296E-3</v>
      </c>
      <c r="GM55" s="242">
        <f t="shared" si="91"/>
        <v>6.8212652630521078E-3</v>
      </c>
      <c r="GN55" s="242">
        <f t="shared" si="92"/>
        <v>6.5654303060262926E-3</v>
      </c>
      <c r="GO55" s="242">
        <f t="shared" si="93"/>
        <v>5.5924309655652942E-3</v>
      </c>
      <c r="GP55" s="242">
        <f t="shared" si="94"/>
        <v>5.7209005804784753E-3</v>
      </c>
      <c r="GQ55" s="242">
        <f t="shared" si="95"/>
        <v>4.3072293599634177E-3</v>
      </c>
      <c r="GR55" s="242">
        <f t="shared" si="96"/>
        <v>5.1122368359901469E-3</v>
      </c>
      <c r="GS55" s="242">
        <f t="shared" si="97"/>
        <v>4.7159318414379146E-3</v>
      </c>
      <c r="GT55" s="242">
        <f t="shared" si="98"/>
        <v>4.0462838077660254E-3</v>
      </c>
      <c r="GU55" s="242">
        <f t="shared" si="99"/>
        <v>4.6492287846195655E-3</v>
      </c>
      <c r="GV55" s="242">
        <f t="shared" si="100"/>
        <v>4.684341297900952E-3</v>
      </c>
      <c r="GW55" s="242">
        <f t="shared" si="101"/>
        <v>3.0985437966816391E-3</v>
      </c>
      <c r="GX55" s="177">
        <f t="shared" si="102"/>
        <v>1.0509217399770487E-2</v>
      </c>
      <c r="GY55" s="177">
        <f t="shared" si="103"/>
        <v>5.6814044371085977E-3</v>
      </c>
      <c r="GZ55" s="177">
        <f t="shared" si="104"/>
        <v>4.7940227197641617E-3</v>
      </c>
      <c r="HA55" s="243">
        <f t="shared" si="105"/>
        <v>6.1623532006206717E-3</v>
      </c>
      <c r="HB55" s="19"/>
      <c r="HC55" s="19"/>
      <c r="HD55" s="225">
        <v>4.437E-2</v>
      </c>
      <c r="HE55" s="10">
        <f t="shared" si="222"/>
        <v>5.5906200000000004</v>
      </c>
      <c r="HF55" s="10">
        <f t="shared" si="223"/>
        <v>5.1469199999999997</v>
      </c>
      <c r="HG55" s="10">
        <f t="shared" si="224"/>
        <v>6.5223899999999997</v>
      </c>
      <c r="HH55" s="10">
        <f t="shared" si="225"/>
        <v>5.3243999999999998</v>
      </c>
      <c r="HI55" s="10">
        <f t="shared" si="226"/>
        <v>28.352429999999998</v>
      </c>
      <c r="HJ55" s="10">
        <f t="shared" si="227"/>
        <v>-6.9217199999999997</v>
      </c>
      <c r="HK55" s="10">
        <f t="shared" si="228"/>
        <v>37.137689999999999</v>
      </c>
      <c r="HL55" s="10">
        <f t="shared" si="229"/>
        <v>11.84679</v>
      </c>
      <c r="HM55" s="10">
        <f t="shared" si="230"/>
        <v>13.66596</v>
      </c>
      <c r="HN55" s="10">
        <f t="shared" si="231"/>
        <v>23.604839999999999</v>
      </c>
      <c r="HO55" s="10">
        <f t="shared" si="232"/>
        <v>21.56382</v>
      </c>
      <c r="HP55" s="10">
        <f t="shared" si="233"/>
        <v>13.932180000000001</v>
      </c>
      <c r="HQ55" s="10">
        <f t="shared" si="234"/>
        <v>11.58057</v>
      </c>
      <c r="HR55" s="10">
        <f t="shared" si="235"/>
        <v>12.37923</v>
      </c>
      <c r="HS55" s="10">
        <f t="shared" si="236"/>
        <v>15.662609999999999</v>
      </c>
      <c r="HT55" s="10">
        <f t="shared" si="237"/>
        <v>15.085800000000001</v>
      </c>
      <c r="HU55" s="10">
        <f t="shared" si="238"/>
        <v>15.61824</v>
      </c>
      <c r="HV55" s="10">
        <f t="shared" si="239"/>
        <v>16.55001</v>
      </c>
      <c r="HW55" s="10">
        <f t="shared" si="240"/>
        <v>19.700279999999999</v>
      </c>
      <c r="HX55" s="10">
        <f t="shared" si="241"/>
        <v>24.09291</v>
      </c>
      <c r="HY55" s="10">
        <f t="shared" si="242"/>
        <v>18.857250000000001</v>
      </c>
      <c r="HZ55" s="10">
        <f t="shared" si="243"/>
        <v>13.53285</v>
      </c>
      <c r="IA55" s="10">
        <f t="shared" si="244"/>
        <v>15.13017</v>
      </c>
      <c r="IB55" s="10">
        <f t="shared" si="245"/>
        <v>12.95604</v>
      </c>
      <c r="IC55" s="10">
        <f t="shared" si="246"/>
        <v>14.642099999999999</v>
      </c>
      <c r="ID55" s="10">
        <f t="shared" si="247"/>
        <v>14.10966</v>
      </c>
      <c r="IE55" s="10">
        <f t="shared" si="248"/>
        <v>12.64545</v>
      </c>
      <c r="IF55" s="10">
        <f t="shared" si="249"/>
        <v>15.75135</v>
      </c>
      <c r="IG55" s="10">
        <f t="shared" si="250"/>
        <v>11.669309999999999</v>
      </c>
      <c r="IH55" s="10">
        <f t="shared" si="251"/>
        <v>10.2051</v>
      </c>
      <c r="II55" s="176">
        <f t="shared" si="252"/>
        <v>130.27032</v>
      </c>
      <c r="IJ55" s="176">
        <f t="shared" si="253"/>
        <v>166.16565</v>
      </c>
      <c r="IK55" s="176">
        <f t="shared" si="254"/>
        <v>139.49928</v>
      </c>
      <c r="IL55" s="19">
        <f t="shared" si="255"/>
        <v>435.93525000000005</v>
      </c>
      <c r="IM55" s="168"/>
      <c r="IN55" s="168"/>
      <c r="IO55" s="168"/>
      <c r="IP55" s="168"/>
      <c r="IQ55" s="168"/>
      <c r="IR55" s="168"/>
      <c r="IS55" s="168"/>
      <c r="IT55" s="168"/>
      <c r="IU55" s="168"/>
      <c r="IV55" s="168"/>
      <c r="IW55" s="168"/>
      <c r="IX55" s="168"/>
      <c r="IY55" s="168"/>
      <c r="IZ55" s="168"/>
      <c r="JA55" s="168"/>
      <c r="JB55" s="168"/>
      <c r="JC55" s="168"/>
      <c r="JD55" s="168"/>
      <c r="JE55" s="168"/>
      <c r="JF55" s="168"/>
      <c r="JG55" s="168"/>
      <c r="JH55" s="168"/>
      <c r="JI55" s="168"/>
      <c r="JJ55" s="168"/>
      <c r="JK55" s="168"/>
      <c r="JL55" s="168"/>
      <c r="JM55" s="168"/>
      <c r="JN55" s="168"/>
      <c r="JO55" s="168"/>
      <c r="JP55" s="168"/>
      <c r="JQ55" s="177">
        <f t="shared" si="146"/>
        <v>4.437E-2</v>
      </c>
      <c r="JR55" s="177">
        <f t="shared" si="147"/>
        <v>4.437E-2</v>
      </c>
      <c r="JS55" s="177">
        <f t="shared" si="148"/>
        <v>4.437E-2</v>
      </c>
      <c r="JT55" s="22">
        <f t="shared" si="149"/>
        <v>4.4370000000000007E-2</v>
      </c>
    </row>
    <row r="56" spans="1:280" x14ac:dyDescent="0.25">
      <c r="A56" s="96">
        <v>54</v>
      </c>
      <c r="B56" s="39"/>
      <c r="C56" s="39" t="s">
        <v>238</v>
      </c>
      <c r="D56" s="39" t="s">
        <v>181</v>
      </c>
      <c r="E56" s="68">
        <v>110</v>
      </c>
      <c r="F56" s="48" t="s">
        <v>7</v>
      </c>
      <c r="G56" s="17"/>
      <c r="H56" s="5"/>
      <c r="I56" s="5"/>
      <c r="J56" s="5"/>
      <c r="K56" s="5"/>
      <c r="L56" s="5"/>
      <c r="M56" s="5"/>
      <c r="N56" s="17"/>
      <c r="O56" s="12"/>
      <c r="P56" s="12"/>
      <c r="Q56" s="12"/>
      <c r="R56" s="12"/>
      <c r="S56" s="12"/>
      <c r="T56" s="12"/>
      <c r="U56" s="12"/>
      <c r="V56" s="12"/>
      <c r="W56" s="11"/>
      <c r="X56" s="11"/>
      <c r="Y56" s="12"/>
      <c r="Z56" s="11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58"/>
      <c r="AM56" s="17">
        <v>693</v>
      </c>
      <c r="AN56" s="5">
        <v>791</v>
      </c>
      <c r="AO56" s="5">
        <v>947</v>
      </c>
      <c r="AP56" s="5">
        <v>1101</v>
      </c>
      <c r="AQ56" s="5">
        <v>1474</v>
      </c>
      <c r="AR56" s="5">
        <v>1847</v>
      </c>
      <c r="AS56" s="5">
        <v>2307</v>
      </c>
      <c r="AT56" s="17">
        <v>2531</v>
      </c>
      <c r="AU56" s="12">
        <v>2689</v>
      </c>
      <c r="AV56" s="12">
        <v>2819</v>
      </c>
      <c r="AW56" s="12">
        <v>2856</v>
      </c>
      <c r="AX56" s="12">
        <v>3017</v>
      </c>
      <c r="AY56" s="12">
        <v>2976</v>
      </c>
      <c r="AZ56" s="12">
        <v>2983</v>
      </c>
      <c r="BA56" s="12">
        <v>3044</v>
      </c>
      <c r="BB56" s="12">
        <v>2981</v>
      </c>
      <c r="BC56" s="11">
        <v>2992</v>
      </c>
      <c r="BD56" s="11">
        <v>3011</v>
      </c>
      <c r="BE56" s="12">
        <v>3021</v>
      </c>
      <c r="BF56" s="11">
        <v>3051</v>
      </c>
      <c r="BG56" s="12">
        <v>3007</v>
      </c>
      <c r="BH56" s="12">
        <v>2926</v>
      </c>
      <c r="BI56" s="12">
        <v>2879</v>
      </c>
      <c r="BJ56" s="12">
        <v>2859</v>
      </c>
      <c r="BK56" s="12">
        <v>2858</v>
      </c>
      <c r="BL56" s="12">
        <v>2863</v>
      </c>
      <c r="BM56" s="12">
        <v>2935</v>
      </c>
      <c r="BN56" s="12">
        <v>2946</v>
      </c>
      <c r="BO56" s="12">
        <v>2935</v>
      </c>
      <c r="BP56" s="12">
        <v>2860</v>
      </c>
      <c r="BQ56" s="11">
        <v>2916</v>
      </c>
      <c r="BR56" s="58"/>
      <c r="BS56" s="58"/>
      <c r="BT56" s="12">
        <f t="shared" si="150"/>
        <v>98</v>
      </c>
      <c r="BU56" s="12">
        <f t="shared" si="151"/>
        <v>156</v>
      </c>
      <c r="BV56" s="12">
        <f t="shared" si="152"/>
        <v>154</v>
      </c>
      <c r="BW56" s="12">
        <f t="shared" si="153"/>
        <v>373</v>
      </c>
      <c r="BX56" s="12">
        <f t="shared" si="154"/>
        <v>373</v>
      </c>
      <c r="BY56" s="12">
        <f t="shared" si="155"/>
        <v>460</v>
      </c>
      <c r="BZ56" s="12">
        <f t="shared" si="156"/>
        <v>224</v>
      </c>
      <c r="CA56" s="12">
        <f t="shared" si="157"/>
        <v>158</v>
      </c>
      <c r="CB56" s="12">
        <f t="shared" si="158"/>
        <v>130</v>
      </c>
      <c r="CC56" s="12">
        <f t="shared" si="159"/>
        <v>37</v>
      </c>
      <c r="CD56" s="12">
        <f t="shared" si="160"/>
        <v>161</v>
      </c>
      <c r="CE56" s="12">
        <f t="shared" si="161"/>
        <v>-41</v>
      </c>
      <c r="CF56" s="12">
        <f t="shared" si="162"/>
        <v>7</v>
      </c>
      <c r="CG56" s="12">
        <f t="shared" si="163"/>
        <v>61</v>
      </c>
      <c r="CH56" s="12">
        <f t="shared" si="164"/>
        <v>-63</v>
      </c>
      <c r="CI56" s="12">
        <f t="shared" si="165"/>
        <v>11</v>
      </c>
      <c r="CJ56" s="12">
        <f t="shared" si="166"/>
        <v>19</v>
      </c>
      <c r="CK56" s="12">
        <f t="shared" si="167"/>
        <v>10</v>
      </c>
      <c r="CL56" s="12">
        <f t="shared" si="168"/>
        <v>30</v>
      </c>
      <c r="CM56" s="12">
        <f t="shared" si="169"/>
        <v>-44</v>
      </c>
      <c r="CN56" s="12">
        <f t="shared" si="170"/>
        <v>-81</v>
      </c>
      <c r="CO56" s="12">
        <f t="shared" si="171"/>
        <v>-47</v>
      </c>
      <c r="CP56" s="12">
        <f t="shared" si="172"/>
        <v>-20</v>
      </c>
      <c r="CQ56" s="12">
        <f t="shared" si="173"/>
        <v>-1</v>
      </c>
      <c r="CR56" s="12">
        <f t="shared" si="174"/>
        <v>5</v>
      </c>
      <c r="CS56" s="12">
        <f t="shared" si="175"/>
        <v>72</v>
      </c>
      <c r="CT56" s="12">
        <f t="shared" si="176"/>
        <v>11</v>
      </c>
      <c r="CU56" s="12">
        <f t="shared" si="177"/>
        <v>-11</v>
      </c>
      <c r="CV56" s="12">
        <f t="shared" si="178"/>
        <v>-75</v>
      </c>
      <c r="CW56" s="12">
        <f t="shared" si="179"/>
        <v>56</v>
      </c>
      <c r="CX56" s="66">
        <f t="shared" si="180"/>
        <v>2163</v>
      </c>
      <c r="CY56" s="66">
        <f t="shared" si="181"/>
        <v>151</v>
      </c>
      <c r="CZ56" s="66">
        <f t="shared" si="182"/>
        <v>-91</v>
      </c>
      <c r="DA56" s="66">
        <f t="shared" si="183"/>
        <v>2223</v>
      </c>
      <c r="DB56" s="58"/>
      <c r="DC56" s="128">
        <v>7</v>
      </c>
      <c r="DD56" s="128">
        <v>3</v>
      </c>
      <c r="DE56" s="128">
        <v>1</v>
      </c>
      <c r="DF56" s="129">
        <v>1</v>
      </c>
      <c r="DG56" s="129">
        <v>2</v>
      </c>
      <c r="DH56" s="129">
        <v>0</v>
      </c>
      <c r="DI56" s="129">
        <v>2</v>
      </c>
      <c r="DJ56" s="129">
        <v>1</v>
      </c>
      <c r="DK56" s="128">
        <v>3</v>
      </c>
      <c r="DL56" s="128">
        <v>7</v>
      </c>
      <c r="DM56" s="128">
        <v>1</v>
      </c>
      <c r="DN56" s="129">
        <v>5</v>
      </c>
      <c r="DO56" s="129">
        <v>8</v>
      </c>
      <c r="DP56" s="129">
        <v>3</v>
      </c>
      <c r="DQ56" s="129">
        <v>7</v>
      </c>
      <c r="DR56" s="129">
        <v>9</v>
      </c>
      <c r="DS56" s="130">
        <v>3</v>
      </c>
      <c r="DT56" s="130">
        <v>12</v>
      </c>
      <c r="DU56" s="130">
        <v>5</v>
      </c>
      <c r="DV56" s="130">
        <v>6</v>
      </c>
      <c r="DW56" s="130">
        <v>13</v>
      </c>
      <c r="DX56" s="130">
        <v>9</v>
      </c>
      <c r="DY56" s="130">
        <v>9</v>
      </c>
      <c r="DZ56" s="130">
        <v>11</v>
      </c>
      <c r="EA56" s="130">
        <v>5</v>
      </c>
      <c r="EB56" s="130">
        <v>12</v>
      </c>
      <c r="EC56" s="130">
        <v>10</v>
      </c>
      <c r="ED56" s="130">
        <v>14</v>
      </c>
      <c r="EE56" s="130">
        <v>13</v>
      </c>
      <c r="EF56" s="130">
        <v>10</v>
      </c>
      <c r="EG56" s="66">
        <f t="shared" si="184"/>
        <v>27</v>
      </c>
      <c r="EH56" s="66">
        <f t="shared" si="185"/>
        <v>59</v>
      </c>
      <c r="EI56" s="66">
        <f t="shared" si="186"/>
        <v>106</v>
      </c>
      <c r="EJ56" s="66">
        <f t="shared" si="187"/>
        <v>192</v>
      </c>
      <c r="EK56" s="25"/>
      <c r="EL56" s="5">
        <f t="shared" si="188"/>
        <v>105</v>
      </c>
      <c r="EM56" s="5">
        <f t="shared" si="189"/>
        <v>159</v>
      </c>
      <c r="EN56" s="5">
        <f t="shared" si="190"/>
        <v>155</v>
      </c>
      <c r="EO56" s="5">
        <f t="shared" si="191"/>
        <v>374</v>
      </c>
      <c r="EP56" s="5">
        <f t="shared" si="192"/>
        <v>375</v>
      </c>
      <c r="EQ56" s="5">
        <f t="shared" si="193"/>
        <v>460</v>
      </c>
      <c r="ER56" s="5">
        <f t="shared" si="194"/>
        <v>226</v>
      </c>
      <c r="ES56" s="5">
        <f t="shared" si="195"/>
        <v>159</v>
      </c>
      <c r="ET56" s="5">
        <f t="shared" si="196"/>
        <v>133</v>
      </c>
      <c r="EU56" s="5">
        <f t="shared" si="197"/>
        <v>44</v>
      </c>
      <c r="EV56" s="5">
        <f t="shared" si="198"/>
        <v>162</v>
      </c>
      <c r="EW56" s="5">
        <f t="shared" si="199"/>
        <v>-36</v>
      </c>
      <c r="EX56" s="5">
        <f t="shared" si="200"/>
        <v>15</v>
      </c>
      <c r="EY56" s="5">
        <f t="shared" si="201"/>
        <v>64</v>
      </c>
      <c r="EZ56" s="5">
        <f t="shared" si="202"/>
        <v>-56</v>
      </c>
      <c r="FA56" s="5">
        <f t="shared" si="203"/>
        <v>20</v>
      </c>
      <c r="FB56" s="5">
        <f t="shared" si="204"/>
        <v>22</v>
      </c>
      <c r="FC56" s="5">
        <f t="shared" si="205"/>
        <v>22</v>
      </c>
      <c r="FD56" s="5">
        <f t="shared" si="206"/>
        <v>35</v>
      </c>
      <c r="FE56" s="5">
        <f t="shared" si="207"/>
        <v>-38</v>
      </c>
      <c r="FF56" s="5">
        <f t="shared" si="208"/>
        <v>-68</v>
      </c>
      <c r="FG56" s="5">
        <f t="shared" si="209"/>
        <v>-38</v>
      </c>
      <c r="FH56" s="5">
        <f t="shared" si="210"/>
        <v>-11</v>
      </c>
      <c r="FI56" s="5">
        <f t="shared" si="211"/>
        <v>10</v>
      </c>
      <c r="FJ56" s="5">
        <f t="shared" si="212"/>
        <v>10</v>
      </c>
      <c r="FK56" s="5">
        <f t="shared" si="213"/>
        <v>84</v>
      </c>
      <c r="FL56" s="5">
        <f t="shared" si="214"/>
        <v>21</v>
      </c>
      <c r="FM56" s="5">
        <f t="shared" si="215"/>
        <v>3</v>
      </c>
      <c r="FN56" s="5">
        <f t="shared" si="216"/>
        <v>-62</v>
      </c>
      <c r="FO56" s="5">
        <f t="shared" si="217"/>
        <v>66</v>
      </c>
      <c r="FP56" s="176">
        <f t="shared" si="218"/>
        <v>2190</v>
      </c>
      <c r="FQ56" s="176">
        <f t="shared" si="219"/>
        <v>210</v>
      </c>
      <c r="FR56" s="176">
        <f t="shared" si="220"/>
        <v>15</v>
      </c>
      <c r="FS56" s="66">
        <f t="shared" si="221"/>
        <v>2415</v>
      </c>
      <c r="FT56" s="242">
        <f t="shared" si="72"/>
        <v>3.3446520606242075E-3</v>
      </c>
      <c r="FU56" s="242">
        <f t="shared" si="73"/>
        <v>6.4685684529137031E-3</v>
      </c>
      <c r="FV56" s="242">
        <f t="shared" si="74"/>
        <v>5.3688020643909871E-3</v>
      </c>
      <c r="FW56" s="242">
        <f t="shared" si="75"/>
        <v>2.7468693768131908E-2</v>
      </c>
      <c r="FX56" s="242">
        <f t="shared" si="76"/>
        <v>1.5605601370518592E-2</v>
      </c>
      <c r="FY56" s="242">
        <f t="shared" si="77"/>
        <v>1.9530558956105778E-2</v>
      </c>
      <c r="FZ56" s="242">
        <f t="shared" si="78"/>
        <v>7.0863425901731862E-3</v>
      </c>
      <c r="GA56" s="242">
        <f t="shared" si="79"/>
        <v>5.6993332855401818E-3</v>
      </c>
      <c r="GB56" s="242">
        <f t="shared" si="80"/>
        <v>5.2933216588394493E-3</v>
      </c>
      <c r="GC56" s="242">
        <f t="shared" si="81"/>
        <v>9.0880925333057939E-4</v>
      </c>
      <c r="GD56" s="242">
        <f t="shared" si="82"/>
        <v>3.3467616981716765E-3</v>
      </c>
      <c r="GE56" s="242">
        <f t="shared" si="83"/>
        <v>-8.3371931449745251E-4</v>
      </c>
      <c r="GF56" s="242">
        <f t="shared" si="84"/>
        <v>3.3741986278258912E-4</v>
      </c>
      <c r="GG56" s="242">
        <f t="shared" si="85"/>
        <v>1.0581135818798048E-3</v>
      </c>
      <c r="GH56" s="242">
        <f t="shared" si="86"/>
        <v>-8.9270057866126795E-4</v>
      </c>
      <c r="GI56" s="242">
        <f t="shared" si="87"/>
        <v>2.6783442475861424E-4</v>
      </c>
      <c r="GJ56" s="242">
        <f t="shared" si="88"/>
        <v>2.7876683688338676E-4</v>
      </c>
      <c r="GK56" s="242">
        <f t="shared" si="89"/>
        <v>2.8617886178861789E-4</v>
      </c>
      <c r="GL56" s="242">
        <f t="shared" si="90"/>
        <v>3.8957714183947197E-4</v>
      </c>
      <c r="GM56" s="242">
        <f t="shared" si="91"/>
        <v>-4.773629465855987E-4</v>
      </c>
      <c r="GN56" s="242">
        <f t="shared" si="92"/>
        <v>-1.0504688489642068E-3</v>
      </c>
      <c r="GO56" s="242">
        <f t="shared" si="93"/>
        <v>-6.9676189079174154E-4</v>
      </c>
      <c r="GP56" s="242">
        <f t="shared" si="94"/>
        <v>-1.8454518001543468E-4</v>
      </c>
      <c r="GQ56" s="242">
        <f t="shared" si="95"/>
        <v>1.4750785479326775E-4</v>
      </c>
      <c r="GR56" s="242">
        <f t="shared" si="96"/>
        <v>1.5491626775727718E-4</v>
      </c>
      <c r="GS56" s="242">
        <f t="shared" si="97"/>
        <v>1.2457178449081284E-3</v>
      </c>
      <c r="GT56" s="242">
        <f t="shared" si="98"/>
        <v>2.9814722794065449E-4</v>
      </c>
      <c r="GU56" s="242">
        <f t="shared" si="99"/>
        <v>3.9289257334813231E-5</v>
      </c>
      <c r="GV56" s="242">
        <f t="shared" si="100"/>
        <v>-1.1042933858169545E-3</v>
      </c>
      <c r="GW56" s="242">
        <f t="shared" si="101"/>
        <v>8.8914735035212249E-4</v>
      </c>
      <c r="GX56" s="177">
        <f t="shared" si="102"/>
        <v>7.83895984519665E-3</v>
      </c>
      <c r="GY56" s="177">
        <f t="shared" si="103"/>
        <v>3.1858342637992133E-4</v>
      </c>
      <c r="GZ56" s="177">
        <f t="shared" si="104"/>
        <v>2.2872245800401538E-5</v>
      </c>
      <c r="HA56" s="243">
        <f t="shared" si="105"/>
        <v>1.5147158248853864E-3</v>
      </c>
      <c r="HB56" s="19"/>
      <c r="HC56" s="19"/>
      <c r="HD56" s="225">
        <v>6.96E-4</v>
      </c>
      <c r="HE56" s="10">
        <f t="shared" si="222"/>
        <v>7.3080000000000006E-2</v>
      </c>
      <c r="HF56" s="10">
        <f t="shared" si="223"/>
        <v>0.110664</v>
      </c>
      <c r="HG56" s="10">
        <f t="shared" si="224"/>
        <v>0.10788</v>
      </c>
      <c r="HH56" s="10">
        <f t="shared" si="225"/>
        <v>0.26030399999999998</v>
      </c>
      <c r="HI56" s="10">
        <f t="shared" si="226"/>
        <v>0.26100000000000001</v>
      </c>
      <c r="HJ56" s="10">
        <f t="shared" si="227"/>
        <v>0.32016</v>
      </c>
      <c r="HK56" s="10">
        <f t="shared" si="228"/>
        <v>0.15729599999999999</v>
      </c>
      <c r="HL56" s="10">
        <f t="shared" si="229"/>
        <v>0.110664</v>
      </c>
      <c r="HM56" s="10">
        <f t="shared" si="230"/>
        <v>9.2567999999999998E-2</v>
      </c>
      <c r="HN56" s="10">
        <f t="shared" si="231"/>
        <v>3.0623999999999998E-2</v>
      </c>
      <c r="HO56" s="10">
        <f t="shared" si="232"/>
        <v>0.112752</v>
      </c>
      <c r="HP56" s="10">
        <f t="shared" si="233"/>
        <v>-2.5056000000000002E-2</v>
      </c>
      <c r="HQ56" s="10">
        <f t="shared" si="234"/>
        <v>1.044E-2</v>
      </c>
      <c r="HR56" s="10">
        <f t="shared" si="235"/>
        <v>4.4544E-2</v>
      </c>
      <c r="HS56" s="10">
        <f t="shared" si="236"/>
        <v>-3.8975999999999997E-2</v>
      </c>
      <c r="HT56" s="10">
        <f t="shared" si="237"/>
        <v>1.392E-2</v>
      </c>
      <c r="HU56" s="10">
        <f t="shared" si="238"/>
        <v>1.5311999999999999E-2</v>
      </c>
      <c r="HV56" s="10">
        <f t="shared" si="239"/>
        <v>1.5311999999999999E-2</v>
      </c>
      <c r="HW56" s="10">
        <f t="shared" si="240"/>
        <v>2.436E-2</v>
      </c>
      <c r="HX56" s="10">
        <f t="shared" si="241"/>
        <v>-2.6447999999999999E-2</v>
      </c>
      <c r="HY56" s="10">
        <f t="shared" si="242"/>
        <v>-4.7328000000000002E-2</v>
      </c>
      <c r="HZ56" s="10">
        <f t="shared" si="243"/>
        <v>-2.6447999999999999E-2</v>
      </c>
      <c r="IA56" s="10">
        <f t="shared" si="244"/>
        <v>-7.6559999999999996E-3</v>
      </c>
      <c r="IB56" s="10">
        <f t="shared" si="245"/>
        <v>6.96E-3</v>
      </c>
      <c r="IC56" s="10">
        <f t="shared" si="246"/>
        <v>6.96E-3</v>
      </c>
      <c r="ID56" s="10">
        <f t="shared" si="247"/>
        <v>5.8464000000000002E-2</v>
      </c>
      <c r="IE56" s="10">
        <f t="shared" si="248"/>
        <v>1.4616000000000001E-2</v>
      </c>
      <c r="IF56" s="10">
        <f t="shared" si="249"/>
        <v>2.088E-3</v>
      </c>
      <c r="IG56" s="10">
        <f t="shared" si="250"/>
        <v>-4.3152000000000003E-2</v>
      </c>
      <c r="IH56" s="10">
        <f t="shared" si="251"/>
        <v>4.5935999999999998E-2</v>
      </c>
      <c r="II56" s="176">
        <f t="shared" si="252"/>
        <v>1.52424</v>
      </c>
      <c r="IJ56" s="176">
        <f t="shared" si="253"/>
        <v>0.14615999999999998</v>
      </c>
      <c r="IK56" s="176">
        <f t="shared" si="254"/>
        <v>1.0439999999999984E-2</v>
      </c>
      <c r="IL56" s="19">
        <f t="shared" si="255"/>
        <v>1.6808399999999999</v>
      </c>
      <c r="IM56" s="168"/>
      <c r="IN56" s="168"/>
      <c r="IO56" s="168"/>
      <c r="IP56" s="168"/>
      <c r="IQ56" s="168"/>
      <c r="IR56" s="168"/>
      <c r="IS56" s="168"/>
      <c r="IT56" s="168"/>
      <c r="IU56" s="168"/>
      <c r="IV56" s="168"/>
      <c r="IW56" s="168"/>
      <c r="IX56" s="168"/>
      <c r="IY56" s="168"/>
      <c r="IZ56" s="168"/>
      <c r="JA56" s="168"/>
      <c r="JB56" s="168"/>
      <c r="JC56" s="168"/>
      <c r="JD56" s="168"/>
      <c r="JE56" s="168"/>
      <c r="JF56" s="168"/>
      <c r="JG56" s="168"/>
      <c r="JH56" s="168"/>
      <c r="JI56" s="168"/>
      <c r="JJ56" s="168"/>
      <c r="JK56" s="168"/>
      <c r="JL56" s="168"/>
      <c r="JM56" s="168"/>
      <c r="JN56" s="168"/>
      <c r="JO56" s="168"/>
      <c r="JP56" s="168"/>
      <c r="JQ56" s="177">
        <f t="shared" si="146"/>
        <v>6.96E-4</v>
      </c>
      <c r="JR56" s="177">
        <f t="shared" si="147"/>
        <v>6.959999999999999E-4</v>
      </c>
      <c r="JS56" s="177">
        <f t="shared" si="148"/>
        <v>6.9599999999999892E-4</v>
      </c>
      <c r="JT56" s="22">
        <f t="shared" si="149"/>
        <v>6.96E-4</v>
      </c>
    </row>
    <row r="57" spans="1:280" x14ac:dyDescent="0.25">
      <c r="A57" s="96">
        <v>55</v>
      </c>
      <c r="B57" s="39"/>
      <c r="C57" s="39" t="s">
        <v>238</v>
      </c>
      <c r="D57" s="39" t="s">
        <v>181</v>
      </c>
      <c r="E57" s="68">
        <v>111</v>
      </c>
      <c r="F57" s="48" t="s">
        <v>8</v>
      </c>
      <c r="G57" s="17"/>
      <c r="H57" s="5"/>
      <c r="I57" s="5"/>
      <c r="J57" s="5"/>
      <c r="K57" s="5"/>
      <c r="L57" s="5"/>
      <c r="M57" s="5"/>
      <c r="N57" s="17"/>
      <c r="O57" s="12"/>
      <c r="P57" s="12"/>
      <c r="Q57" s="12"/>
      <c r="R57" s="12"/>
      <c r="S57" s="12"/>
      <c r="T57" s="12"/>
      <c r="U57" s="12"/>
      <c r="V57" s="12"/>
      <c r="W57" s="11"/>
      <c r="X57" s="11"/>
      <c r="Y57" s="12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58"/>
      <c r="AM57" s="17">
        <v>94855</v>
      </c>
      <c r="AN57" s="5">
        <v>95165</v>
      </c>
      <c r="AO57" s="5">
        <v>97124</v>
      </c>
      <c r="AP57" s="5">
        <v>98731</v>
      </c>
      <c r="AQ57" s="5">
        <v>100088</v>
      </c>
      <c r="AR57" s="5">
        <v>101749</v>
      </c>
      <c r="AS57" s="5">
        <v>103563</v>
      </c>
      <c r="AT57" s="17">
        <v>105113</v>
      </c>
      <c r="AU57" s="12">
        <v>107240</v>
      </c>
      <c r="AV57" s="12">
        <v>109322</v>
      </c>
      <c r="AW57" s="12">
        <v>111146</v>
      </c>
      <c r="AX57" s="12">
        <v>113037</v>
      </c>
      <c r="AY57" s="12">
        <v>114943</v>
      </c>
      <c r="AZ57" s="12">
        <v>117349</v>
      </c>
      <c r="BA57" s="12">
        <v>120600</v>
      </c>
      <c r="BB57" s="12">
        <v>125061</v>
      </c>
      <c r="BC57" s="11">
        <v>130568</v>
      </c>
      <c r="BD57" s="11">
        <v>136639</v>
      </c>
      <c r="BE57" s="12">
        <v>140227</v>
      </c>
      <c r="BF57" s="11">
        <v>145272</v>
      </c>
      <c r="BG57" s="11">
        <v>149994</v>
      </c>
      <c r="BH57" s="11">
        <v>153413</v>
      </c>
      <c r="BI57" s="11">
        <v>156045</v>
      </c>
      <c r="BJ57" s="11">
        <v>159352</v>
      </c>
      <c r="BK57" s="11">
        <v>162482</v>
      </c>
      <c r="BL57" s="11">
        <v>164410</v>
      </c>
      <c r="BM57" s="11">
        <v>165486</v>
      </c>
      <c r="BN57" s="11">
        <v>167508</v>
      </c>
      <c r="BO57" s="11">
        <v>170324</v>
      </c>
      <c r="BP57" s="11">
        <v>173282</v>
      </c>
      <c r="BQ57" s="11">
        <v>176199</v>
      </c>
      <c r="BR57" s="58"/>
      <c r="BS57" s="58"/>
      <c r="BT57" s="12">
        <f t="shared" si="150"/>
        <v>310</v>
      </c>
      <c r="BU57" s="12">
        <f t="shared" si="151"/>
        <v>1959</v>
      </c>
      <c r="BV57" s="12">
        <f t="shared" si="152"/>
        <v>1607</v>
      </c>
      <c r="BW57" s="12">
        <f t="shared" si="153"/>
        <v>1357</v>
      </c>
      <c r="BX57" s="12">
        <f t="shared" si="154"/>
        <v>1661</v>
      </c>
      <c r="BY57" s="12">
        <f t="shared" si="155"/>
        <v>1814</v>
      </c>
      <c r="BZ57" s="12">
        <f t="shared" si="156"/>
        <v>1550</v>
      </c>
      <c r="CA57" s="12">
        <f t="shared" si="157"/>
        <v>2127</v>
      </c>
      <c r="CB57" s="12">
        <f t="shared" si="158"/>
        <v>2082</v>
      </c>
      <c r="CC57" s="12">
        <f t="shared" si="159"/>
        <v>1824</v>
      </c>
      <c r="CD57" s="12">
        <f t="shared" si="160"/>
        <v>1891</v>
      </c>
      <c r="CE57" s="12">
        <f t="shared" si="161"/>
        <v>1906</v>
      </c>
      <c r="CF57" s="12">
        <f t="shared" si="162"/>
        <v>2406</v>
      </c>
      <c r="CG57" s="12">
        <f t="shared" si="163"/>
        <v>3251</v>
      </c>
      <c r="CH57" s="12">
        <f t="shared" si="164"/>
        <v>4461</v>
      </c>
      <c r="CI57" s="12">
        <f t="shared" si="165"/>
        <v>5507</v>
      </c>
      <c r="CJ57" s="12">
        <f t="shared" si="166"/>
        <v>6071</v>
      </c>
      <c r="CK57" s="12">
        <f t="shared" si="167"/>
        <v>3588</v>
      </c>
      <c r="CL57" s="12">
        <f t="shared" si="168"/>
        <v>5045</v>
      </c>
      <c r="CM57" s="12">
        <f t="shared" si="169"/>
        <v>4722</v>
      </c>
      <c r="CN57" s="12">
        <f t="shared" si="170"/>
        <v>3419</v>
      </c>
      <c r="CO57" s="12">
        <f t="shared" si="171"/>
        <v>2632</v>
      </c>
      <c r="CP57" s="12">
        <f t="shared" si="172"/>
        <v>3307</v>
      </c>
      <c r="CQ57" s="12">
        <f t="shared" si="173"/>
        <v>3130</v>
      </c>
      <c r="CR57" s="12">
        <f t="shared" si="174"/>
        <v>1928</v>
      </c>
      <c r="CS57" s="12">
        <f t="shared" si="175"/>
        <v>1076</v>
      </c>
      <c r="CT57" s="12">
        <f t="shared" si="176"/>
        <v>2022</v>
      </c>
      <c r="CU57" s="12">
        <f t="shared" si="177"/>
        <v>2816</v>
      </c>
      <c r="CV57" s="12">
        <f t="shared" si="178"/>
        <v>2958</v>
      </c>
      <c r="CW57" s="12">
        <f t="shared" si="179"/>
        <v>2917</v>
      </c>
      <c r="CX57" s="66">
        <f t="shared" si="180"/>
        <v>16291</v>
      </c>
      <c r="CY57" s="66">
        <f t="shared" si="181"/>
        <v>38848</v>
      </c>
      <c r="CZ57" s="66">
        <f t="shared" si="182"/>
        <v>26205</v>
      </c>
      <c r="DA57" s="66">
        <f t="shared" si="183"/>
        <v>81344</v>
      </c>
      <c r="DB57" s="58"/>
      <c r="DC57" s="128">
        <v>2179</v>
      </c>
      <c r="DD57" s="128">
        <v>529</v>
      </c>
      <c r="DE57" s="128">
        <v>616</v>
      </c>
      <c r="DF57" s="129">
        <v>605</v>
      </c>
      <c r="DG57" s="129">
        <v>547</v>
      </c>
      <c r="DH57" s="129">
        <v>530</v>
      </c>
      <c r="DI57" s="129">
        <v>491</v>
      </c>
      <c r="DJ57" s="129">
        <v>363</v>
      </c>
      <c r="DK57" s="128">
        <v>948</v>
      </c>
      <c r="DL57" s="128">
        <v>1025</v>
      </c>
      <c r="DM57" s="128">
        <v>856</v>
      </c>
      <c r="DN57" s="129">
        <v>698</v>
      </c>
      <c r="DO57" s="129">
        <v>780</v>
      </c>
      <c r="DP57" s="129">
        <v>772</v>
      </c>
      <c r="DQ57" s="129">
        <v>820</v>
      </c>
      <c r="DR57" s="129">
        <v>837</v>
      </c>
      <c r="DS57" s="130">
        <v>838</v>
      </c>
      <c r="DT57" s="130">
        <v>792</v>
      </c>
      <c r="DU57" s="130">
        <v>598</v>
      </c>
      <c r="DV57" s="130">
        <v>638</v>
      </c>
      <c r="DW57" s="130">
        <v>903</v>
      </c>
      <c r="DX57" s="130">
        <v>973</v>
      </c>
      <c r="DY57" s="130">
        <v>586</v>
      </c>
      <c r="DZ57" s="130">
        <v>647</v>
      </c>
      <c r="EA57" s="130">
        <v>673</v>
      </c>
      <c r="EB57" s="130">
        <v>795</v>
      </c>
      <c r="EC57" s="130">
        <v>869</v>
      </c>
      <c r="ED57" s="130">
        <v>952</v>
      </c>
      <c r="EE57" s="130">
        <v>862</v>
      </c>
      <c r="EF57" s="130">
        <v>1038</v>
      </c>
      <c r="EG57" s="66">
        <f t="shared" si="184"/>
        <v>7833</v>
      </c>
      <c r="EH57" s="66">
        <f t="shared" si="185"/>
        <v>7629</v>
      </c>
      <c r="EI57" s="66">
        <f t="shared" si="186"/>
        <v>8298</v>
      </c>
      <c r="EJ57" s="66">
        <f t="shared" si="187"/>
        <v>23760</v>
      </c>
      <c r="EK57" s="85"/>
      <c r="EL57" s="5">
        <f t="shared" si="188"/>
        <v>2489</v>
      </c>
      <c r="EM57" s="5">
        <f t="shared" si="189"/>
        <v>2488</v>
      </c>
      <c r="EN57" s="5">
        <f t="shared" si="190"/>
        <v>2223</v>
      </c>
      <c r="EO57" s="5">
        <f t="shared" si="191"/>
        <v>1962</v>
      </c>
      <c r="EP57" s="5">
        <f t="shared" si="192"/>
        <v>2208</v>
      </c>
      <c r="EQ57" s="5">
        <f t="shared" si="193"/>
        <v>2344</v>
      </c>
      <c r="ER57" s="5">
        <f t="shared" si="194"/>
        <v>2041</v>
      </c>
      <c r="ES57" s="5">
        <f t="shared" si="195"/>
        <v>2490</v>
      </c>
      <c r="ET57" s="5">
        <f t="shared" si="196"/>
        <v>3030</v>
      </c>
      <c r="EU57" s="5">
        <f t="shared" si="197"/>
        <v>2849</v>
      </c>
      <c r="EV57" s="5">
        <f t="shared" si="198"/>
        <v>2747</v>
      </c>
      <c r="EW57" s="5">
        <f t="shared" si="199"/>
        <v>2604</v>
      </c>
      <c r="EX57" s="5">
        <f t="shared" si="200"/>
        <v>3186</v>
      </c>
      <c r="EY57" s="5">
        <f t="shared" si="201"/>
        <v>4023</v>
      </c>
      <c r="EZ57" s="5">
        <f t="shared" si="202"/>
        <v>5281</v>
      </c>
      <c r="FA57" s="5">
        <f t="shared" si="203"/>
        <v>6344</v>
      </c>
      <c r="FB57" s="5">
        <f t="shared" si="204"/>
        <v>6909</v>
      </c>
      <c r="FC57" s="5">
        <f t="shared" si="205"/>
        <v>4380</v>
      </c>
      <c r="FD57" s="5">
        <f t="shared" si="206"/>
        <v>5643</v>
      </c>
      <c r="FE57" s="5">
        <f t="shared" si="207"/>
        <v>5360</v>
      </c>
      <c r="FF57" s="5">
        <f t="shared" si="208"/>
        <v>4322</v>
      </c>
      <c r="FG57" s="5">
        <f t="shared" si="209"/>
        <v>3605</v>
      </c>
      <c r="FH57" s="5">
        <f t="shared" si="210"/>
        <v>3893</v>
      </c>
      <c r="FI57" s="5">
        <f t="shared" si="211"/>
        <v>3777</v>
      </c>
      <c r="FJ57" s="5">
        <f t="shared" si="212"/>
        <v>2601</v>
      </c>
      <c r="FK57" s="5">
        <f t="shared" si="213"/>
        <v>1871</v>
      </c>
      <c r="FL57" s="5">
        <f t="shared" si="214"/>
        <v>2891</v>
      </c>
      <c r="FM57" s="5">
        <f t="shared" si="215"/>
        <v>3768</v>
      </c>
      <c r="FN57" s="5">
        <f t="shared" si="216"/>
        <v>3820</v>
      </c>
      <c r="FO57" s="5">
        <f t="shared" si="217"/>
        <v>3955</v>
      </c>
      <c r="FP57" s="176">
        <f t="shared" si="218"/>
        <v>24124</v>
      </c>
      <c r="FQ57" s="176">
        <f t="shared" si="219"/>
        <v>46477</v>
      </c>
      <c r="FR57" s="176">
        <f t="shared" si="220"/>
        <v>34503</v>
      </c>
      <c r="FS57" s="66">
        <f t="shared" si="221"/>
        <v>105104</v>
      </c>
      <c r="FT57" s="242">
        <f t="shared" si="72"/>
        <v>7.9284180751368116E-2</v>
      </c>
      <c r="FU57" s="242">
        <f t="shared" si="73"/>
        <v>0.10121885730093895</v>
      </c>
      <c r="FV57" s="242">
        <f t="shared" si="74"/>
        <v>7.6999012833168803E-2</v>
      </c>
      <c r="FW57" s="242">
        <f t="shared" si="75"/>
        <v>0.14410047372479895</v>
      </c>
      <c r="FX57" s="242">
        <f t="shared" si="76"/>
        <v>9.1885780869613465E-2</v>
      </c>
      <c r="FY57" s="242">
        <f t="shared" si="77"/>
        <v>9.9520935202417268E-2</v>
      </c>
      <c r="FZ57" s="242">
        <f t="shared" si="78"/>
        <v>6.3996571798864921E-2</v>
      </c>
      <c r="GA57" s="242">
        <f t="shared" si="79"/>
        <v>8.9253709943365123E-2</v>
      </c>
      <c r="GB57" s="242">
        <f t="shared" si="80"/>
        <v>0.12059221523521452</v>
      </c>
      <c r="GC57" s="242">
        <f t="shared" si="81"/>
        <v>5.8845399153155016E-2</v>
      </c>
      <c r="GD57" s="242">
        <f t="shared" si="82"/>
        <v>5.6750335709120955E-2</v>
      </c>
      <c r="GE57" s="242">
        <f t="shared" si="83"/>
        <v>6.0305697081982398E-2</v>
      </c>
      <c r="GF57" s="242">
        <f t="shared" si="84"/>
        <v>7.1667978855021935E-2</v>
      </c>
      <c r="GG57" s="242">
        <f t="shared" si="85"/>
        <v>6.651235843597586E-2</v>
      </c>
      <c r="GH57" s="242">
        <f t="shared" si="86"/>
        <v>8.4184852784109934E-2</v>
      </c>
      <c r="GI57" s="242">
        <f t="shared" si="87"/>
        <v>8.4957079533432428E-2</v>
      </c>
      <c r="GJ57" s="242">
        <f t="shared" si="88"/>
        <v>8.7545458001241777E-2</v>
      </c>
      <c r="GK57" s="242">
        <f t="shared" si="89"/>
        <v>5.6975609756097563E-2</v>
      </c>
      <c r="GL57" s="242">
        <f t="shared" si="90"/>
        <v>6.281096604000401E-2</v>
      </c>
      <c r="GM57" s="242">
        <f t="shared" si="91"/>
        <v>6.7333299834179183E-2</v>
      </c>
      <c r="GN57" s="242">
        <f t="shared" si="92"/>
        <v>6.6766564194460323E-2</v>
      </c>
      <c r="GO57" s="242">
        <f t="shared" si="93"/>
        <v>6.6100700429058634E-2</v>
      </c>
      <c r="GP57" s="242">
        <f t="shared" si="94"/>
        <v>6.5312216890917027E-2</v>
      </c>
      <c r="GQ57" s="242">
        <f t="shared" si="95"/>
        <v>5.5713716755417225E-2</v>
      </c>
      <c r="GR57" s="242">
        <f t="shared" si="96"/>
        <v>4.0293721243667799E-2</v>
      </c>
      <c r="GS57" s="242">
        <f t="shared" si="97"/>
        <v>2.7746881997894143E-2</v>
      </c>
      <c r="GT57" s="242">
        <f t="shared" si="98"/>
        <v>4.1044935046496769E-2</v>
      </c>
      <c r="GU57" s="242">
        <f t="shared" si="99"/>
        <v>4.9347307212525414E-2</v>
      </c>
      <c r="GV57" s="242">
        <f t="shared" si="100"/>
        <v>6.8038721513238157E-2</v>
      </c>
      <c r="GW57" s="242">
        <f t="shared" si="101"/>
        <v>5.32814813733734E-2</v>
      </c>
      <c r="GX57" s="177">
        <f t="shared" si="102"/>
        <v>8.635025904361826E-2</v>
      </c>
      <c r="GY57" s="177">
        <f t="shared" si="103"/>
        <v>7.0508580513617164E-2</v>
      </c>
      <c r="GZ57" s="177">
        <f t="shared" si="104"/>
        <v>5.2610739790083613E-2</v>
      </c>
      <c r="HA57" s="243">
        <f t="shared" si="105"/>
        <v>6.5922439775881428E-2</v>
      </c>
      <c r="HB57" s="19"/>
      <c r="HC57" s="19"/>
      <c r="HD57" s="225">
        <v>6.5250000000000004E-3</v>
      </c>
      <c r="HE57" s="10">
        <f t="shared" si="222"/>
        <v>16.240725000000001</v>
      </c>
      <c r="HF57" s="10">
        <f t="shared" si="223"/>
        <v>16.234200000000001</v>
      </c>
      <c r="HG57" s="10">
        <f t="shared" si="224"/>
        <v>14.505075000000001</v>
      </c>
      <c r="HH57" s="10">
        <f t="shared" si="225"/>
        <v>12.802050000000001</v>
      </c>
      <c r="HI57" s="10">
        <f t="shared" si="226"/>
        <v>14.407200000000001</v>
      </c>
      <c r="HJ57" s="10">
        <f t="shared" si="227"/>
        <v>15.294600000000001</v>
      </c>
      <c r="HK57" s="10">
        <f t="shared" si="228"/>
        <v>13.317525000000002</v>
      </c>
      <c r="HL57" s="10">
        <f t="shared" si="229"/>
        <v>16.247250000000001</v>
      </c>
      <c r="HM57" s="10">
        <f t="shared" si="230"/>
        <v>19.77075</v>
      </c>
      <c r="HN57" s="10">
        <f t="shared" si="231"/>
        <v>18.589725000000001</v>
      </c>
      <c r="HO57" s="10">
        <f t="shared" si="232"/>
        <v>17.924175000000002</v>
      </c>
      <c r="HP57" s="10">
        <f t="shared" si="233"/>
        <v>16.991099999999999</v>
      </c>
      <c r="HQ57" s="10">
        <f t="shared" si="234"/>
        <v>20.788650000000001</v>
      </c>
      <c r="HR57" s="10">
        <f t="shared" si="235"/>
        <v>26.250075000000002</v>
      </c>
      <c r="HS57" s="10">
        <f t="shared" si="236"/>
        <v>34.458525000000002</v>
      </c>
      <c r="HT57" s="10">
        <f t="shared" si="237"/>
        <v>41.394600000000004</v>
      </c>
      <c r="HU57" s="10">
        <f t="shared" si="238"/>
        <v>45.081225000000003</v>
      </c>
      <c r="HV57" s="10">
        <f t="shared" si="239"/>
        <v>28.579500000000003</v>
      </c>
      <c r="HW57" s="10">
        <f t="shared" si="240"/>
        <v>36.820575000000005</v>
      </c>
      <c r="HX57" s="10">
        <f t="shared" si="241"/>
        <v>34.974000000000004</v>
      </c>
      <c r="HY57" s="10">
        <f t="shared" si="242"/>
        <v>28.201050000000002</v>
      </c>
      <c r="HZ57" s="10">
        <f t="shared" si="243"/>
        <v>23.522625000000001</v>
      </c>
      <c r="IA57" s="10">
        <f t="shared" si="244"/>
        <v>25.401825000000002</v>
      </c>
      <c r="IB57" s="10">
        <f t="shared" si="245"/>
        <v>24.644925000000001</v>
      </c>
      <c r="IC57" s="10">
        <f t="shared" si="246"/>
        <v>16.971525</v>
      </c>
      <c r="ID57" s="10">
        <f t="shared" si="247"/>
        <v>12.208275</v>
      </c>
      <c r="IE57" s="10">
        <f t="shared" si="248"/>
        <v>18.863775</v>
      </c>
      <c r="IF57" s="10">
        <f t="shared" si="249"/>
        <v>24.586200000000002</v>
      </c>
      <c r="IG57" s="10">
        <f t="shared" si="250"/>
        <v>24.925500000000003</v>
      </c>
      <c r="IH57" s="10">
        <f t="shared" si="251"/>
        <v>25.806375000000003</v>
      </c>
      <c r="II57" s="176">
        <f t="shared" si="252"/>
        <v>157.40910000000002</v>
      </c>
      <c r="IJ57" s="176">
        <f t="shared" si="253"/>
        <v>303.26242500000001</v>
      </c>
      <c r="IK57" s="176">
        <f t="shared" si="254"/>
        <v>225.13207499999999</v>
      </c>
      <c r="IL57" s="19">
        <f t="shared" si="255"/>
        <v>685.80360000000019</v>
      </c>
      <c r="IM57" s="168"/>
      <c r="IN57" s="168"/>
      <c r="IO57" s="168"/>
      <c r="IP57" s="168"/>
      <c r="IQ57" s="168"/>
      <c r="IR57" s="168"/>
      <c r="IS57" s="168"/>
      <c r="IT57" s="168"/>
      <c r="IU57" s="168"/>
      <c r="IV57" s="168"/>
      <c r="IW57" s="168"/>
      <c r="IX57" s="168"/>
      <c r="IY57" s="168"/>
      <c r="IZ57" s="168"/>
      <c r="JA57" s="168"/>
      <c r="JB57" s="168"/>
      <c r="JC57" s="168"/>
      <c r="JD57" s="168"/>
      <c r="JE57" s="168"/>
      <c r="JF57" s="168"/>
      <c r="JG57" s="168"/>
      <c r="JH57" s="168"/>
      <c r="JI57" s="168"/>
      <c r="JJ57" s="168"/>
      <c r="JK57" s="168"/>
      <c r="JL57" s="168"/>
      <c r="JM57" s="168"/>
      <c r="JN57" s="168"/>
      <c r="JO57" s="168"/>
      <c r="JP57" s="168"/>
      <c r="JQ57" s="177">
        <f t="shared" si="146"/>
        <v>6.5250000000000013E-3</v>
      </c>
      <c r="JR57" s="177">
        <f t="shared" si="147"/>
        <v>6.5250000000000004E-3</v>
      </c>
      <c r="JS57" s="177">
        <f t="shared" si="148"/>
        <v>6.5249999999999996E-3</v>
      </c>
      <c r="JT57" s="22">
        <f t="shared" si="149"/>
        <v>6.5250000000000022E-3</v>
      </c>
    </row>
    <row r="58" spans="1:280" x14ac:dyDescent="0.25">
      <c r="A58" s="96">
        <v>56</v>
      </c>
      <c r="B58" s="45"/>
      <c r="C58" s="45" t="s">
        <v>237</v>
      </c>
      <c r="D58" s="45" t="s">
        <v>183</v>
      </c>
      <c r="E58" s="68">
        <v>312</v>
      </c>
      <c r="F58" s="46" t="s">
        <v>57</v>
      </c>
      <c r="G58" s="124"/>
      <c r="H58" s="125"/>
      <c r="I58" s="125"/>
      <c r="J58" s="125"/>
      <c r="K58" s="125"/>
      <c r="L58" s="125"/>
      <c r="M58" s="125"/>
      <c r="N58" s="17"/>
      <c r="O58" s="12"/>
      <c r="P58" s="12"/>
      <c r="Q58" s="12"/>
      <c r="R58" s="12"/>
      <c r="S58" s="12"/>
      <c r="T58" s="12"/>
      <c r="U58" s="12"/>
      <c r="V58" s="12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1"/>
      <c r="AI58" s="11"/>
      <c r="AJ58" s="11"/>
      <c r="AK58" s="11"/>
      <c r="AL58" s="60"/>
      <c r="AM58" s="124">
        <v>192</v>
      </c>
      <c r="AN58" s="125">
        <v>192</v>
      </c>
      <c r="AO58" s="125">
        <v>192</v>
      </c>
      <c r="AP58" s="125">
        <v>192</v>
      </c>
      <c r="AQ58" s="125">
        <v>192</v>
      </c>
      <c r="AR58" s="125">
        <v>192</v>
      </c>
      <c r="AS58" s="125">
        <v>192</v>
      </c>
      <c r="AT58" s="17">
        <v>192</v>
      </c>
      <c r="AU58" s="12">
        <v>186</v>
      </c>
      <c r="AV58" s="12">
        <v>176</v>
      </c>
      <c r="AW58" s="12">
        <v>189</v>
      </c>
      <c r="AX58" s="12">
        <v>218</v>
      </c>
      <c r="AY58" s="12">
        <v>225</v>
      </c>
      <c r="AZ58" s="12">
        <v>247</v>
      </c>
      <c r="BA58" s="12">
        <v>266</v>
      </c>
      <c r="BB58" s="12">
        <v>280</v>
      </c>
      <c r="BC58" s="11">
        <v>288</v>
      </c>
      <c r="BD58" s="12">
        <v>286</v>
      </c>
      <c r="BE58" s="12">
        <v>291</v>
      </c>
      <c r="BF58" s="12">
        <v>280</v>
      </c>
      <c r="BG58" s="12">
        <v>278</v>
      </c>
      <c r="BH58" s="12">
        <v>267</v>
      </c>
      <c r="BI58" s="12">
        <v>259</v>
      </c>
      <c r="BJ58" s="12">
        <v>254</v>
      </c>
      <c r="BK58" s="12">
        <v>283</v>
      </c>
      <c r="BL58" s="12">
        <v>302</v>
      </c>
      <c r="BM58" s="12">
        <v>305</v>
      </c>
      <c r="BN58" s="11">
        <v>302</v>
      </c>
      <c r="BO58" s="11">
        <v>287</v>
      </c>
      <c r="BP58" s="11">
        <v>298</v>
      </c>
      <c r="BQ58" s="11">
        <v>315</v>
      </c>
      <c r="BR58" s="60"/>
      <c r="BS58" s="60"/>
      <c r="BT58" s="11">
        <f t="shared" si="150"/>
        <v>0</v>
      </c>
      <c r="BU58" s="11">
        <f t="shared" si="151"/>
        <v>0</v>
      </c>
      <c r="BV58" s="11">
        <f t="shared" si="152"/>
        <v>0</v>
      </c>
      <c r="BW58" s="11">
        <f t="shared" si="153"/>
        <v>0</v>
      </c>
      <c r="BX58" s="11">
        <f t="shared" si="154"/>
        <v>0</v>
      </c>
      <c r="BY58" s="11">
        <f t="shared" si="155"/>
        <v>0</v>
      </c>
      <c r="BZ58" s="11">
        <f t="shared" si="156"/>
        <v>0</v>
      </c>
      <c r="CA58" s="11">
        <f t="shared" si="157"/>
        <v>-6</v>
      </c>
      <c r="CB58" s="11">
        <f t="shared" si="158"/>
        <v>-10</v>
      </c>
      <c r="CC58" s="11">
        <f t="shared" si="159"/>
        <v>13</v>
      </c>
      <c r="CD58" s="11">
        <f t="shared" si="160"/>
        <v>29</v>
      </c>
      <c r="CE58" s="11">
        <f t="shared" si="161"/>
        <v>7</v>
      </c>
      <c r="CF58" s="11">
        <f t="shared" si="162"/>
        <v>22</v>
      </c>
      <c r="CG58" s="11">
        <f t="shared" si="163"/>
        <v>19</v>
      </c>
      <c r="CH58" s="11">
        <f t="shared" si="164"/>
        <v>14</v>
      </c>
      <c r="CI58" s="11">
        <f t="shared" si="165"/>
        <v>8</v>
      </c>
      <c r="CJ58" s="11">
        <f t="shared" si="166"/>
        <v>-2</v>
      </c>
      <c r="CK58" s="11">
        <f t="shared" si="167"/>
        <v>5</v>
      </c>
      <c r="CL58" s="11">
        <f t="shared" si="168"/>
        <v>-11</v>
      </c>
      <c r="CM58" s="11">
        <f t="shared" si="169"/>
        <v>-2</v>
      </c>
      <c r="CN58" s="11">
        <f t="shared" si="170"/>
        <v>-11</v>
      </c>
      <c r="CO58" s="11">
        <f t="shared" si="171"/>
        <v>-8</v>
      </c>
      <c r="CP58" s="11">
        <f t="shared" si="172"/>
        <v>-5</v>
      </c>
      <c r="CQ58" s="11">
        <f t="shared" si="173"/>
        <v>29</v>
      </c>
      <c r="CR58" s="11">
        <f t="shared" si="174"/>
        <v>19</v>
      </c>
      <c r="CS58" s="11">
        <f t="shared" si="175"/>
        <v>3</v>
      </c>
      <c r="CT58" s="11">
        <f t="shared" si="176"/>
        <v>-3</v>
      </c>
      <c r="CU58" s="11">
        <f t="shared" si="177"/>
        <v>-15</v>
      </c>
      <c r="CV58" s="11">
        <f t="shared" si="178"/>
        <v>11</v>
      </c>
      <c r="CW58" s="11">
        <f t="shared" si="179"/>
        <v>17</v>
      </c>
      <c r="CX58" s="66">
        <f t="shared" si="180"/>
        <v>-3</v>
      </c>
      <c r="CY58" s="66">
        <f t="shared" si="181"/>
        <v>89</v>
      </c>
      <c r="CZ58" s="66">
        <f t="shared" si="182"/>
        <v>37</v>
      </c>
      <c r="DA58" s="66">
        <f t="shared" si="183"/>
        <v>123</v>
      </c>
      <c r="DB58" s="60"/>
      <c r="DC58" s="128">
        <v>1</v>
      </c>
      <c r="DD58" s="128">
        <v>1</v>
      </c>
      <c r="DE58" s="128">
        <v>3</v>
      </c>
      <c r="DF58" s="129">
        <v>0</v>
      </c>
      <c r="DG58" s="129">
        <v>2</v>
      </c>
      <c r="DH58" s="129">
        <v>5</v>
      </c>
      <c r="DI58" s="129">
        <v>5</v>
      </c>
      <c r="DJ58" s="129">
        <v>6</v>
      </c>
      <c r="DK58" s="128">
        <v>9</v>
      </c>
      <c r="DL58" s="128">
        <v>14</v>
      </c>
      <c r="DM58" s="128">
        <v>3</v>
      </c>
      <c r="DN58" s="129">
        <v>10</v>
      </c>
      <c r="DO58" s="129">
        <v>6</v>
      </c>
      <c r="DP58" s="129">
        <v>6</v>
      </c>
      <c r="DQ58" s="129">
        <v>13</v>
      </c>
      <c r="DR58" s="129">
        <v>9</v>
      </c>
      <c r="DS58" s="130">
        <v>25</v>
      </c>
      <c r="DT58" s="130">
        <v>10</v>
      </c>
      <c r="DU58" s="130">
        <v>16</v>
      </c>
      <c r="DV58" s="130">
        <v>17</v>
      </c>
      <c r="DW58" s="130">
        <v>22</v>
      </c>
      <c r="DX58" s="130">
        <v>17</v>
      </c>
      <c r="DY58" s="130">
        <v>17</v>
      </c>
      <c r="DZ58" s="130">
        <v>9</v>
      </c>
      <c r="EA58" s="130">
        <v>18</v>
      </c>
      <c r="EB58" s="130">
        <v>14</v>
      </c>
      <c r="EC58" s="130">
        <v>14</v>
      </c>
      <c r="ED58" s="130">
        <v>25</v>
      </c>
      <c r="EE58" s="130">
        <v>11</v>
      </c>
      <c r="EF58" s="130">
        <v>20</v>
      </c>
      <c r="EG58" s="66">
        <f t="shared" si="184"/>
        <v>46</v>
      </c>
      <c r="EH58" s="66">
        <f t="shared" si="185"/>
        <v>115</v>
      </c>
      <c r="EI58" s="66">
        <f t="shared" si="186"/>
        <v>167</v>
      </c>
      <c r="EJ58" s="66">
        <f t="shared" si="187"/>
        <v>328</v>
      </c>
      <c r="EK58" s="25"/>
      <c r="EL58" s="5">
        <f t="shared" si="188"/>
        <v>1</v>
      </c>
      <c r="EM58" s="5">
        <f t="shared" si="189"/>
        <v>1</v>
      </c>
      <c r="EN58" s="5">
        <f t="shared" si="190"/>
        <v>3</v>
      </c>
      <c r="EO58" s="5">
        <f t="shared" si="191"/>
        <v>0</v>
      </c>
      <c r="EP58" s="5">
        <f t="shared" si="192"/>
        <v>2</v>
      </c>
      <c r="EQ58" s="5">
        <f t="shared" si="193"/>
        <v>5</v>
      </c>
      <c r="ER58" s="5">
        <f t="shared" si="194"/>
        <v>5</v>
      </c>
      <c r="ES58" s="5">
        <f t="shared" si="195"/>
        <v>0</v>
      </c>
      <c r="ET58" s="5">
        <f t="shared" si="196"/>
        <v>-1</v>
      </c>
      <c r="EU58" s="5">
        <f t="shared" si="197"/>
        <v>27</v>
      </c>
      <c r="EV58" s="5">
        <f t="shared" si="198"/>
        <v>32</v>
      </c>
      <c r="EW58" s="5">
        <f t="shared" si="199"/>
        <v>17</v>
      </c>
      <c r="EX58" s="5">
        <f t="shared" si="200"/>
        <v>28</v>
      </c>
      <c r="EY58" s="5">
        <f t="shared" si="201"/>
        <v>25</v>
      </c>
      <c r="EZ58" s="5">
        <f t="shared" si="202"/>
        <v>27</v>
      </c>
      <c r="FA58" s="5">
        <f t="shared" si="203"/>
        <v>17</v>
      </c>
      <c r="FB58" s="5">
        <f t="shared" si="204"/>
        <v>23</v>
      </c>
      <c r="FC58" s="5">
        <f t="shared" si="205"/>
        <v>15</v>
      </c>
      <c r="FD58" s="5">
        <f t="shared" si="206"/>
        <v>5</v>
      </c>
      <c r="FE58" s="5">
        <f t="shared" si="207"/>
        <v>15</v>
      </c>
      <c r="FF58" s="5">
        <f t="shared" si="208"/>
        <v>11</v>
      </c>
      <c r="FG58" s="5">
        <f t="shared" si="209"/>
        <v>9</v>
      </c>
      <c r="FH58" s="5">
        <f t="shared" si="210"/>
        <v>12</v>
      </c>
      <c r="FI58" s="5">
        <f t="shared" si="211"/>
        <v>38</v>
      </c>
      <c r="FJ58" s="5">
        <f t="shared" si="212"/>
        <v>37</v>
      </c>
      <c r="FK58" s="5">
        <f t="shared" si="213"/>
        <v>17</v>
      </c>
      <c r="FL58" s="5">
        <f t="shared" si="214"/>
        <v>11</v>
      </c>
      <c r="FM58" s="5">
        <f t="shared" si="215"/>
        <v>10</v>
      </c>
      <c r="FN58" s="5">
        <f t="shared" si="216"/>
        <v>22</v>
      </c>
      <c r="FO58" s="5">
        <f t="shared" si="217"/>
        <v>37</v>
      </c>
      <c r="FP58" s="176">
        <f t="shared" si="218"/>
        <v>43</v>
      </c>
      <c r="FQ58" s="176">
        <f t="shared" si="219"/>
        <v>204</v>
      </c>
      <c r="FR58" s="176">
        <f t="shared" si="220"/>
        <v>204</v>
      </c>
      <c r="FS58" s="66">
        <f t="shared" si="221"/>
        <v>451</v>
      </c>
      <c r="FT58" s="242">
        <f t="shared" si="72"/>
        <v>3.1853829148801973E-5</v>
      </c>
      <c r="FU58" s="242">
        <f t="shared" si="73"/>
        <v>4.068282045857675E-5</v>
      </c>
      <c r="FV58" s="242">
        <f t="shared" si="74"/>
        <v>1.0391229802047072E-4</v>
      </c>
      <c r="FW58" s="242">
        <f t="shared" si="75"/>
        <v>0</v>
      </c>
      <c r="FX58" s="242">
        <f t="shared" si="76"/>
        <v>8.3229873976099159E-5</v>
      </c>
      <c r="FY58" s="242">
        <f t="shared" si="77"/>
        <v>2.1228868430549759E-4</v>
      </c>
      <c r="FZ58" s="242">
        <f t="shared" si="78"/>
        <v>1.5677749093303509E-4</v>
      </c>
      <c r="GA58" s="242">
        <f t="shared" si="79"/>
        <v>0</v>
      </c>
      <c r="GB58" s="242">
        <f t="shared" si="80"/>
        <v>-3.9799410968717664E-5</v>
      </c>
      <c r="GC58" s="242">
        <f t="shared" si="81"/>
        <v>5.5767840545285557E-4</v>
      </c>
      <c r="GD58" s="242">
        <f t="shared" si="82"/>
        <v>6.6108873050304716E-4</v>
      </c>
      <c r="GE58" s="242">
        <f t="shared" si="83"/>
        <v>3.937007874015748E-4</v>
      </c>
      <c r="GF58" s="242">
        <f t="shared" si="84"/>
        <v>6.2985041052749974E-4</v>
      </c>
      <c r="GG58" s="242">
        <f t="shared" si="85"/>
        <v>4.1332561792179878E-4</v>
      </c>
      <c r="GH58" s="242">
        <f t="shared" si="86"/>
        <v>4.304092075688256E-4</v>
      </c>
      <c r="GI58" s="242">
        <f t="shared" si="87"/>
        <v>2.2765926104482208E-4</v>
      </c>
      <c r="GJ58" s="242">
        <f t="shared" si="88"/>
        <v>2.9143805674172252E-4</v>
      </c>
      <c r="GK58" s="242">
        <f t="shared" si="89"/>
        <v>1.9512195121951221E-4</v>
      </c>
      <c r="GL58" s="242">
        <f t="shared" si="90"/>
        <v>5.565387740563885E-5</v>
      </c>
      <c r="GM58" s="242">
        <f t="shared" si="91"/>
        <v>1.8843274207326266E-4</v>
      </c>
      <c r="GN58" s="242">
        <f t="shared" si="92"/>
        <v>1.6992878439126875E-4</v>
      </c>
      <c r="GO58" s="242">
        <f t="shared" si="93"/>
        <v>1.6502255308225458E-4</v>
      </c>
      <c r="GP58" s="242">
        <f t="shared" si="94"/>
        <v>2.0132201456229238E-4</v>
      </c>
      <c r="GQ58" s="242">
        <f t="shared" si="95"/>
        <v>5.6052984821441736E-4</v>
      </c>
      <c r="GR58" s="242">
        <f t="shared" si="96"/>
        <v>5.7319019070192561E-4</v>
      </c>
      <c r="GS58" s="242">
        <f t="shared" si="97"/>
        <v>2.5210956385045453E-4</v>
      </c>
      <c r="GT58" s="242">
        <f t="shared" si="98"/>
        <v>1.5617235749272379E-4</v>
      </c>
      <c r="GU58" s="242">
        <f t="shared" si="99"/>
        <v>1.3096419111604409E-4</v>
      </c>
      <c r="GV58" s="242">
        <f t="shared" si="100"/>
        <v>3.9184604012859674E-4</v>
      </c>
      <c r="GW58" s="242">
        <f t="shared" si="101"/>
        <v>4.9846139337922021E-4</v>
      </c>
      <c r="GX58" s="177">
        <f t="shared" si="102"/>
        <v>1.5391564992851871E-4</v>
      </c>
      <c r="GY58" s="177">
        <f t="shared" si="103"/>
        <v>3.0948104276906646E-4</v>
      </c>
      <c r="GZ58" s="177">
        <f t="shared" si="104"/>
        <v>3.1106254288546089E-4</v>
      </c>
      <c r="HA58" s="243">
        <f t="shared" si="105"/>
        <v>2.8287239628294378E-4</v>
      </c>
      <c r="HB58" s="19"/>
      <c r="HC58" s="19"/>
      <c r="HD58" s="225">
        <v>8.4389999999999993E-2</v>
      </c>
      <c r="HE58" s="10">
        <f t="shared" si="222"/>
        <v>8.4389999999999993E-2</v>
      </c>
      <c r="HF58" s="10">
        <f t="shared" si="223"/>
        <v>8.4389999999999993E-2</v>
      </c>
      <c r="HG58" s="10">
        <f t="shared" si="224"/>
        <v>0.25317000000000001</v>
      </c>
      <c r="HH58" s="10">
        <f t="shared" si="225"/>
        <v>0</v>
      </c>
      <c r="HI58" s="10">
        <f t="shared" si="226"/>
        <v>0.16877999999999999</v>
      </c>
      <c r="HJ58" s="10">
        <f t="shared" si="227"/>
        <v>0.42194999999999994</v>
      </c>
      <c r="HK58" s="10">
        <f t="shared" si="228"/>
        <v>0.42194999999999994</v>
      </c>
      <c r="HL58" s="10">
        <f t="shared" si="229"/>
        <v>0</v>
      </c>
      <c r="HM58" s="10">
        <f t="shared" si="230"/>
        <v>-8.4389999999999993E-2</v>
      </c>
      <c r="HN58" s="10">
        <f t="shared" si="231"/>
        <v>2.2785299999999999</v>
      </c>
      <c r="HO58" s="10">
        <f t="shared" si="232"/>
        <v>2.7004799999999998</v>
      </c>
      <c r="HP58" s="10">
        <f t="shared" si="233"/>
        <v>1.4346299999999998</v>
      </c>
      <c r="HQ58" s="10">
        <f t="shared" si="234"/>
        <v>2.3629199999999999</v>
      </c>
      <c r="HR58" s="10">
        <f t="shared" si="235"/>
        <v>2.10975</v>
      </c>
      <c r="HS58" s="10">
        <f t="shared" si="236"/>
        <v>2.2785299999999999</v>
      </c>
      <c r="HT58" s="10">
        <f t="shared" si="237"/>
        <v>1.4346299999999998</v>
      </c>
      <c r="HU58" s="10">
        <f t="shared" si="238"/>
        <v>1.9409699999999999</v>
      </c>
      <c r="HV58" s="10">
        <f t="shared" si="239"/>
        <v>1.2658499999999999</v>
      </c>
      <c r="HW58" s="10">
        <f t="shared" si="240"/>
        <v>0.42194999999999994</v>
      </c>
      <c r="HX58" s="10">
        <f t="shared" si="241"/>
        <v>1.2658499999999999</v>
      </c>
      <c r="HY58" s="10">
        <f t="shared" si="242"/>
        <v>0.92828999999999995</v>
      </c>
      <c r="HZ58" s="10">
        <f t="shared" si="243"/>
        <v>0.75950999999999991</v>
      </c>
      <c r="IA58" s="10">
        <f t="shared" si="244"/>
        <v>1.01268</v>
      </c>
      <c r="IB58" s="10">
        <f t="shared" si="245"/>
        <v>3.2068199999999996</v>
      </c>
      <c r="IC58" s="10">
        <f t="shared" si="246"/>
        <v>3.1224299999999996</v>
      </c>
      <c r="ID58" s="10">
        <f t="shared" si="247"/>
        <v>1.4346299999999998</v>
      </c>
      <c r="IE58" s="10">
        <f t="shared" si="248"/>
        <v>0.92828999999999995</v>
      </c>
      <c r="IF58" s="10">
        <f t="shared" si="249"/>
        <v>0.84389999999999987</v>
      </c>
      <c r="IG58" s="10">
        <f t="shared" si="250"/>
        <v>1.8565799999999999</v>
      </c>
      <c r="IH58" s="10">
        <f t="shared" si="251"/>
        <v>3.1224299999999996</v>
      </c>
      <c r="II58" s="176">
        <f t="shared" si="252"/>
        <v>3.6287699999999998</v>
      </c>
      <c r="IJ58" s="176">
        <f t="shared" si="253"/>
        <v>17.21556</v>
      </c>
      <c r="IK58" s="176">
        <f t="shared" si="254"/>
        <v>17.215559999999996</v>
      </c>
      <c r="IL58" s="19">
        <f t="shared" si="255"/>
        <v>38.059889999999996</v>
      </c>
      <c r="IM58" s="168"/>
      <c r="IN58" s="168"/>
      <c r="IO58" s="168"/>
      <c r="IP58" s="168"/>
      <c r="IQ58" s="168"/>
      <c r="IR58" s="168"/>
      <c r="IS58" s="168"/>
      <c r="IT58" s="168"/>
      <c r="IU58" s="168"/>
      <c r="IV58" s="168"/>
      <c r="IW58" s="168"/>
      <c r="IX58" s="168"/>
      <c r="IY58" s="168"/>
      <c r="IZ58" s="168"/>
      <c r="JA58" s="168"/>
      <c r="JB58" s="168"/>
      <c r="JC58" s="168"/>
      <c r="JD58" s="168"/>
      <c r="JE58" s="168"/>
      <c r="JF58" s="168"/>
      <c r="JG58" s="168"/>
      <c r="JH58" s="168"/>
      <c r="JI58" s="168"/>
      <c r="JJ58" s="168"/>
      <c r="JK58" s="168"/>
      <c r="JL58" s="168"/>
      <c r="JM58" s="168"/>
      <c r="JN58" s="168"/>
      <c r="JO58" s="168"/>
      <c r="JP58" s="168"/>
      <c r="JQ58" s="177">
        <f t="shared" si="146"/>
        <v>8.4389999999999993E-2</v>
      </c>
      <c r="JR58" s="177">
        <f t="shared" si="147"/>
        <v>8.4390000000000007E-2</v>
      </c>
      <c r="JS58" s="177">
        <f t="shared" si="148"/>
        <v>8.4389999999999979E-2</v>
      </c>
      <c r="JT58" s="22">
        <f t="shared" si="149"/>
        <v>8.4389999999999993E-2</v>
      </c>
    </row>
    <row r="59" spans="1:280" x14ac:dyDescent="0.25">
      <c r="A59" s="96">
        <v>57</v>
      </c>
      <c r="B59" s="45"/>
      <c r="C59" s="45" t="s">
        <v>237</v>
      </c>
      <c r="D59" s="45" t="s">
        <v>183</v>
      </c>
      <c r="E59" s="68">
        <v>313</v>
      </c>
      <c r="F59" s="46" t="s">
        <v>58</v>
      </c>
      <c r="G59" s="124"/>
      <c r="H59" s="125"/>
      <c r="I59" s="125"/>
      <c r="J59" s="125"/>
      <c r="K59" s="125"/>
      <c r="L59" s="125"/>
      <c r="M59" s="125"/>
      <c r="N59" s="17"/>
      <c r="O59" s="12"/>
      <c r="P59" s="12"/>
      <c r="Q59" s="12"/>
      <c r="R59" s="12"/>
      <c r="S59" s="12"/>
      <c r="T59" s="12"/>
      <c r="U59" s="12"/>
      <c r="V59" s="12"/>
      <c r="W59" s="11"/>
      <c r="X59" s="12"/>
      <c r="Y59" s="12"/>
      <c r="Z59" s="12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60"/>
      <c r="AM59" s="124">
        <v>100</v>
      </c>
      <c r="AN59" s="125">
        <v>100</v>
      </c>
      <c r="AO59" s="125">
        <v>100</v>
      </c>
      <c r="AP59" s="125">
        <v>100</v>
      </c>
      <c r="AQ59" s="125">
        <v>100</v>
      </c>
      <c r="AR59" s="125">
        <v>100</v>
      </c>
      <c r="AS59" s="125">
        <v>100</v>
      </c>
      <c r="AT59" s="17">
        <v>100</v>
      </c>
      <c r="AU59" s="12">
        <v>110</v>
      </c>
      <c r="AV59" s="12">
        <v>118</v>
      </c>
      <c r="AW59" s="12">
        <v>120</v>
      </c>
      <c r="AX59" s="12">
        <v>123</v>
      </c>
      <c r="AY59" s="12">
        <v>128</v>
      </c>
      <c r="AZ59" s="12">
        <v>127</v>
      </c>
      <c r="BA59" s="12">
        <v>143</v>
      </c>
      <c r="BB59" s="12">
        <v>150</v>
      </c>
      <c r="BC59" s="11">
        <v>166</v>
      </c>
      <c r="BD59" s="12">
        <v>176</v>
      </c>
      <c r="BE59" s="12">
        <v>207</v>
      </c>
      <c r="BF59" s="12">
        <v>219</v>
      </c>
      <c r="BG59" s="11">
        <v>263</v>
      </c>
      <c r="BH59" s="11">
        <v>269</v>
      </c>
      <c r="BI59" s="11">
        <v>295</v>
      </c>
      <c r="BJ59" s="11">
        <v>313</v>
      </c>
      <c r="BK59" s="11">
        <v>347</v>
      </c>
      <c r="BL59" s="11">
        <v>363</v>
      </c>
      <c r="BM59" s="11">
        <v>365</v>
      </c>
      <c r="BN59" s="11">
        <v>362</v>
      </c>
      <c r="BO59" s="11">
        <v>415</v>
      </c>
      <c r="BP59" s="11">
        <v>441</v>
      </c>
      <c r="BQ59" s="11">
        <v>479</v>
      </c>
      <c r="BR59" s="60"/>
      <c r="BS59" s="60"/>
      <c r="BT59" s="11">
        <f t="shared" si="150"/>
        <v>0</v>
      </c>
      <c r="BU59" s="11">
        <f t="shared" si="151"/>
        <v>0</v>
      </c>
      <c r="BV59" s="11">
        <f t="shared" si="152"/>
        <v>0</v>
      </c>
      <c r="BW59" s="11">
        <f t="shared" si="153"/>
        <v>0</v>
      </c>
      <c r="BX59" s="11">
        <f t="shared" si="154"/>
        <v>0</v>
      </c>
      <c r="BY59" s="11">
        <f t="shared" si="155"/>
        <v>0</v>
      </c>
      <c r="BZ59" s="11">
        <f t="shared" si="156"/>
        <v>0</v>
      </c>
      <c r="CA59" s="11">
        <f t="shared" si="157"/>
        <v>10</v>
      </c>
      <c r="CB59" s="11">
        <f t="shared" si="158"/>
        <v>8</v>
      </c>
      <c r="CC59" s="11">
        <f t="shared" si="159"/>
        <v>2</v>
      </c>
      <c r="CD59" s="11">
        <f t="shared" si="160"/>
        <v>3</v>
      </c>
      <c r="CE59" s="11">
        <f t="shared" si="161"/>
        <v>5</v>
      </c>
      <c r="CF59" s="11">
        <f t="shared" si="162"/>
        <v>-1</v>
      </c>
      <c r="CG59" s="11">
        <f t="shared" si="163"/>
        <v>16</v>
      </c>
      <c r="CH59" s="11">
        <f t="shared" si="164"/>
        <v>7</v>
      </c>
      <c r="CI59" s="11">
        <f t="shared" si="165"/>
        <v>16</v>
      </c>
      <c r="CJ59" s="11">
        <f t="shared" si="166"/>
        <v>10</v>
      </c>
      <c r="CK59" s="11">
        <f t="shared" si="167"/>
        <v>31</v>
      </c>
      <c r="CL59" s="11">
        <f t="shared" si="168"/>
        <v>12</v>
      </c>
      <c r="CM59" s="11">
        <f t="shared" si="169"/>
        <v>44</v>
      </c>
      <c r="CN59" s="11">
        <f t="shared" si="170"/>
        <v>6</v>
      </c>
      <c r="CO59" s="11">
        <f t="shared" si="171"/>
        <v>26</v>
      </c>
      <c r="CP59" s="11">
        <f t="shared" si="172"/>
        <v>18</v>
      </c>
      <c r="CQ59" s="11">
        <f t="shared" si="173"/>
        <v>34</v>
      </c>
      <c r="CR59" s="11">
        <f t="shared" si="174"/>
        <v>16</v>
      </c>
      <c r="CS59" s="11">
        <f t="shared" si="175"/>
        <v>2</v>
      </c>
      <c r="CT59" s="11">
        <f t="shared" si="176"/>
        <v>-3</v>
      </c>
      <c r="CU59" s="11">
        <f t="shared" si="177"/>
        <v>53</v>
      </c>
      <c r="CV59" s="11">
        <f t="shared" si="178"/>
        <v>26</v>
      </c>
      <c r="CW59" s="11">
        <f t="shared" si="179"/>
        <v>38</v>
      </c>
      <c r="CX59" s="66">
        <f t="shared" si="180"/>
        <v>20</v>
      </c>
      <c r="CY59" s="66">
        <f t="shared" si="181"/>
        <v>143</v>
      </c>
      <c r="CZ59" s="66">
        <f t="shared" si="182"/>
        <v>216</v>
      </c>
      <c r="DA59" s="66">
        <f t="shared" si="183"/>
        <v>379</v>
      </c>
      <c r="DB59" s="60"/>
      <c r="DC59" s="128">
        <v>4</v>
      </c>
      <c r="DD59" s="128">
        <v>0</v>
      </c>
      <c r="DE59" s="128">
        <v>0</v>
      </c>
      <c r="DF59" s="129">
        <v>2</v>
      </c>
      <c r="DG59" s="129">
        <v>4</v>
      </c>
      <c r="DH59" s="129">
        <v>1</v>
      </c>
      <c r="DI59" s="129">
        <v>5</v>
      </c>
      <c r="DJ59" s="129">
        <v>10</v>
      </c>
      <c r="DK59" s="128">
        <v>8</v>
      </c>
      <c r="DL59" s="128">
        <v>20</v>
      </c>
      <c r="DM59" s="128">
        <v>21</v>
      </c>
      <c r="DN59" s="129">
        <v>14</v>
      </c>
      <c r="DO59" s="129">
        <v>19</v>
      </c>
      <c r="DP59" s="129">
        <v>17</v>
      </c>
      <c r="DQ59" s="129">
        <v>19</v>
      </c>
      <c r="DR59" s="129">
        <v>20</v>
      </c>
      <c r="DS59" s="130">
        <v>20</v>
      </c>
      <c r="DT59" s="130">
        <v>19</v>
      </c>
      <c r="DU59" s="130">
        <v>15</v>
      </c>
      <c r="DV59" s="130">
        <v>19</v>
      </c>
      <c r="DW59" s="130">
        <v>17</v>
      </c>
      <c r="DX59" s="130">
        <v>18</v>
      </c>
      <c r="DY59" s="130">
        <v>14</v>
      </c>
      <c r="DZ59" s="130">
        <v>18</v>
      </c>
      <c r="EA59" s="130">
        <v>34</v>
      </c>
      <c r="EB59" s="130">
        <v>40</v>
      </c>
      <c r="EC59" s="130">
        <v>28</v>
      </c>
      <c r="ED59" s="130">
        <v>30</v>
      </c>
      <c r="EE59" s="130">
        <v>21</v>
      </c>
      <c r="EF59" s="130">
        <v>33</v>
      </c>
      <c r="EG59" s="66">
        <f t="shared" si="184"/>
        <v>54</v>
      </c>
      <c r="EH59" s="66">
        <f t="shared" si="185"/>
        <v>183</v>
      </c>
      <c r="EI59" s="66">
        <f t="shared" si="186"/>
        <v>253</v>
      </c>
      <c r="EJ59" s="66">
        <f t="shared" si="187"/>
        <v>490</v>
      </c>
      <c r="EK59" s="19"/>
      <c r="EL59" s="5">
        <f t="shared" si="188"/>
        <v>4</v>
      </c>
      <c r="EM59" s="5">
        <f t="shared" si="189"/>
        <v>0</v>
      </c>
      <c r="EN59" s="5">
        <f t="shared" si="190"/>
        <v>0</v>
      </c>
      <c r="EO59" s="5">
        <f t="shared" si="191"/>
        <v>2</v>
      </c>
      <c r="EP59" s="5">
        <f t="shared" si="192"/>
        <v>4</v>
      </c>
      <c r="EQ59" s="5">
        <f t="shared" si="193"/>
        <v>1</v>
      </c>
      <c r="ER59" s="5">
        <f t="shared" si="194"/>
        <v>5</v>
      </c>
      <c r="ES59" s="5">
        <f t="shared" si="195"/>
        <v>20</v>
      </c>
      <c r="ET59" s="5">
        <f t="shared" si="196"/>
        <v>16</v>
      </c>
      <c r="EU59" s="5">
        <f t="shared" si="197"/>
        <v>22</v>
      </c>
      <c r="EV59" s="5">
        <f t="shared" si="198"/>
        <v>24</v>
      </c>
      <c r="EW59" s="5">
        <f t="shared" si="199"/>
        <v>19</v>
      </c>
      <c r="EX59" s="5">
        <f t="shared" si="200"/>
        <v>18</v>
      </c>
      <c r="EY59" s="5">
        <f t="shared" si="201"/>
        <v>33</v>
      </c>
      <c r="EZ59" s="5">
        <f t="shared" si="202"/>
        <v>26</v>
      </c>
      <c r="FA59" s="5">
        <f t="shared" si="203"/>
        <v>36</v>
      </c>
      <c r="FB59" s="5">
        <f t="shared" si="204"/>
        <v>30</v>
      </c>
      <c r="FC59" s="5">
        <f t="shared" si="205"/>
        <v>50</v>
      </c>
      <c r="FD59" s="5">
        <f t="shared" si="206"/>
        <v>27</v>
      </c>
      <c r="FE59" s="5">
        <f t="shared" si="207"/>
        <v>63</v>
      </c>
      <c r="FF59" s="5">
        <f t="shared" si="208"/>
        <v>23</v>
      </c>
      <c r="FG59" s="5">
        <f t="shared" si="209"/>
        <v>44</v>
      </c>
      <c r="FH59" s="5">
        <f t="shared" si="210"/>
        <v>32</v>
      </c>
      <c r="FI59" s="5">
        <f t="shared" si="211"/>
        <v>52</v>
      </c>
      <c r="FJ59" s="5">
        <f t="shared" si="212"/>
        <v>50</v>
      </c>
      <c r="FK59" s="5">
        <f t="shared" si="213"/>
        <v>42</v>
      </c>
      <c r="FL59" s="5">
        <f t="shared" si="214"/>
        <v>25</v>
      </c>
      <c r="FM59" s="5">
        <f t="shared" si="215"/>
        <v>83</v>
      </c>
      <c r="FN59" s="5">
        <f t="shared" si="216"/>
        <v>47</v>
      </c>
      <c r="FO59" s="5">
        <f t="shared" si="217"/>
        <v>71</v>
      </c>
      <c r="FP59" s="176">
        <f t="shared" si="218"/>
        <v>74</v>
      </c>
      <c r="FQ59" s="176">
        <f t="shared" si="219"/>
        <v>326</v>
      </c>
      <c r="FR59" s="176">
        <f t="shared" si="220"/>
        <v>469</v>
      </c>
      <c r="FS59" s="66">
        <f t="shared" si="221"/>
        <v>869</v>
      </c>
      <c r="FT59" s="242">
        <f t="shared" si="72"/>
        <v>1.2741531659520789E-4</v>
      </c>
      <c r="FU59" s="242">
        <f t="shared" si="73"/>
        <v>0</v>
      </c>
      <c r="FV59" s="242">
        <f t="shared" si="74"/>
        <v>0</v>
      </c>
      <c r="FW59" s="242">
        <f t="shared" si="75"/>
        <v>1.4689141052476957E-4</v>
      </c>
      <c r="FX59" s="242">
        <f t="shared" si="76"/>
        <v>1.6645974795219832E-4</v>
      </c>
      <c r="FY59" s="242">
        <f t="shared" si="77"/>
        <v>4.2457736861099519E-5</v>
      </c>
      <c r="FZ59" s="242">
        <f t="shared" si="78"/>
        <v>1.5677749093303509E-4</v>
      </c>
      <c r="GA59" s="242">
        <f t="shared" si="79"/>
        <v>7.1689726862140656E-4</v>
      </c>
      <c r="GB59" s="242">
        <f t="shared" si="80"/>
        <v>6.3679057549948263E-4</v>
      </c>
      <c r="GC59" s="242">
        <f t="shared" si="81"/>
        <v>4.544046266652897E-4</v>
      </c>
      <c r="GD59" s="242">
        <f t="shared" si="82"/>
        <v>4.9581654787728537E-4</v>
      </c>
      <c r="GE59" s="242">
        <f t="shared" si="83"/>
        <v>4.4001852709587772E-4</v>
      </c>
      <c r="GF59" s="242">
        <f t="shared" si="84"/>
        <v>4.0490383533910694E-4</v>
      </c>
      <c r="GG59" s="242">
        <f t="shared" si="85"/>
        <v>5.4558981565677441E-4</v>
      </c>
      <c r="GH59" s="242">
        <f t="shared" si="86"/>
        <v>4.1446812580701729E-4</v>
      </c>
      <c r="GI59" s="242">
        <f t="shared" si="87"/>
        <v>4.8210196456550562E-4</v>
      </c>
      <c r="GJ59" s="242">
        <f t="shared" si="88"/>
        <v>3.8013659575007286E-4</v>
      </c>
      <c r="GK59" s="242">
        <f t="shared" si="89"/>
        <v>6.5040650406504065E-4</v>
      </c>
      <c r="GL59" s="242">
        <f t="shared" si="90"/>
        <v>3.0053093799044977E-4</v>
      </c>
      <c r="GM59" s="242">
        <f t="shared" si="91"/>
        <v>7.9141751670770309E-4</v>
      </c>
      <c r="GN59" s="242">
        <f t="shared" si="92"/>
        <v>3.5530564009083465E-4</v>
      </c>
      <c r="GO59" s="242">
        <f t="shared" si="93"/>
        <v>8.0677692617991124E-4</v>
      </c>
      <c r="GP59" s="242">
        <f t="shared" si="94"/>
        <v>5.3685870549944638E-4</v>
      </c>
      <c r="GQ59" s="242">
        <f t="shared" si="95"/>
        <v>7.6704084492499225E-4</v>
      </c>
      <c r="GR59" s="242">
        <f t="shared" si="96"/>
        <v>7.7458133878638598E-4</v>
      </c>
      <c r="GS59" s="242">
        <f t="shared" si="97"/>
        <v>6.228589224540642E-4</v>
      </c>
      <c r="GT59" s="242">
        <f t="shared" si="98"/>
        <v>3.5493717611982678E-4</v>
      </c>
      <c r="GU59" s="242">
        <f t="shared" si="99"/>
        <v>1.087002786263166E-3</v>
      </c>
      <c r="GV59" s="242">
        <f t="shared" si="100"/>
        <v>8.3712563118382036E-4</v>
      </c>
      <c r="GW59" s="242">
        <f t="shared" si="101"/>
        <v>9.5650699810607119E-4</v>
      </c>
      <c r="GX59" s="177">
        <f t="shared" si="102"/>
        <v>2.6487809522582291E-4</v>
      </c>
      <c r="GY59" s="177">
        <f t="shared" si="103"/>
        <v>4.9456284285644939E-4</v>
      </c>
      <c r="GZ59" s="177">
        <f t="shared" si="104"/>
        <v>7.1513888535922141E-4</v>
      </c>
      <c r="HA59" s="243">
        <f t="shared" si="105"/>
        <v>5.4504681235006242E-4</v>
      </c>
      <c r="HB59" s="19"/>
      <c r="HC59" s="19"/>
      <c r="HD59" s="225">
        <v>0.82911000000000001</v>
      </c>
      <c r="HE59" s="10">
        <f t="shared" si="222"/>
        <v>3.3164400000000001</v>
      </c>
      <c r="HF59" s="10">
        <f t="shared" si="223"/>
        <v>0</v>
      </c>
      <c r="HG59" s="10">
        <f t="shared" si="224"/>
        <v>0</v>
      </c>
      <c r="HH59" s="10">
        <f t="shared" si="225"/>
        <v>1.65822</v>
      </c>
      <c r="HI59" s="10">
        <f t="shared" si="226"/>
        <v>3.3164400000000001</v>
      </c>
      <c r="HJ59" s="10">
        <f t="shared" si="227"/>
        <v>0.82911000000000001</v>
      </c>
      <c r="HK59" s="10">
        <f t="shared" si="228"/>
        <v>4.1455500000000001</v>
      </c>
      <c r="HL59" s="10">
        <f t="shared" si="229"/>
        <v>16.5822</v>
      </c>
      <c r="HM59" s="10">
        <f t="shared" si="230"/>
        <v>13.26576</v>
      </c>
      <c r="HN59" s="10">
        <f t="shared" si="231"/>
        <v>18.24042</v>
      </c>
      <c r="HO59" s="10">
        <f t="shared" si="232"/>
        <v>19.89864</v>
      </c>
      <c r="HP59" s="10">
        <f t="shared" si="233"/>
        <v>15.75309</v>
      </c>
      <c r="HQ59" s="10">
        <f t="shared" si="234"/>
        <v>14.92398</v>
      </c>
      <c r="HR59" s="10">
        <f t="shared" si="235"/>
        <v>27.36063</v>
      </c>
      <c r="HS59" s="10">
        <f t="shared" si="236"/>
        <v>21.55686</v>
      </c>
      <c r="HT59" s="10">
        <f t="shared" si="237"/>
        <v>29.84796</v>
      </c>
      <c r="HU59" s="10">
        <f t="shared" si="238"/>
        <v>24.8733</v>
      </c>
      <c r="HV59" s="10">
        <f t="shared" si="239"/>
        <v>41.455500000000001</v>
      </c>
      <c r="HW59" s="10">
        <f t="shared" si="240"/>
        <v>22.38597</v>
      </c>
      <c r="HX59" s="10">
        <f t="shared" si="241"/>
        <v>52.233930000000001</v>
      </c>
      <c r="HY59" s="10">
        <f t="shared" si="242"/>
        <v>19.06953</v>
      </c>
      <c r="HZ59" s="10">
        <f t="shared" si="243"/>
        <v>36.480840000000001</v>
      </c>
      <c r="IA59" s="10">
        <f t="shared" si="244"/>
        <v>26.53152</v>
      </c>
      <c r="IB59" s="10">
        <f t="shared" si="245"/>
        <v>43.113720000000001</v>
      </c>
      <c r="IC59" s="10">
        <f t="shared" si="246"/>
        <v>41.455500000000001</v>
      </c>
      <c r="ID59" s="10">
        <f t="shared" si="247"/>
        <v>34.822620000000001</v>
      </c>
      <c r="IE59" s="10">
        <f t="shared" si="248"/>
        <v>20.72775</v>
      </c>
      <c r="IF59" s="10">
        <f t="shared" si="249"/>
        <v>68.816130000000001</v>
      </c>
      <c r="IG59" s="10">
        <f t="shared" si="250"/>
        <v>38.968170000000001</v>
      </c>
      <c r="IH59" s="10">
        <f t="shared" si="251"/>
        <v>58.866810000000001</v>
      </c>
      <c r="II59" s="176">
        <f t="shared" si="252"/>
        <v>61.354140000000001</v>
      </c>
      <c r="IJ59" s="176">
        <f t="shared" si="253"/>
        <v>270.28985999999998</v>
      </c>
      <c r="IK59" s="176">
        <f t="shared" si="254"/>
        <v>388.85258999999996</v>
      </c>
      <c r="IL59" s="19">
        <f t="shared" si="255"/>
        <v>720.49658999999997</v>
      </c>
      <c r="IM59" s="168"/>
      <c r="IN59" s="168"/>
      <c r="IO59" s="168"/>
      <c r="IP59" s="168"/>
      <c r="IQ59" s="168"/>
      <c r="IR59" s="168"/>
      <c r="IS59" s="168"/>
      <c r="IT59" s="168"/>
      <c r="IU59" s="168"/>
      <c r="IV59" s="168"/>
      <c r="IW59" s="168"/>
      <c r="IX59" s="168"/>
      <c r="IY59" s="168"/>
      <c r="IZ59" s="168"/>
      <c r="JA59" s="168"/>
      <c r="JB59" s="168"/>
      <c r="JC59" s="168"/>
      <c r="JD59" s="168"/>
      <c r="JE59" s="168"/>
      <c r="JF59" s="168"/>
      <c r="JG59" s="168"/>
      <c r="JH59" s="168"/>
      <c r="JI59" s="168"/>
      <c r="JJ59" s="168"/>
      <c r="JK59" s="168"/>
      <c r="JL59" s="168"/>
      <c r="JM59" s="168"/>
      <c r="JN59" s="168"/>
      <c r="JO59" s="168"/>
      <c r="JP59" s="168"/>
      <c r="JQ59" s="177">
        <f t="shared" si="146"/>
        <v>0.82911000000000001</v>
      </c>
      <c r="JR59" s="177">
        <f t="shared" si="147"/>
        <v>0.8291099999999999</v>
      </c>
      <c r="JS59" s="177">
        <f t="shared" si="148"/>
        <v>0.8291099999999999</v>
      </c>
      <c r="JT59" s="22">
        <f t="shared" si="149"/>
        <v>0.82911000000000001</v>
      </c>
    </row>
    <row r="60" spans="1:280" x14ac:dyDescent="0.25">
      <c r="A60" s="96">
        <v>58</v>
      </c>
      <c r="B60" s="45"/>
      <c r="C60" s="45" t="s">
        <v>182</v>
      </c>
      <c r="D60" s="45" t="s">
        <v>182</v>
      </c>
      <c r="E60" s="68">
        <v>253</v>
      </c>
      <c r="F60" s="49" t="s">
        <v>40</v>
      </c>
      <c r="G60" s="124"/>
      <c r="H60" s="125"/>
      <c r="I60" s="125"/>
      <c r="J60" s="125"/>
      <c r="K60" s="125"/>
      <c r="L60" s="125"/>
      <c r="M60" s="125"/>
      <c r="N60" s="17"/>
      <c r="O60" s="12"/>
      <c r="P60" s="12"/>
      <c r="Q60" s="12"/>
      <c r="R60" s="12"/>
      <c r="S60" s="12"/>
      <c r="T60" s="12"/>
      <c r="U60" s="12"/>
      <c r="V60" s="12"/>
      <c r="W60" s="11"/>
      <c r="X60" s="11"/>
      <c r="Y60" s="12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60"/>
      <c r="AM60" s="124">
        <v>118</v>
      </c>
      <c r="AN60" s="125">
        <v>118</v>
      </c>
      <c r="AO60" s="125">
        <v>118</v>
      </c>
      <c r="AP60" s="125">
        <v>118</v>
      </c>
      <c r="AQ60" s="125">
        <v>118</v>
      </c>
      <c r="AR60" s="125">
        <v>118</v>
      </c>
      <c r="AS60" s="125">
        <v>118</v>
      </c>
      <c r="AT60" s="17">
        <v>118</v>
      </c>
      <c r="AU60" s="12">
        <v>180</v>
      </c>
      <c r="AV60" s="12">
        <v>216</v>
      </c>
      <c r="AW60" s="12">
        <v>401</v>
      </c>
      <c r="AX60" s="12">
        <v>493</v>
      </c>
      <c r="AY60" s="12">
        <v>581</v>
      </c>
      <c r="AZ60" s="12">
        <v>568</v>
      </c>
      <c r="BA60" s="12">
        <v>813</v>
      </c>
      <c r="BB60" s="12">
        <v>993</v>
      </c>
      <c r="BC60" s="11">
        <v>1215</v>
      </c>
      <c r="BD60" s="11">
        <v>1417</v>
      </c>
      <c r="BE60" s="12">
        <v>1660</v>
      </c>
      <c r="BF60" s="11">
        <v>2058</v>
      </c>
      <c r="BG60" s="11">
        <v>2205</v>
      </c>
      <c r="BH60" s="11">
        <v>2168</v>
      </c>
      <c r="BI60" s="11">
        <v>2027</v>
      </c>
      <c r="BJ60" s="11">
        <v>1978</v>
      </c>
      <c r="BK60" s="11">
        <v>1899</v>
      </c>
      <c r="BL60" s="11">
        <v>1764</v>
      </c>
      <c r="BM60" s="11">
        <v>1689</v>
      </c>
      <c r="BN60" s="11">
        <v>1675</v>
      </c>
      <c r="BO60" s="11">
        <v>1769</v>
      </c>
      <c r="BP60" s="11">
        <v>1823</v>
      </c>
      <c r="BQ60" s="12">
        <v>1873</v>
      </c>
      <c r="BR60" s="60"/>
      <c r="BS60" s="60"/>
      <c r="BT60" s="11">
        <f t="shared" si="150"/>
        <v>0</v>
      </c>
      <c r="BU60" s="11">
        <f t="shared" si="151"/>
        <v>0</v>
      </c>
      <c r="BV60" s="11">
        <f t="shared" si="152"/>
        <v>0</v>
      </c>
      <c r="BW60" s="11">
        <f t="shared" si="153"/>
        <v>0</v>
      </c>
      <c r="BX60" s="11">
        <f t="shared" si="154"/>
        <v>0</v>
      </c>
      <c r="BY60" s="11">
        <f t="shared" si="155"/>
        <v>0</v>
      </c>
      <c r="BZ60" s="11">
        <f t="shared" si="156"/>
        <v>0</v>
      </c>
      <c r="CA60" s="11">
        <f t="shared" si="157"/>
        <v>62</v>
      </c>
      <c r="CB60" s="11">
        <f t="shared" si="158"/>
        <v>36</v>
      </c>
      <c r="CC60" s="11">
        <f t="shared" si="159"/>
        <v>185</v>
      </c>
      <c r="CD60" s="11">
        <f t="shared" si="160"/>
        <v>92</v>
      </c>
      <c r="CE60" s="11">
        <f t="shared" si="161"/>
        <v>88</v>
      </c>
      <c r="CF60" s="11">
        <f t="shared" si="162"/>
        <v>-13</v>
      </c>
      <c r="CG60" s="11">
        <f t="shared" si="163"/>
        <v>245</v>
      </c>
      <c r="CH60" s="11">
        <f t="shared" si="164"/>
        <v>180</v>
      </c>
      <c r="CI60" s="11">
        <f t="shared" si="165"/>
        <v>222</v>
      </c>
      <c r="CJ60" s="11">
        <f t="shared" si="166"/>
        <v>202</v>
      </c>
      <c r="CK60" s="11">
        <f t="shared" si="167"/>
        <v>243</v>
      </c>
      <c r="CL60" s="11">
        <f t="shared" si="168"/>
        <v>398</v>
      </c>
      <c r="CM60" s="11">
        <f t="shared" si="169"/>
        <v>147</v>
      </c>
      <c r="CN60" s="11">
        <f t="shared" si="170"/>
        <v>-37</v>
      </c>
      <c r="CO60" s="11">
        <f t="shared" si="171"/>
        <v>-141</v>
      </c>
      <c r="CP60" s="11">
        <f t="shared" si="172"/>
        <v>-49</v>
      </c>
      <c r="CQ60" s="11">
        <f t="shared" si="173"/>
        <v>-79</v>
      </c>
      <c r="CR60" s="11">
        <f t="shared" si="174"/>
        <v>-135</v>
      </c>
      <c r="CS60" s="11">
        <f t="shared" si="175"/>
        <v>-75</v>
      </c>
      <c r="CT60" s="11">
        <f t="shared" si="176"/>
        <v>-14</v>
      </c>
      <c r="CU60" s="11">
        <f t="shared" si="177"/>
        <v>94</v>
      </c>
      <c r="CV60" s="11">
        <f t="shared" si="178"/>
        <v>54</v>
      </c>
      <c r="CW60" s="11">
        <f t="shared" si="179"/>
        <v>50</v>
      </c>
      <c r="CX60" s="66">
        <f t="shared" si="180"/>
        <v>283</v>
      </c>
      <c r="CY60" s="66">
        <f t="shared" si="181"/>
        <v>1804</v>
      </c>
      <c r="CZ60" s="66">
        <f t="shared" si="182"/>
        <v>-332</v>
      </c>
      <c r="DA60" s="66">
        <f t="shared" si="183"/>
        <v>1755</v>
      </c>
      <c r="DB60" s="60"/>
      <c r="DC60" s="128">
        <v>0</v>
      </c>
      <c r="DD60" s="128">
        <v>0</v>
      </c>
      <c r="DE60" s="128">
        <v>0</v>
      </c>
      <c r="DF60" s="129">
        <v>1</v>
      </c>
      <c r="DG60" s="129">
        <v>0</v>
      </c>
      <c r="DH60" s="129">
        <v>3</v>
      </c>
      <c r="DI60" s="129">
        <v>8</v>
      </c>
      <c r="DJ60" s="129">
        <v>13</v>
      </c>
      <c r="DK60" s="128">
        <v>35</v>
      </c>
      <c r="DL60" s="128">
        <v>40</v>
      </c>
      <c r="DM60" s="128">
        <v>64</v>
      </c>
      <c r="DN60" s="129">
        <v>45</v>
      </c>
      <c r="DO60" s="129">
        <v>95</v>
      </c>
      <c r="DP60" s="129">
        <v>84</v>
      </c>
      <c r="DQ60" s="129">
        <v>62</v>
      </c>
      <c r="DR60" s="129">
        <v>84</v>
      </c>
      <c r="DS60" s="130">
        <v>131</v>
      </c>
      <c r="DT60" s="130">
        <v>106</v>
      </c>
      <c r="DU60" s="130">
        <v>115</v>
      </c>
      <c r="DV60" s="130">
        <v>105</v>
      </c>
      <c r="DW60" s="130">
        <v>116</v>
      </c>
      <c r="DX60" s="130">
        <v>122</v>
      </c>
      <c r="DY60" s="130">
        <v>75</v>
      </c>
      <c r="DZ60" s="130">
        <v>154</v>
      </c>
      <c r="EA60" s="130">
        <v>166</v>
      </c>
      <c r="EB60" s="130">
        <v>163</v>
      </c>
      <c r="EC60" s="130">
        <v>136</v>
      </c>
      <c r="ED60" s="130">
        <v>101</v>
      </c>
      <c r="EE60" s="130">
        <v>96</v>
      </c>
      <c r="EF60" s="130">
        <v>97</v>
      </c>
      <c r="EG60" s="66">
        <f t="shared" si="184"/>
        <v>100</v>
      </c>
      <c r="EH60" s="66">
        <f t="shared" si="185"/>
        <v>891</v>
      </c>
      <c r="EI60" s="66">
        <f t="shared" si="186"/>
        <v>1226</v>
      </c>
      <c r="EJ60" s="66">
        <f t="shared" si="187"/>
        <v>2217</v>
      </c>
      <c r="EK60" s="25"/>
      <c r="EL60" s="5">
        <f t="shared" si="188"/>
        <v>0</v>
      </c>
      <c r="EM60" s="5">
        <f t="shared" si="189"/>
        <v>0</v>
      </c>
      <c r="EN60" s="5">
        <f t="shared" si="190"/>
        <v>0</v>
      </c>
      <c r="EO60" s="5">
        <f t="shared" si="191"/>
        <v>1</v>
      </c>
      <c r="EP60" s="5">
        <f t="shared" si="192"/>
        <v>0</v>
      </c>
      <c r="EQ60" s="5">
        <f t="shared" si="193"/>
        <v>3</v>
      </c>
      <c r="ER60" s="5">
        <f t="shared" si="194"/>
        <v>8</v>
      </c>
      <c r="ES60" s="5">
        <f t="shared" si="195"/>
        <v>75</v>
      </c>
      <c r="ET60" s="5">
        <f t="shared" si="196"/>
        <v>71</v>
      </c>
      <c r="EU60" s="5">
        <f t="shared" si="197"/>
        <v>225</v>
      </c>
      <c r="EV60" s="5">
        <f t="shared" si="198"/>
        <v>156</v>
      </c>
      <c r="EW60" s="5">
        <f t="shared" si="199"/>
        <v>133</v>
      </c>
      <c r="EX60" s="5">
        <f t="shared" si="200"/>
        <v>82</v>
      </c>
      <c r="EY60" s="5">
        <f t="shared" si="201"/>
        <v>329</v>
      </c>
      <c r="EZ60" s="5">
        <f t="shared" si="202"/>
        <v>242</v>
      </c>
      <c r="FA60" s="5">
        <f t="shared" si="203"/>
        <v>306</v>
      </c>
      <c r="FB60" s="5">
        <f t="shared" si="204"/>
        <v>333</v>
      </c>
      <c r="FC60" s="5">
        <f t="shared" si="205"/>
        <v>349</v>
      </c>
      <c r="FD60" s="5">
        <f t="shared" si="206"/>
        <v>513</v>
      </c>
      <c r="FE60" s="5">
        <f t="shared" si="207"/>
        <v>252</v>
      </c>
      <c r="FF60" s="5">
        <f t="shared" si="208"/>
        <v>79</v>
      </c>
      <c r="FG60" s="5">
        <f t="shared" si="209"/>
        <v>-19</v>
      </c>
      <c r="FH60" s="5">
        <f t="shared" si="210"/>
        <v>26</v>
      </c>
      <c r="FI60" s="5">
        <f t="shared" si="211"/>
        <v>75</v>
      </c>
      <c r="FJ60" s="5">
        <f t="shared" si="212"/>
        <v>31</v>
      </c>
      <c r="FK60" s="5">
        <f t="shared" si="213"/>
        <v>88</v>
      </c>
      <c r="FL60" s="5">
        <f t="shared" si="214"/>
        <v>122</v>
      </c>
      <c r="FM60" s="5">
        <f t="shared" si="215"/>
        <v>195</v>
      </c>
      <c r="FN60" s="5">
        <f t="shared" si="216"/>
        <v>150</v>
      </c>
      <c r="FO60" s="5">
        <f t="shared" si="217"/>
        <v>147</v>
      </c>
      <c r="FP60" s="176">
        <f t="shared" si="218"/>
        <v>383</v>
      </c>
      <c r="FQ60" s="176">
        <f t="shared" si="219"/>
        <v>2695</v>
      </c>
      <c r="FR60" s="176">
        <f t="shared" si="220"/>
        <v>894</v>
      </c>
      <c r="FS60" s="66">
        <f t="shared" si="221"/>
        <v>3972</v>
      </c>
      <c r="FT60" s="242">
        <f t="shared" si="72"/>
        <v>0</v>
      </c>
      <c r="FU60" s="242">
        <f t="shared" si="73"/>
        <v>0</v>
      </c>
      <c r="FV60" s="242">
        <f t="shared" si="74"/>
        <v>0</v>
      </c>
      <c r="FW60" s="242">
        <f t="shared" si="75"/>
        <v>7.3445705262384787E-5</v>
      </c>
      <c r="FX60" s="242">
        <f t="shared" si="76"/>
        <v>0</v>
      </c>
      <c r="FY60" s="242">
        <f t="shared" si="77"/>
        <v>1.2737321058329854E-4</v>
      </c>
      <c r="FZ60" s="242">
        <f t="shared" si="78"/>
        <v>2.5084398549285615E-4</v>
      </c>
      <c r="GA60" s="242">
        <f t="shared" si="79"/>
        <v>2.6883647573302744E-3</v>
      </c>
      <c r="GB60" s="242">
        <f t="shared" si="80"/>
        <v>2.8257581787789541E-3</v>
      </c>
      <c r="GC60" s="242">
        <f t="shared" si="81"/>
        <v>4.6473200454404629E-3</v>
      </c>
      <c r="GD60" s="242">
        <f t="shared" si="82"/>
        <v>3.2228075612023553E-3</v>
      </c>
      <c r="GE60" s="242">
        <f t="shared" si="83"/>
        <v>3.080129689671144E-3</v>
      </c>
      <c r="GF60" s="242">
        <f t="shared" si="84"/>
        <v>1.8445619165448207E-3</v>
      </c>
      <c r="GG60" s="242">
        <f t="shared" si="85"/>
        <v>5.4393651318508721E-3</v>
      </c>
      <c r="GH60" s="242">
        <f t="shared" si="86"/>
        <v>3.8577417863576223E-3</v>
      </c>
      <c r="GI60" s="242">
        <f t="shared" si="87"/>
        <v>4.0978666988067975E-3</v>
      </c>
      <c r="GJ60" s="242">
        <f t="shared" si="88"/>
        <v>4.2195162128258086E-3</v>
      </c>
      <c r="GK60" s="242">
        <f t="shared" si="89"/>
        <v>4.5398373983739837E-3</v>
      </c>
      <c r="GL60" s="242">
        <f t="shared" si="90"/>
        <v>5.7100878218185463E-3</v>
      </c>
      <c r="GM60" s="242">
        <f t="shared" si="91"/>
        <v>3.1656700668308124E-3</v>
      </c>
      <c r="GN60" s="242">
        <f t="shared" si="92"/>
        <v>1.2203976333554755E-3</v>
      </c>
      <c r="GO60" s="242">
        <f t="shared" si="93"/>
        <v>-3.4838094539587077E-4</v>
      </c>
      <c r="GP60" s="242">
        <f t="shared" si="94"/>
        <v>4.3619769821830016E-4</v>
      </c>
      <c r="GQ60" s="242">
        <f t="shared" si="95"/>
        <v>1.106308910949508E-3</v>
      </c>
      <c r="GR60" s="242">
        <f t="shared" si="96"/>
        <v>4.802404300475593E-4</v>
      </c>
      <c r="GS60" s="242">
        <f t="shared" si="97"/>
        <v>1.3050377422847059E-3</v>
      </c>
      <c r="GT60" s="242">
        <f t="shared" si="98"/>
        <v>1.7320934194647547E-3</v>
      </c>
      <c r="GU60" s="242">
        <f t="shared" si="99"/>
        <v>2.55380172676286E-3</v>
      </c>
      <c r="GV60" s="242">
        <f t="shared" si="100"/>
        <v>2.6716775463313416E-3</v>
      </c>
      <c r="GW60" s="242">
        <f t="shared" si="101"/>
        <v>1.9803736439660911E-3</v>
      </c>
      <c r="GX60" s="177">
        <f t="shared" si="102"/>
        <v>1.3709231144795968E-3</v>
      </c>
      <c r="GY60" s="177">
        <f t="shared" si="103"/>
        <v>4.0884873052089909E-3</v>
      </c>
      <c r="GZ60" s="177">
        <f t="shared" si="104"/>
        <v>1.3631858497039316E-3</v>
      </c>
      <c r="HA60" s="243">
        <f t="shared" si="105"/>
        <v>2.4912841641593188E-3</v>
      </c>
      <c r="HB60" s="19"/>
      <c r="HC60" s="19"/>
      <c r="HD60" s="225">
        <v>9.1350000000000001E-2</v>
      </c>
      <c r="HE60" s="10">
        <f t="shared" si="222"/>
        <v>0</v>
      </c>
      <c r="HF60" s="10">
        <f t="shared" si="223"/>
        <v>0</v>
      </c>
      <c r="HG60" s="10">
        <f t="shared" si="224"/>
        <v>0</v>
      </c>
      <c r="HH60" s="10">
        <f t="shared" si="225"/>
        <v>9.1350000000000001E-2</v>
      </c>
      <c r="HI60" s="10">
        <f t="shared" si="226"/>
        <v>0</v>
      </c>
      <c r="HJ60" s="10">
        <f t="shared" si="227"/>
        <v>0.27405000000000002</v>
      </c>
      <c r="HK60" s="10">
        <f t="shared" si="228"/>
        <v>0.73080000000000001</v>
      </c>
      <c r="HL60" s="10">
        <f t="shared" si="229"/>
        <v>6.8512500000000003</v>
      </c>
      <c r="HM60" s="10">
        <f t="shared" si="230"/>
        <v>6.4858500000000001</v>
      </c>
      <c r="HN60" s="10">
        <f t="shared" si="231"/>
        <v>20.553750000000001</v>
      </c>
      <c r="HO60" s="10">
        <f t="shared" si="232"/>
        <v>14.2506</v>
      </c>
      <c r="HP60" s="10">
        <f t="shared" si="233"/>
        <v>12.14955</v>
      </c>
      <c r="HQ60" s="10">
        <f t="shared" si="234"/>
        <v>7.4907000000000004</v>
      </c>
      <c r="HR60" s="10">
        <f t="shared" si="235"/>
        <v>30.05415</v>
      </c>
      <c r="HS60" s="10">
        <f t="shared" si="236"/>
        <v>22.1067</v>
      </c>
      <c r="HT60" s="10">
        <f t="shared" si="237"/>
        <v>27.953099999999999</v>
      </c>
      <c r="HU60" s="10">
        <f t="shared" si="238"/>
        <v>30.419550000000001</v>
      </c>
      <c r="HV60" s="10">
        <f t="shared" si="239"/>
        <v>31.881150000000002</v>
      </c>
      <c r="HW60" s="10">
        <f t="shared" si="240"/>
        <v>46.862549999999999</v>
      </c>
      <c r="HX60" s="10">
        <f t="shared" si="241"/>
        <v>23.020199999999999</v>
      </c>
      <c r="HY60" s="10">
        <f t="shared" si="242"/>
        <v>7.2166500000000005</v>
      </c>
      <c r="HZ60" s="10">
        <f t="shared" si="243"/>
        <v>-1.7356499999999999</v>
      </c>
      <c r="IA60" s="10">
        <f t="shared" si="244"/>
        <v>2.3751000000000002</v>
      </c>
      <c r="IB60" s="10">
        <f t="shared" si="245"/>
        <v>6.8512500000000003</v>
      </c>
      <c r="IC60" s="10">
        <f t="shared" si="246"/>
        <v>2.8318500000000002</v>
      </c>
      <c r="ID60" s="10">
        <f t="shared" si="247"/>
        <v>8.0388000000000002</v>
      </c>
      <c r="IE60" s="10">
        <f t="shared" si="248"/>
        <v>11.1447</v>
      </c>
      <c r="IF60" s="10">
        <f t="shared" si="249"/>
        <v>17.81325</v>
      </c>
      <c r="IG60" s="10">
        <f t="shared" si="250"/>
        <v>13.702500000000001</v>
      </c>
      <c r="IH60" s="10">
        <f t="shared" si="251"/>
        <v>13.42845</v>
      </c>
      <c r="II60" s="176">
        <f t="shared" si="252"/>
        <v>34.987049999999996</v>
      </c>
      <c r="IJ60" s="176">
        <f t="shared" si="253"/>
        <v>246.18824999999998</v>
      </c>
      <c r="IK60" s="176">
        <f t="shared" si="254"/>
        <v>81.666899999999998</v>
      </c>
      <c r="IL60" s="19">
        <f t="shared" si="255"/>
        <v>362.84219999999988</v>
      </c>
      <c r="IM60" s="168"/>
      <c r="IN60" s="168"/>
      <c r="IO60" s="168"/>
      <c r="IP60" s="168"/>
      <c r="IQ60" s="168"/>
      <c r="IR60" s="168"/>
      <c r="IS60" s="168"/>
      <c r="IT60" s="168"/>
      <c r="IU60" s="168"/>
      <c r="IV60" s="168"/>
      <c r="IW60" s="168"/>
      <c r="IX60" s="168"/>
      <c r="IY60" s="168"/>
      <c r="IZ60" s="168"/>
      <c r="JA60" s="168"/>
      <c r="JB60" s="168"/>
      <c r="JC60" s="168"/>
      <c r="JD60" s="168"/>
      <c r="JE60" s="168"/>
      <c r="JF60" s="168"/>
      <c r="JG60" s="168"/>
      <c r="JH60" s="168"/>
      <c r="JI60" s="168"/>
      <c r="JJ60" s="168"/>
      <c r="JK60" s="168"/>
      <c r="JL60" s="168"/>
      <c r="JM60" s="168"/>
      <c r="JN60" s="168"/>
      <c r="JO60" s="168"/>
      <c r="JP60" s="168"/>
      <c r="JQ60" s="177">
        <f t="shared" si="146"/>
        <v>9.1349999999999987E-2</v>
      </c>
      <c r="JR60" s="177">
        <f t="shared" si="147"/>
        <v>9.1349999999999987E-2</v>
      </c>
      <c r="JS60" s="177">
        <f t="shared" si="148"/>
        <v>9.1350000000000001E-2</v>
      </c>
      <c r="JT60" s="22">
        <f t="shared" si="149"/>
        <v>9.1349999999999973E-2</v>
      </c>
    </row>
    <row r="61" spans="1:280" x14ac:dyDescent="0.25">
      <c r="A61" s="96">
        <v>59</v>
      </c>
      <c r="B61" s="45"/>
      <c r="C61" s="45" t="s">
        <v>237</v>
      </c>
      <c r="D61" s="45" t="s">
        <v>183</v>
      </c>
      <c r="E61" s="68">
        <v>314</v>
      </c>
      <c r="F61" s="49" t="s">
        <v>59</v>
      </c>
      <c r="G61" s="124"/>
      <c r="H61" s="125"/>
      <c r="I61" s="125"/>
      <c r="J61" s="5"/>
      <c r="K61" s="5"/>
      <c r="L61" s="5"/>
      <c r="M61" s="5"/>
      <c r="N61" s="17"/>
      <c r="O61" s="12"/>
      <c r="P61" s="12"/>
      <c r="Q61" s="12"/>
      <c r="R61" s="12"/>
      <c r="S61" s="12"/>
      <c r="T61" s="12"/>
      <c r="U61" s="12"/>
      <c r="V61" s="12"/>
      <c r="W61" s="11"/>
      <c r="X61" s="12"/>
      <c r="Y61" s="12"/>
      <c r="Z61" s="12"/>
      <c r="AA61" s="11"/>
      <c r="AB61" s="11"/>
      <c r="AC61" s="11"/>
      <c r="AD61" s="11"/>
      <c r="AE61" s="11"/>
      <c r="AF61" s="11"/>
      <c r="AG61" s="11"/>
      <c r="AH61" s="12"/>
      <c r="AI61" s="12"/>
      <c r="AJ61" s="12"/>
      <c r="AK61" s="12"/>
      <c r="AL61" s="60"/>
      <c r="AM61" s="124">
        <v>1405</v>
      </c>
      <c r="AN61" s="125">
        <v>1405</v>
      </c>
      <c r="AO61" s="125">
        <v>1405</v>
      </c>
      <c r="AP61" s="5">
        <v>1405</v>
      </c>
      <c r="AQ61" s="5">
        <v>1079</v>
      </c>
      <c r="AR61" s="5">
        <v>1196</v>
      </c>
      <c r="AS61" s="5">
        <v>1260</v>
      </c>
      <c r="AT61" s="17">
        <v>1426</v>
      </c>
      <c r="AU61" s="12">
        <v>1544</v>
      </c>
      <c r="AV61" s="12">
        <v>1576</v>
      </c>
      <c r="AW61" s="12">
        <v>1845</v>
      </c>
      <c r="AX61" s="12">
        <v>2351</v>
      </c>
      <c r="AY61" s="12">
        <v>2516</v>
      </c>
      <c r="AZ61" s="12">
        <v>2438</v>
      </c>
      <c r="BA61" s="12">
        <v>2702</v>
      </c>
      <c r="BB61" s="12">
        <v>2833</v>
      </c>
      <c r="BC61" s="11">
        <v>2882</v>
      </c>
      <c r="BD61" s="12">
        <v>3064</v>
      </c>
      <c r="BE61" s="12">
        <v>3141</v>
      </c>
      <c r="BF61" s="12">
        <v>3314</v>
      </c>
      <c r="BG61" s="11">
        <v>3788</v>
      </c>
      <c r="BH61" s="11">
        <v>3940</v>
      </c>
      <c r="BI61" s="11">
        <v>4197</v>
      </c>
      <c r="BJ61" s="11">
        <v>4449</v>
      </c>
      <c r="BK61" s="11">
        <v>4625</v>
      </c>
      <c r="BL61" s="11">
        <v>4635</v>
      </c>
      <c r="BM61" s="11">
        <v>4501</v>
      </c>
      <c r="BN61" s="12">
        <v>4528</v>
      </c>
      <c r="BO61" s="12">
        <v>4647</v>
      </c>
      <c r="BP61" s="12">
        <v>4625</v>
      </c>
      <c r="BQ61" s="12">
        <v>4760</v>
      </c>
      <c r="BR61" s="60"/>
      <c r="BS61" s="60"/>
      <c r="BT61" s="11">
        <f t="shared" si="150"/>
        <v>0</v>
      </c>
      <c r="BU61" s="11">
        <f t="shared" si="151"/>
        <v>0</v>
      </c>
      <c r="BV61" s="11">
        <f t="shared" si="152"/>
        <v>0</v>
      </c>
      <c r="BW61" s="11">
        <f t="shared" si="153"/>
        <v>-326</v>
      </c>
      <c r="BX61" s="11">
        <f t="shared" si="154"/>
        <v>117</v>
      </c>
      <c r="BY61" s="11">
        <f t="shared" si="155"/>
        <v>64</v>
      </c>
      <c r="BZ61" s="11">
        <f t="shared" si="156"/>
        <v>166</v>
      </c>
      <c r="CA61" s="11">
        <f t="shared" si="157"/>
        <v>118</v>
      </c>
      <c r="CB61" s="11">
        <f t="shared" si="158"/>
        <v>32</v>
      </c>
      <c r="CC61" s="11">
        <f t="shared" si="159"/>
        <v>269</v>
      </c>
      <c r="CD61" s="11">
        <f t="shared" si="160"/>
        <v>506</v>
      </c>
      <c r="CE61" s="11">
        <f t="shared" si="161"/>
        <v>165</v>
      </c>
      <c r="CF61" s="11">
        <f t="shared" si="162"/>
        <v>-78</v>
      </c>
      <c r="CG61" s="11">
        <f t="shared" si="163"/>
        <v>264</v>
      </c>
      <c r="CH61" s="11">
        <f t="shared" si="164"/>
        <v>131</v>
      </c>
      <c r="CI61" s="11">
        <f t="shared" si="165"/>
        <v>49</v>
      </c>
      <c r="CJ61" s="11">
        <f t="shared" si="166"/>
        <v>182</v>
      </c>
      <c r="CK61" s="11">
        <f t="shared" si="167"/>
        <v>77</v>
      </c>
      <c r="CL61" s="11">
        <f t="shared" si="168"/>
        <v>173</v>
      </c>
      <c r="CM61" s="11">
        <f t="shared" si="169"/>
        <v>474</v>
      </c>
      <c r="CN61" s="11">
        <f t="shared" si="170"/>
        <v>152</v>
      </c>
      <c r="CO61" s="11">
        <f t="shared" si="171"/>
        <v>257</v>
      </c>
      <c r="CP61" s="11">
        <f t="shared" si="172"/>
        <v>252</v>
      </c>
      <c r="CQ61" s="11">
        <f t="shared" si="173"/>
        <v>176</v>
      </c>
      <c r="CR61" s="11">
        <f t="shared" si="174"/>
        <v>10</v>
      </c>
      <c r="CS61" s="11">
        <f t="shared" si="175"/>
        <v>-134</v>
      </c>
      <c r="CT61" s="11">
        <f t="shared" si="176"/>
        <v>27</v>
      </c>
      <c r="CU61" s="11">
        <f t="shared" si="177"/>
        <v>119</v>
      </c>
      <c r="CV61" s="11">
        <f t="shared" si="178"/>
        <v>-22</v>
      </c>
      <c r="CW61" s="11">
        <f t="shared" si="179"/>
        <v>135</v>
      </c>
      <c r="CX61" s="66">
        <f t="shared" si="180"/>
        <v>440</v>
      </c>
      <c r="CY61" s="66">
        <f t="shared" si="181"/>
        <v>1943</v>
      </c>
      <c r="CZ61" s="66">
        <f t="shared" si="182"/>
        <v>972</v>
      </c>
      <c r="DA61" s="66">
        <f t="shared" si="183"/>
        <v>3355</v>
      </c>
      <c r="DB61" s="60"/>
      <c r="DC61" s="128">
        <v>50</v>
      </c>
      <c r="DD61" s="128">
        <v>32</v>
      </c>
      <c r="DE61" s="128">
        <v>47</v>
      </c>
      <c r="DF61" s="129">
        <v>55</v>
      </c>
      <c r="DG61" s="129">
        <v>77</v>
      </c>
      <c r="DH61" s="129">
        <v>104</v>
      </c>
      <c r="DI61" s="129">
        <v>82</v>
      </c>
      <c r="DJ61" s="129">
        <v>106</v>
      </c>
      <c r="DK61" s="128">
        <v>232</v>
      </c>
      <c r="DL61" s="128">
        <v>297</v>
      </c>
      <c r="DM61" s="128">
        <v>319</v>
      </c>
      <c r="DN61" s="129">
        <v>270</v>
      </c>
      <c r="DO61" s="129">
        <v>313</v>
      </c>
      <c r="DP61" s="129">
        <v>281</v>
      </c>
      <c r="DQ61" s="129">
        <v>315</v>
      </c>
      <c r="DR61" s="129">
        <v>388</v>
      </c>
      <c r="DS61" s="130">
        <v>357</v>
      </c>
      <c r="DT61" s="130">
        <v>416</v>
      </c>
      <c r="DU61" s="130">
        <v>405</v>
      </c>
      <c r="DV61" s="130">
        <v>330</v>
      </c>
      <c r="DW61" s="130">
        <v>406</v>
      </c>
      <c r="DX61" s="130">
        <v>310</v>
      </c>
      <c r="DY61" s="130">
        <v>239</v>
      </c>
      <c r="DZ61" s="130">
        <v>319</v>
      </c>
      <c r="EA61" s="130">
        <v>402</v>
      </c>
      <c r="EB61" s="130">
        <v>490</v>
      </c>
      <c r="EC61" s="130">
        <v>417</v>
      </c>
      <c r="ED61" s="130">
        <v>420</v>
      </c>
      <c r="EE61" s="130">
        <v>366</v>
      </c>
      <c r="EF61" s="130">
        <v>322</v>
      </c>
      <c r="EG61" s="66">
        <f t="shared" si="184"/>
        <v>1082</v>
      </c>
      <c r="EH61" s="66">
        <f t="shared" si="185"/>
        <v>3394</v>
      </c>
      <c r="EI61" s="66">
        <f t="shared" si="186"/>
        <v>3691</v>
      </c>
      <c r="EJ61" s="66">
        <f t="shared" si="187"/>
        <v>8167</v>
      </c>
      <c r="EK61" s="25"/>
      <c r="EL61" s="5">
        <f t="shared" si="188"/>
        <v>50</v>
      </c>
      <c r="EM61" s="5">
        <f t="shared" si="189"/>
        <v>32</v>
      </c>
      <c r="EN61" s="5">
        <f t="shared" si="190"/>
        <v>47</v>
      </c>
      <c r="EO61" s="5">
        <f t="shared" si="191"/>
        <v>-271</v>
      </c>
      <c r="EP61" s="5">
        <f t="shared" si="192"/>
        <v>194</v>
      </c>
      <c r="EQ61" s="5">
        <f t="shared" si="193"/>
        <v>168</v>
      </c>
      <c r="ER61" s="5">
        <f t="shared" si="194"/>
        <v>248</v>
      </c>
      <c r="ES61" s="5">
        <f t="shared" si="195"/>
        <v>224</v>
      </c>
      <c r="ET61" s="5">
        <f t="shared" si="196"/>
        <v>264</v>
      </c>
      <c r="EU61" s="5">
        <f t="shared" si="197"/>
        <v>566</v>
      </c>
      <c r="EV61" s="5">
        <f t="shared" si="198"/>
        <v>825</v>
      </c>
      <c r="EW61" s="5">
        <f t="shared" si="199"/>
        <v>435</v>
      </c>
      <c r="EX61" s="5">
        <f t="shared" si="200"/>
        <v>235</v>
      </c>
      <c r="EY61" s="5">
        <f t="shared" si="201"/>
        <v>545</v>
      </c>
      <c r="EZ61" s="5">
        <f t="shared" si="202"/>
        <v>446</v>
      </c>
      <c r="FA61" s="5">
        <f t="shared" si="203"/>
        <v>437</v>
      </c>
      <c r="FB61" s="5">
        <f t="shared" si="204"/>
        <v>539</v>
      </c>
      <c r="FC61" s="5">
        <f t="shared" si="205"/>
        <v>493</v>
      </c>
      <c r="FD61" s="5">
        <f t="shared" si="206"/>
        <v>578</v>
      </c>
      <c r="FE61" s="5">
        <f t="shared" si="207"/>
        <v>804</v>
      </c>
      <c r="FF61" s="5">
        <f t="shared" si="208"/>
        <v>558</v>
      </c>
      <c r="FG61" s="5">
        <f t="shared" si="209"/>
        <v>567</v>
      </c>
      <c r="FH61" s="5">
        <f t="shared" si="210"/>
        <v>491</v>
      </c>
      <c r="FI61" s="5">
        <f t="shared" si="211"/>
        <v>495</v>
      </c>
      <c r="FJ61" s="5">
        <f t="shared" si="212"/>
        <v>412</v>
      </c>
      <c r="FK61" s="5">
        <f t="shared" si="213"/>
        <v>356</v>
      </c>
      <c r="FL61" s="5">
        <f t="shared" si="214"/>
        <v>444</v>
      </c>
      <c r="FM61" s="5">
        <f t="shared" si="215"/>
        <v>539</v>
      </c>
      <c r="FN61" s="5">
        <f t="shared" si="216"/>
        <v>344</v>
      </c>
      <c r="FO61" s="5">
        <f t="shared" si="217"/>
        <v>457</v>
      </c>
      <c r="FP61" s="176">
        <f t="shared" si="218"/>
        <v>1522</v>
      </c>
      <c r="FQ61" s="176">
        <f t="shared" si="219"/>
        <v>5337</v>
      </c>
      <c r="FR61" s="176">
        <f t="shared" si="220"/>
        <v>4663</v>
      </c>
      <c r="FS61" s="66">
        <f t="shared" si="221"/>
        <v>11522</v>
      </c>
      <c r="FT61" s="242">
        <f t="shared" si="72"/>
        <v>1.5926914574400988E-3</v>
      </c>
      <c r="FU61" s="242">
        <f t="shared" si="73"/>
        <v>1.301850254674456E-3</v>
      </c>
      <c r="FV61" s="242">
        <f t="shared" si="74"/>
        <v>1.6279593356540412E-3</v>
      </c>
      <c r="FW61" s="242">
        <f t="shared" si="75"/>
        <v>-1.9903786126106274E-2</v>
      </c>
      <c r="FX61" s="242">
        <f t="shared" si="76"/>
        <v>8.073297775681618E-3</v>
      </c>
      <c r="FY61" s="242">
        <f t="shared" si="77"/>
        <v>7.1328997926647184E-3</v>
      </c>
      <c r="FZ61" s="242">
        <f t="shared" si="78"/>
        <v>7.7761635502785406E-3</v>
      </c>
      <c r="GA61" s="242">
        <f t="shared" si="79"/>
        <v>8.0292494085597542E-3</v>
      </c>
      <c r="GB61" s="242">
        <f t="shared" si="80"/>
        <v>1.0507044495741464E-2</v>
      </c>
      <c r="GC61" s="242">
        <f t="shared" si="81"/>
        <v>1.1690591758752453E-2</v>
      </c>
      <c r="GD61" s="242">
        <f t="shared" si="82"/>
        <v>1.7043693833281685E-2</v>
      </c>
      <c r="GE61" s="242">
        <f t="shared" si="83"/>
        <v>1.0074108383510885E-2</v>
      </c>
      <c r="GF61" s="242">
        <f t="shared" si="84"/>
        <v>5.28624451692723E-3</v>
      </c>
      <c r="GG61" s="242">
        <f t="shared" si="85"/>
        <v>9.0104984706952142E-3</v>
      </c>
      <c r="GH61" s="242">
        <f t="shared" si="86"/>
        <v>7.1097224657665267E-3</v>
      </c>
      <c r="GI61" s="242">
        <f t="shared" si="87"/>
        <v>5.8521821809757206E-3</v>
      </c>
      <c r="GJ61" s="242">
        <f t="shared" si="88"/>
        <v>6.8297875036429758E-3</v>
      </c>
      <c r="GK61" s="242">
        <f t="shared" si="89"/>
        <v>6.4130081300813012E-3</v>
      </c>
      <c r="GL61" s="242">
        <f t="shared" si="90"/>
        <v>6.4335882280918515E-3</v>
      </c>
      <c r="GM61" s="242">
        <f t="shared" si="91"/>
        <v>1.0099994975126878E-2</v>
      </c>
      <c r="GN61" s="242">
        <f t="shared" si="92"/>
        <v>8.6200237900298151E-3</v>
      </c>
      <c r="GO61" s="242">
        <f t="shared" si="93"/>
        <v>1.0396420844182038E-2</v>
      </c>
      <c r="GP61" s="242">
        <f t="shared" si="94"/>
        <v>8.23742576250713E-3</v>
      </c>
      <c r="GQ61" s="242">
        <f t="shared" si="95"/>
        <v>7.301638812266753E-3</v>
      </c>
      <c r="GR61" s="242">
        <f t="shared" si="96"/>
        <v>6.3825502315998199E-3</v>
      </c>
      <c r="GS61" s="242">
        <f t="shared" si="97"/>
        <v>5.2794708665154007E-3</v>
      </c>
      <c r="GT61" s="242">
        <f t="shared" si="98"/>
        <v>6.3036842478881236E-3</v>
      </c>
      <c r="GU61" s="242">
        <f t="shared" si="99"/>
        <v>7.0589699011547767E-3</v>
      </c>
      <c r="GV61" s="242">
        <f t="shared" si="100"/>
        <v>6.1270471729198764E-3</v>
      </c>
      <c r="GW61" s="242">
        <f t="shared" si="101"/>
        <v>6.1566718047109089E-3</v>
      </c>
      <c r="GX61" s="177">
        <f t="shared" si="102"/>
        <v>5.4478981207257086E-3</v>
      </c>
      <c r="GY61" s="177">
        <f t="shared" si="103"/>
        <v>8.0965702218554307E-3</v>
      </c>
      <c r="GZ61" s="177">
        <f t="shared" si="104"/>
        <v>7.1102188111514912E-3</v>
      </c>
      <c r="HA61" s="243">
        <f t="shared" si="105"/>
        <v>7.2267311529314376E-3</v>
      </c>
      <c r="HB61" s="19"/>
      <c r="HC61" s="19"/>
      <c r="HD61" s="225">
        <v>0.14007</v>
      </c>
      <c r="HE61" s="10">
        <f t="shared" si="222"/>
        <v>7.0034999999999998</v>
      </c>
      <c r="HF61" s="10">
        <f t="shared" si="223"/>
        <v>4.48224</v>
      </c>
      <c r="HG61" s="10">
        <f t="shared" si="224"/>
        <v>6.5832899999999999</v>
      </c>
      <c r="HH61" s="10">
        <f t="shared" si="225"/>
        <v>-37.958970000000001</v>
      </c>
      <c r="HI61" s="10">
        <f t="shared" si="226"/>
        <v>27.173580000000001</v>
      </c>
      <c r="HJ61" s="10">
        <f t="shared" si="227"/>
        <v>23.531759999999998</v>
      </c>
      <c r="HK61" s="10">
        <f t="shared" si="228"/>
        <v>34.737360000000002</v>
      </c>
      <c r="HL61" s="10">
        <f t="shared" si="229"/>
        <v>31.375679999999999</v>
      </c>
      <c r="HM61" s="10">
        <f t="shared" si="230"/>
        <v>36.978479999999998</v>
      </c>
      <c r="HN61" s="10">
        <f t="shared" si="231"/>
        <v>79.279619999999994</v>
      </c>
      <c r="HO61" s="10">
        <f t="shared" si="232"/>
        <v>115.55775</v>
      </c>
      <c r="HP61" s="10">
        <f t="shared" si="233"/>
        <v>60.93045</v>
      </c>
      <c r="HQ61" s="10">
        <f t="shared" si="234"/>
        <v>32.916449999999998</v>
      </c>
      <c r="HR61" s="10">
        <f t="shared" si="235"/>
        <v>76.338149999999999</v>
      </c>
      <c r="HS61" s="10">
        <f t="shared" si="236"/>
        <v>62.471220000000002</v>
      </c>
      <c r="HT61" s="10">
        <f t="shared" si="237"/>
        <v>61.210590000000003</v>
      </c>
      <c r="HU61" s="10">
        <f t="shared" si="238"/>
        <v>75.497730000000004</v>
      </c>
      <c r="HV61" s="10">
        <f t="shared" si="239"/>
        <v>69.054509999999993</v>
      </c>
      <c r="HW61" s="10">
        <f t="shared" si="240"/>
        <v>80.960459999999998</v>
      </c>
      <c r="HX61" s="10">
        <f t="shared" si="241"/>
        <v>112.61628</v>
      </c>
      <c r="HY61" s="10">
        <f t="shared" si="242"/>
        <v>78.159059999999997</v>
      </c>
      <c r="HZ61" s="10">
        <f t="shared" si="243"/>
        <v>79.419690000000003</v>
      </c>
      <c r="IA61" s="10">
        <f t="shared" si="244"/>
        <v>68.774370000000005</v>
      </c>
      <c r="IB61" s="10">
        <f t="shared" si="245"/>
        <v>69.334649999999996</v>
      </c>
      <c r="IC61" s="10">
        <f t="shared" si="246"/>
        <v>57.708840000000002</v>
      </c>
      <c r="ID61" s="10">
        <f t="shared" si="247"/>
        <v>49.864919999999998</v>
      </c>
      <c r="IE61" s="10">
        <f t="shared" si="248"/>
        <v>62.191079999999999</v>
      </c>
      <c r="IF61" s="10">
        <f t="shared" si="249"/>
        <v>75.497730000000004</v>
      </c>
      <c r="IG61" s="10">
        <f t="shared" si="250"/>
        <v>48.184080000000002</v>
      </c>
      <c r="IH61" s="10">
        <f t="shared" si="251"/>
        <v>64.011989999999997</v>
      </c>
      <c r="II61" s="176">
        <f t="shared" si="252"/>
        <v>213.18654000000001</v>
      </c>
      <c r="IJ61" s="176">
        <f t="shared" si="253"/>
        <v>747.55358999999999</v>
      </c>
      <c r="IK61" s="176">
        <f t="shared" si="254"/>
        <v>653.14640999999995</v>
      </c>
      <c r="IL61" s="19">
        <f t="shared" si="255"/>
        <v>1613.88654</v>
      </c>
      <c r="IM61" s="168"/>
      <c r="IN61" s="168"/>
      <c r="IO61" s="168"/>
      <c r="IP61" s="168"/>
      <c r="IQ61" s="168"/>
      <c r="IR61" s="168"/>
      <c r="IS61" s="168"/>
      <c r="IT61" s="168"/>
      <c r="IU61" s="168"/>
      <c r="IV61" s="168"/>
      <c r="IW61" s="168"/>
      <c r="IX61" s="168"/>
      <c r="IY61" s="168"/>
      <c r="IZ61" s="168"/>
      <c r="JA61" s="168"/>
      <c r="JB61" s="168"/>
      <c r="JC61" s="168"/>
      <c r="JD61" s="168"/>
      <c r="JE61" s="168"/>
      <c r="JF61" s="168"/>
      <c r="JG61" s="168"/>
      <c r="JH61" s="168"/>
      <c r="JI61" s="168"/>
      <c r="JJ61" s="168"/>
      <c r="JK61" s="168"/>
      <c r="JL61" s="168"/>
      <c r="JM61" s="168"/>
      <c r="JN61" s="168"/>
      <c r="JO61" s="168"/>
      <c r="JP61" s="168"/>
      <c r="JQ61" s="177">
        <f t="shared" si="146"/>
        <v>0.14007</v>
      </c>
      <c r="JR61" s="177">
        <f t="shared" si="147"/>
        <v>0.14007</v>
      </c>
      <c r="JS61" s="177">
        <f t="shared" si="148"/>
        <v>0.14007</v>
      </c>
      <c r="JT61" s="22">
        <f t="shared" si="149"/>
        <v>0.14007</v>
      </c>
    </row>
    <row r="62" spans="1:280" x14ac:dyDescent="0.25">
      <c r="A62" s="96">
        <v>60</v>
      </c>
      <c r="B62" s="39"/>
      <c r="C62" s="39" t="s">
        <v>186</v>
      </c>
      <c r="D62" s="39" t="s">
        <v>186</v>
      </c>
      <c r="E62" s="68">
        <v>622</v>
      </c>
      <c r="F62" s="48" t="s">
        <v>104</v>
      </c>
      <c r="G62" s="124"/>
      <c r="H62" s="125"/>
      <c r="I62" s="125"/>
      <c r="J62" s="125"/>
      <c r="K62" s="125"/>
      <c r="L62" s="125"/>
      <c r="M62" s="125"/>
      <c r="N62" s="17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58"/>
      <c r="AM62" s="124">
        <v>0</v>
      </c>
      <c r="AN62" s="125">
        <v>0</v>
      </c>
      <c r="AO62" s="125">
        <v>0</v>
      </c>
      <c r="AP62" s="125">
        <v>0</v>
      </c>
      <c r="AQ62" s="125">
        <v>0</v>
      </c>
      <c r="AR62" s="125">
        <v>0</v>
      </c>
      <c r="AS62" s="125">
        <v>0</v>
      </c>
      <c r="AT62" s="17">
        <v>0</v>
      </c>
      <c r="AU62" s="12">
        <v>0</v>
      </c>
      <c r="AV62" s="12">
        <v>0</v>
      </c>
      <c r="AW62" s="12">
        <v>0</v>
      </c>
      <c r="AX62" s="12">
        <v>1</v>
      </c>
      <c r="AY62" s="12">
        <v>1</v>
      </c>
      <c r="AZ62" s="12">
        <v>1</v>
      </c>
      <c r="BA62" s="12">
        <v>1</v>
      </c>
      <c r="BB62" s="12">
        <v>1</v>
      </c>
      <c r="BC62" s="12">
        <v>0</v>
      </c>
      <c r="BD62" s="12">
        <v>0</v>
      </c>
      <c r="BE62" s="12">
        <v>0</v>
      </c>
      <c r="BF62" s="12">
        <v>0</v>
      </c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58"/>
      <c r="BS62" s="58"/>
      <c r="BT62" s="12">
        <f t="shared" si="150"/>
        <v>0</v>
      </c>
      <c r="BU62" s="12">
        <f t="shared" si="151"/>
        <v>0</v>
      </c>
      <c r="BV62" s="12">
        <f t="shared" si="152"/>
        <v>0</v>
      </c>
      <c r="BW62" s="12">
        <f t="shared" si="153"/>
        <v>0</v>
      </c>
      <c r="BX62" s="12">
        <f t="shared" si="154"/>
        <v>0</v>
      </c>
      <c r="BY62" s="12">
        <f t="shared" si="155"/>
        <v>0</v>
      </c>
      <c r="BZ62" s="12">
        <f t="shared" si="156"/>
        <v>0</v>
      </c>
      <c r="CA62" s="12">
        <f t="shared" si="157"/>
        <v>0</v>
      </c>
      <c r="CB62" s="12">
        <f t="shared" si="158"/>
        <v>0</v>
      </c>
      <c r="CC62" s="12">
        <f t="shared" si="159"/>
        <v>0</v>
      </c>
      <c r="CD62" s="12">
        <f t="shared" si="160"/>
        <v>1</v>
      </c>
      <c r="CE62" s="12">
        <f t="shared" si="161"/>
        <v>0</v>
      </c>
      <c r="CF62" s="12">
        <f t="shared" si="162"/>
        <v>0</v>
      </c>
      <c r="CG62" s="12">
        <f t="shared" si="163"/>
        <v>0</v>
      </c>
      <c r="CH62" s="12">
        <f t="shared" si="164"/>
        <v>0</v>
      </c>
      <c r="CI62" s="12">
        <f t="shared" si="165"/>
        <v>-1</v>
      </c>
      <c r="CJ62" s="12">
        <f t="shared" si="166"/>
        <v>0</v>
      </c>
      <c r="CK62" s="12">
        <f t="shared" si="167"/>
        <v>0</v>
      </c>
      <c r="CL62" s="12">
        <f t="shared" si="168"/>
        <v>0</v>
      </c>
      <c r="CM62" s="12">
        <f t="shared" si="169"/>
        <v>0</v>
      </c>
      <c r="CN62" s="12">
        <f t="shared" si="170"/>
        <v>0</v>
      </c>
      <c r="CO62" s="12">
        <f t="shared" si="171"/>
        <v>0</v>
      </c>
      <c r="CP62" s="12">
        <f t="shared" si="172"/>
        <v>0</v>
      </c>
      <c r="CQ62" s="12">
        <f t="shared" si="173"/>
        <v>0</v>
      </c>
      <c r="CR62" s="12">
        <f t="shared" si="174"/>
        <v>0</v>
      </c>
      <c r="CS62" s="12">
        <f t="shared" si="175"/>
        <v>0</v>
      </c>
      <c r="CT62" s="12">
        <f t="shared" si="176"/>
        <v>0</v>
      </c>
      <c r="CU62" s="12">
        <f t="shared" si="177"/>
        <v>0</v>
      </c>
      <c r="CV62" s="12">
        <f t="shared" si="178"/>
        <v>0</v>
      </c>
      <c r="CW62" s="12">
        <f t="shared" si="179"/>
        <v>0</v>
      </c>
      <c r="CX62" s="66">
        <f t="shared" si="180"/>
        <v>0</v>
      </c>
      <c r="CY62" s="66">
        <f t="shared" si="181"/>
        <v>0</v>
      </c>
      <c r="CZ62" s="66">
        <f t="shared" si="182"/>
        <v>0</v>
      </c>
      <c r="DA62" s="66">
        <f t="shared" si="183"/>
        <v>0</v>
      </c>
      <c r="DB62" s="58"/>
      <c r="DC62" s="135"/>
      <c r="DD62" s="134"/>
      <c r="DE62" s="134"/>
      <c r="DF62" s="134"/>
      <c r="DG62" s="134"/>
      <c r="DH62" s="134"/>
      <c r="DI62" s="134"/>
      <c r="DJ62" s="135">
        <v>0</v>
      </c>
      <c r="DK62" s="122">
        <v>0</v>
      </c>
      <c r="DL62" s="122">
        <v>0</v>
      </c>
      <c r="DM62" s="122">
        <v>0</v>
      </c>
      <c r="DN62" s="122">
        <v>0</v>
      </c>
      <c r="DO62" s="122">
        <v>0</v>
      </c>
      <c r="DP62" s="122">
        <v>0</v>
      </c>
      <c r="DQ62" s="122">
        <v>0</v>
      </c>
      <c r="DR62" s="122">
        <v>0</v>
      </c>
      <c r="DS62" s="137">
        <v>0</v>
      </c>
      <c r="DT62" s="122">
        <v>0</v>
      </c>
      <c r="DU62" s="122"/>
      <c r="DV62" s="122"/>
      <c r="DW62" s="122"/>
      <c r="DX62" s="122"/>
      <c r="DY62" s="122"/>
      <c r="DZ62" s="122"/>
      <c r="EA62" s="122"/>
      <c r="EB62" s="232"/>
      <c r="EC62" s="232"/>
      <c r="ED62" s="232"/>
      <c r="EE62" s="232"/>
      <c r="EF62" s="232"/>
      <c r="EG62" s="66">
        <f t="shared" si="184"/>
        <v>0</v>
      </c>
      <c r="EH62" s="66">
        <f t="shared" si="185"/>
        <v>0</v>
      </c>
      <c r="EI62" s="66">
        <f t="shared" si="186"/>
        <v>0</v>
      </c>
      <c r="EJ62" s="66">
        <f t="shared" si="187"/>
        <v>0</v>
      </c>
      <c r="EK62" s="25"/>
      <c r="EL62" s="5">
        <f t="shared" si="188"/>
        <v>0</v>
      </c>
      <c r="EM62" s="5">
        <f t="shared" si="189"/>
        <v>0</v>
      </c>
      <c r="EN62" s="5">
        <f t="shared" si="190"/>
        <v>0</v>
      </c>
      <c r="EO62" s="5">
        <f t="shared" si="191"/>
        <v>0</v>
      </c>
      <c r="EP62" s="5">
        <f t="shared" si="192"/>
        <v>0</v>
      </c>
      <c r="EQ62" s="5">
        <f t="shared" si="193"/>
        <v>0</v>
      </c>
      <c r="ER62" s="5">
        <f t="shared" si="194"/>
        <v>0</v>
      </c>
      <c r="ES62" s="5">
        <f t="shared" si="195"/>
        <v>0</v>
      </c>
      <c r="ET62" s="5">
        <f t="shared" si="196"/>
        <v>0</v>
      </c>
      <c r="EU62" s="5">
        <f t="shared" si="197"/>
        <v>0</v>
      </c>
      <c r="EV62" s="5">
        <f t="shared" si="198"/>
        <v>1</v>
      </c>
      <c r="EW62" s="5">
        <f t="shared" si="199"/>
        <v>0</v>
      </c>
      <c r="EX62" s="5">
        <f t="shared" si="200"/>
        <v>0</v>
      </c>
      <c r="EY62" s="5">
        <f t="shared" si="201"/>
        <v>0</v>
      </c>
      <c r="EZ62" s="5">
        <f t="shared" si="202"/>
        <v>0</v>
      </c>
      <c r="FA62" s="5">
        <f t="shared" si="203"/>
        <v>-1</v>
      </c>
      <c r="FB62" s="5">
        <f t="shared" si="204"/>
        <v>0</v>
      </c>
      <c r="FC62" s="5">
        <f t="shared" si="205"/>
        <v>0</v>
      </c>
      <c r="FD62" s="5">
        <f t="shared" si="206"/>
        <v>0</v>
      </c>
      <c r="FE62" s="5">
        <f t="shared" si="207"/>
        <v>0</v>
      </c>
      <c r="FF62" s="5">
        <f t="shared" si="208"/>
        <v>0</v>
      </c>
      <c r="FG62" s="5">
        <f t="shared" si="209"/>
        <v>0</v>
      </c>
      <c r="FH62" s="5">
        <f t="shared" si="210"/>
        <v>0</v>
      </c>
      <c r="FI62" s="5">
        <f t="shared" si="211"/>
        <v>0</v>
      </c>
      <c r="FJ62" s="5">
        <f t="shared" si="212"/>
        <v>0</v>
      </c>
      <c r="FK62" s="5">
        <f t="shared" si="213"/>
        <v>0</v>
      </c>
      <c r="FL62" s="5">
        <f t="shared" si="214"/>
        <v>0</v>
      </c>
      <c r="FM62" s="5">
        <f t="shared" si="215"/>
        <v>0</v>
      </c>
      <c r="FN62" s="5">
        <f t="shared" si="216"/>
        <v>0</v>
      </c>
      <c r="FO62" s="5">
        <f t="shared" si="217"/>
        <v>0</v>
      </c>
      <c r="FP62" s="176">
        <f t="shared" si="218"/>
        <v>0</v>
      </c>
      <c r="FQ62" s="176">
        <f t="shared" si="219"/>
        <v>0</v>
      </c>
      <c r="FR62" s="176">
        <f t="shared" si="220"/>
        <v>0</v>
      </c>
      <c r="FS62" s="66">
        <f t="shared" si="221"/>
        <v>0</v>
      </c>
      <c r="FT62" s="242">
        <f t="shared" si="72"/>
        <v>0</v>
      </c>
      <c r="FU62" s="242">
        <f t="shared" si="73"/>
        <v>0</v>
      </c>
      <c r="FV62" s="242">
        <f t="shared" si="74"/>
        <v>0</v>
      </c>
      <c r="FW62" s="242">
        <f t="shared" si="75"/>
        <v>0</v>
      </c>
      <c r="FX62" s="242">
        <f t="shared" si="76"/>
        <v>0</v>
      </c>
      <c r="FY62" s="242">
        <f t="shared" si="77"/>
        <v>0</v>
      </c>
      <c r="FZ62" s="242">
        <f t="shared" si="78"/>
        <v>0</v>
      </c>
      <c r="GA62" s="242">
        <f t="shared" si="79"/>
        <v>0</v>
      </c>
      <c r="GB62" s="242">
        <f t="shared" si="80"/>
        <v>0</v>
      </c>
      <c r="GC62" s="242">
        <f t="shared" si="81"/>
        <v>0</v>
      </c>
      <c r="GD62" s="242">
        <f t="shared" si="82"/>
        <v>2.0659022828220224E-5</v>
      </c>
      <c r="GE62" s="242">
        <f t="shared" si="83"/>
        <v>0</v>
      </c>
      <c r="GF62" s="242">
        <f t="shared" si="84"/>
        <v>0</v>
      </c>
      <c r="GG62" s="242">
        <f t="shared" si="85"/>
        <v>0</v>
      </c>
      <c r="GH62" s="242">
        <f t="shared" si="86"/>
        <v>0</v>
      </c>
      <c r="GI62" s="242">
        <f t="shared" si="87"/>
        <v>-1.3391721237930711E-5</v>
      </c>
      <c r="GJ62" s="242">
        <f t="shared" si="88"/>
        <v>0</v>
      </c>
      <c r="GK62" s="242">
        <f t="shared" si="89"/>
        <v>0</v>
      </c>
      <c r="GL62" s="242">
        <f t="shared" si="90"/>
        <v>0</v>
      </c>
      <c r="GM62" s="242">
        <f t="shared" si="91"/>
        <v>0</v>
      </c>
      <c r="GN62" s="242">
        <f t="shared" si="92"/>
        <v>0</v>
      </c>
      <c r="GO62" s="242">
        <f t="shared" si="93"/>
        <v>0</v>
      </c>
      <c r="GP62" s="242">
        <f t="shared" si="94"/>
        <v>0</v>
      </c>
      <c r="GQ62" s="242">
        <f t="shared" si="95"/>
        <v>0</v>
      </c>
      <c r="GR62" s="242">
        <f t="shared" si="96"/>
        <v>0</v>
      </c>
      <c r="GS62" s="242">
        <f t="shared" si="97"/>
        <v>0</v>
      </c>
      <c r="GT62" s="242">
        <f t="shared" si="98"/>
        <v>0</v>
      </c>
      <c r="GU62" s="242">
        <f t="shared" si="99"/>
        <v>0</v>
      </c>
      <c r="GV62" s="242">
        <f t="shared" si="100"/>
        <v>0</v>
      </c>
      <c r="GW62" s="242">
        <f t="shared" si="101"/>
        <v>0</v>
      </c>
      <c r="GX62" s="177">
        <f t="shared" si="102"/>
        <v>0</v>
      </c>
      <c r="GY62" s="177">
        <f t="shared" si="103"/>
        <v>0</v>
      </c>
      <c r="GZ62" s="177">
        <f t="shared" si="104"/>
        <v>0</v>
      </c>
      <c r="HA62" s="243">
        <f t="shared" si="105"/>
        <v>0</v>
      </c>
      <c r="HB62" s="19"/>
      <c r="HC62" s="19"/>
      <c r="HD62" s="226"/>
      <c r="HE62" s="10">
        <f t="shared" si="222"/>
        <v>0</v>
      </c>
      <c r="HF62" s="10">
        <f t="shared" si="223"/>
        <v>0</v>
      </c>
      <c r="HG62" s="10">
        <f t="shared" si="224"/>
        <v>0</v>
      </c>
      <c r="HH62" s="10">
        <f t="shared" si="225"/>
        <v>0</v>
      </c>
      <c r="HI62" s="10">
        <f t="shared" si="226"/>
        <v>0</v>
      </c>
      <c r="HJ62" s="10">
        <f t="shared" si="227"/>
        <v>0</v>
      </c>
      <c r="HK62" s="10">
        <f t="shared" si="228"/>
        <v>0</v>
      </c>
      <c r="HL62" s="10">
        <f t="shared" si="229"/>
        <v>0</v>
      </c>
      <c r="HM62" s="10">
        <f t="shared" si="230"/>
        <v>0</v>
      </c>
      <c r="HN62" s="10">
        <f t="shared" si="231"/>
        <v>0</v>
      </c>
      <c r="HO62" s="10">
        <f t="shared" si="232"/>
        <v>0</v>
      </c>
      <c r="HP62" s="10">
        <f t="shared" si="233"/>
        <v>0</v>
      </c>
      <c r="HQ62" s="10">
        <f t="shared" si="234"/>
        <v>0</v>
      </c>
      <c r="HR62" s="10">
        <f t="shared" si="235"/>
        <v>0</v>
      </c>
      <c r="HS62" s="10">
        <f t="shared" si="236"/>
        <v>0</v>
      </c>
      <c r="HT62" s="10">
        <f t="shared" si="237"/>
        <v>0</v>
      </c>
      <c r="HU62" s="10">
        <f t="shared" si="238"/>
        <v>0</v>
      </c>
      <c r="HV62" s="10">
        <f t="shared" si="239"/>
        <v>0</v>
      </c>
      <c r="HW62" s="10">
        <f t="shared" si="240"/>
        <v>0</v>
      </c>
      <c r="HX62" s="10">
        <f t="shared" si="241"/>
        <v>0</v>
      </c>
      <c r="HY62" s="10">
        <f t="shared" si="242"/>
        <v>0</v>
      </c>
      <c r="HZ62" s="10">
        <f t="shared" si="243"/>
        <v>0</v>
      </c>
      <c r="IA62" s="10">
        <f t="shared" si="244"/>
        <v>0</v>
      </c>
      <c r="IB62" s="10">
        <f t="shared" si="245"/>
        <v>0</v>
      </c>
      <c r="IC62" s="10">
        <f t="shared" si="246"/>
        <v>0</v>
      </c>
      <c r="ID62" s="10">
        <f t="shared" si="247"/>
        <v>0</v>
      </c>
      <c r="IE62" s="10">
        <f t="shared" si="248"/>
        <v>0</v>
      </c>
      <c r="IF62" s="10">
        <f t="shared" si="249"/>
        <v>0</v>
      </c>
      <c r="IG62" s="10">
        <f t="shared" si="250"/>
        <v>0</v>
      </c>
      <c r="IH62" s="10">
        <f t="shared" si="251"/>
        <v>0</v>
      </c>
      <c r="II62" s="176">
        <f t="shared" si="252"/>
        <v>0</v>
      </c>
      <c r="IJ62" s="176">
        <f t="shared" si="253"/>
        <v>0</v>
      </c>
      <c r="IK62" s="176">
        <f t="shared" si="254"/>
        <v>0</v>
      </c>
      <c r="IL62" s="19">
        <f t="shared" si="255"/>
        <v>0</v>
      </c>
      <c r="IM62" s="168"/>
      <c r="IN62" s="168"/>
      <c r="IO62" s="168"/>
      <c r="IP62" s="168"/>
      <c r="IQ62" s="168"/>
      <c r="IR62" s="168"/>
      <c r="IS62" s="168"/>
      <c r="IT62" s="168"/>
      <c r="IU62" s="168"/>
      <c r="IV62" s="168"/>
      <c r="IW62" s="168"/>
      <c r="IX62" s="168"/>
      <c r="IY62" s="168"/>
      <c r="IZ62" s="168"/>
      <c r="JA62" s="168"/>
      <c r="JB62" s="168"/>
      <c r="JC62" s="168"/>
      <c r="JD62" s="168"/>
      <c r="JE62" s="168"/>
      <c r="JF62" s="168"/>
      <c r="JG62" s="168"/>
      <c r="JH62" s="168"/>
      <c r="JI62" s="168"/>
      <c r="JJ62" s="168"/>
      <c r="JK62" s="168"/>
      <c r="JL62" s="168"/>
      <c r="JM62" s="168"/>
      <c r="JN62" s="168"/>
      <c r="JO62" s="168"/>
      <c r="JP62" s="168"/>
      <c r="JQ62" s="177"/>
      <c r="JR62" s="177"/>
      <c r="JS62" s="177"/>
      <c r="JT62" s="22"/>
    </row>
    <row r="63" spans="1:280" x14ac:dyDescent="0.25">
      <c r="A63" s="96">
        <v>61</v>
      </c>
      <c r="B63" s="39"/>
      <c r="C63" s="39" t="s">
        <v>236</v>
      </c>
      <c r="D63" s="39" t="s">
        <v>185</v>
      </c>
      <c r="E63" s="68">
        <v>426</v>
      </c>
      <c r="F63" s="48" t="s">
        <v>91</v>
      </c>
      <c r="G63" s="124"/>
      <c r="H63" s="125"/>
      <c r="I63" s="125"/>
      <c r="J63" s="125"/>
      <c r="K63" s="125"/>
      <c r="L63" s="125"/>
      <c r="M63" s="125"/>
      <c r="N63" s="17"/>
      <c r="O63" s="12"/>
      <c r="P63" s="12"/>
      <c r="Q63" s="12"/>
      <c r="R63" s="12"/>
      <c r="S63" s="12"/>
      <c r="T63" s="12"/>
      <c r="U63" s="12"/>
      <c r="V63" s="12"/>
      <c r="W63" s="11"/>
      <c r="X63" s="11"/>
      <c r="Y63" s="12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60"/>
      <c r="AM63" s="124">
        <v>0</v>
      </c>
      <c r="AN63" s="125">
        <v>0</v>
      </c>
      <c r="AO63" s="125">
        <v>0</v>
      </c>
      <c r="AP63" s="125">
        <v>0</v>
      </c>
      <c r="AQ63" s="125">
        <v>0</v>
      </c>
      <c r="AR63" s="125">
        <v>0</v>
      </c>
      <c r="AS63" s="125">
        <v>0</v>
      </c>
      <c r="AT63" s="17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1</v>
      </c>
      <c r="BA63" s="12">
        <v>1</v>
      </c>
      <c r="BB63" s="12">
        <v>1</v>
      </c>
      <c r="BC63" s="11">
        <v>1</v>
      </c>
      <c r="BD63" s="11"/>
      <c r="BE63" s="12"/>
      <c r="BF63" s="11"/>
      <c r="BG63" s="11"/>
      <c r="BH63" s="11"/>
      <c r="BI63" s="11">
        <v>2</v>
      </c>
      <c r="BJ63" s="11"/>
      <c r="BK63" s="11">
        <v>1</v>
      </c>
      <c r="BL63" s="11"/>
      <c r="BM63" s="11"/>
      <c r="BN63" s="11">
        <v>3</v>
      </c>
      <c r="BO63" s="11">
        <v>3</v>
      </c>
      <c r="BP63" s="11">
        <v>3</v>
      </c>
      <c r="BQ63" s="11">
        <v>6</v>
      </c>
      <c r="BR63" s="60"/>
      <c r="BS63" s="60"/>
      <c r="BT63" s="11">
        <f t="shared" si="150"/>
        <v>0</v>
      </c>
      <c r="BU63" s="11">
        <f t="shared" si="151"/>
        <v>0</v>
      </c>
      <c r="BV63" s="11">
        <f t="shared" si="152"/>
        <v>0</v>
      </c>
      <c r="BW63" s="11">
        <f t="shared" si="153"/>
        <v>0</v>
      </c>
      <c r="BX63" s="11">
        <f t="shared" si="154"/>
        <v>0</v>
      </c>
      <c r="BY63" s="11">
        <f t="shared" si="155"/>
        <v>0</v>
      </c>
      <c r="BZ63" s="11">
        <f t="shared" si="156"/>
        <v>0</v>
      </c>
      <c r="CA63" s="11">
        <f t="shared" si="157"/>
        <v>0</v>
      </c>
      <c r="CB63" s="11">
        <f t="shared" si="158"/>
        <v>0</v>
      </c>
      <c r="CC63" s="11">
        <f t="shared" si="159"/>
        <v>0</v>
      </c>
      <c r="CD63" s="11">
        <f t="shared" si="160"/>
        <v>0</v>
      </c>
      <c r="CE63" s="11">
        <f t="shared" si="161"/>
        <v>0</v>
      </c>
      <c r="CF63" s="11">
        <f t="shared" si="162"/>
        <v>1</v>
      </c>
      <c r="CG63" s="11">
        <f t="shared" si="163"/>
        <v>0</v>
      </c>
      <c r="CH63" s="11">
        <f t="shared" si="164"/>
        <v>0</v>
      </c>
      <c r="CI63" s="11">
        <f t="shared" si="165"/>
        <v>0</v>
      </c>
      <c r="CJ63" s="11">
        <f t="shared" si="166"/>
        <v>-1</v>
      </c>
      <c r="CK63" s="11">
        <f t="shared" si="167"/>
        <v>0</v>
      </c>
      <c r="CL63" s="11">
        <f t="shared" si="168"/>
        <v>0</v>
      </c>
      <c r="CM63" s="11">
        <f t="shared" si="169"/>
        <v>0</v>
      </c>
      <c r="CN63" s="11">
        <f t="shared" si="170"/>
        <v>0</v>
      </c>
      <c r="CO63" s="11">
        <f t="shared" si="171"/>
        <v>2</v>
      </c>
      <c r="CP63" s="11">
        <f t="shared" si="172"/>
        <v>-2</v>
      </c>
      <c r="CQ63" s="11">
        <f t="shared" si="173"/>
        <v>1</v>
      </c>
      <c r="CR63" s="11">
        <f t="shared" si="174"/>
        <v>-1</v>
      </c>
      <c r="CS63" s="11">
        <f t="shared" si="175"/>
        <v>0</v>
      </c>
      <c r="CT63" s="11">
        <f t="shared" si="176"/>
        <v>3</v>
      </c>
      <c r="CU63" s="11">
        <f t="shared" si="177"/>
        <v>0</v>
      </c>
      <c r="CV63" s="11">
        <f t="shared" si="178"/>
        <v>0</v>
      </c>
      <c r="CW63" s="11">
        <f t="shared" si="179"/>
        <v>3</v>
      </c>
      <c r="CX63" s="66">
        <f t="shared" si="180"/>
        <v>0</v>
      </c>
      <c r="CY63" s="66">
        <f t="shared" si="181"/>
        <v>0</v>
      </c>
      <c r="CZ63" s="66">
        <f t="shared" si="182"/>
        <v>6</v>
      </c>
      <c r="DA63" s="66">
        <f t="shared" si="183"/>
        <v>6</v>
      </c>
      <c r="DB63" s="60"/>
      <c r="DC63" s="135"/>
      <c r="DD63" s="134"/>
      <c r="DE63" s="134"/>
      <c r="DF63" s="134"/>
      <c r="DG63" s="134"/>
      <c r="DH63" s="134"/>
      <c r="DI63" s="134"/>
      <c r="DJ63" s="135">
        <v>0</v>
      </c>
      <c r="DK63" s="122">
        <v>0</v>
      </c>
      <c r="DL63" s="122">
        <v>0</v>
      </c>
      <c r="DM63" s="122">
        <v>0</v>
      </c>
      <c r="DN63" s="122">
        <v>0</v>
      </c>
      <c r="DO63" s="122">
        <v>0</v>
      </c>
      <c r="DP63" s="122">
        <v>0</v>
      </c>
      <c r="DQ63" s="122">
        <v>0</v>
      </c>
      <c r="DR63" s="122">
        <v>0</v>
      </c>
      <c r="DS63" s="137">
        <v>1</v>
      </c>
      <c r="DT63" s="137">
        <v>0</v>
      </c>
      <c r="DU63" s="137"/>
      <c r="DV63" s="137"/>
      <c r="DW63" s="137"/>
      <c r="DX63" s="137"/>
      <c r="DY63" s="137"/>
      <c r="DZ63" s="137"/>
      <c r="EA63" s="137"/>
      <c r="EB63" s="138"/>
      <c r="EC63" s="138"/>
      <c r="ED63" s="138"/>
      <c r="EE63" s="138"/>
      <c r="EF63" s="138"/>
      <c r="EG63" s="66">
        <f t="shared" si="184"/>
        <v>0</v>
      </c>
      <c r="EH63" s="66">
        <f t="shared" si="185"/>
        <v>1</v>
      </c>
      <c r="EI63" s="66">
        <f t="shared" si="186"/>
        <v>0</v>
      </c>
      <c r="EJ63" s="66">
        <f t="shared" si="187"/>
        <v>1</v>
      </c>
      <c r="EK63" s="25"/>
      <c r="EL63" s="5">
        <f t="shared" si="188"/>
        <v>0</v>
      </c>
      <c r="EM63" s="5">
        <f t="shared" si="189"/>
        <v>0</v>
      </c>
      <c r="EN63" s="5">
        <f t="shared" si="190"/>
        <v>0</v>
      </c>
      <c r="EO63" s="5">
        <f t="shared" si="191"/>
        <v>0</v>
      </c>
      <c r="EP63" s="5">
        <f t="shared" si="192"/>
        <v>0</v>
      </c>
      <c r="EQ63" s="5">
        <f t="shared" si="193"/>
        <v>0</v>
      </c>
      <c r="ER63" s="5">
        <f t="shared" si="194"/>
        <v>0</v>
      </c>
      <c r="ES63" s="5">
        <f t="shared" si="195"/>
        <v>0</v>
      </c>
      <c r="ET63" s="5">
        <f t="shared" si="196"/>
        <v>0</v>
      </c>
      <c r="EU63" s="5">
        <f t="shared" si="197"/>
        <v>0</v>
      </c>
      <c r="EV63" s="5">
        <f t="shared" si="198"/>
        <v>0</v>
      </c>
      <c r="EW63" s="5">
        <f t="shared" si="199"/>
        <v>0</v>
      </c>
      <c r="EX63" s="5">
        <f t="shared" si="200"/>
        <v>1</v>
      </c>
      <c r="EY63" s="5">
        <f t="shared" si="201"/>
        <v>0</v>
      </c>
      <c r="EZ63" s="5">
        <f t="shared" si="202"/>
        <v>0</v>
      </c>
      <c r="FA63" s="5">
        <f t="shared" si="203"/>
        <v>0</v>
      </c>
      <c r="FB63" s="5">
        <f t="shared" si="204"/>
        <v>0</v>
      </c>
      <c r="FC63" s="5">
        <f t="shared" si="205"/>
        <v>0</v>
      </c>
      <c r="FD63" s="5">
        <f t="shared" si="206"/>
        <v>0</v>
      </c>
      <c r="FE63" s="5">
        <f t="shared" si="207"/>
        <v>0</v>
      </c>
      <c r="FF63" s="5">
        <f t="shared" si="208"/>
        <v>0</v>
      </c>
      <c r="FG63" s="5">
        <f t="shared" si="209"/>
        <v>2</v>
      </c>
      <c r="FH63" s="5">
        <f t="shared" si="210"/>
        <v>-2</v>
      </c>
      <c r="FI63" s="5">
        <f t="shared" si="211"/>
        <v>1</v>
      </c>
      <c r="FJ63" s="5">
        <f t="shared" si="212"/>
        <v>-1</v>
      </c>
      <c r="FK63" s="5">
        <f t="shared" si="213"/>
        <v>0</v>
      </c>
      <c r="FL63" s="5">
        <f t="shared" si="214"/>
        <v>3</v>
      </c>
      <c r="FM63" s="5">
        <f t="shared" si="215"/>
        <v>0</v>
      </c>
      <c r="FN63" s="5">
        <f t="shared" si="216"/>
        <v>0</v>
      </c>
      <c r="FO63" s="5">
        <f t="shared" si="217"/>
        <v>3</v>
      </c>
      <c r="FP63" s="176">
        <f t="shared" si="218"/>
        <v>0</v>
      </c>
      <c r="FQ63" s="176">
        <f t="shared" si="219"/>
        <v>1</v>
      </c>
      <c r="FR63" s="176">
        <f t="shared" si="220"/>
        <v>6</v>
      </c>
      <c r="FS63" s="66">
        <f t="shared" si="221"/>
        <v>7</v>
      </c>
      <c r="FT63" s="242">
        <f t="shared" si="72"/>
        <v>0</v>
      </c>
      <c r="FU63" s="242">
        <f t="shared" si="73"/>
        <v>0</v>
      </c>
      <c r="FV63" s="242">
        <f t="shared" si="74"/>
        <v>0</v>
      </c>
      <c r="FW63" s="242">
        <f t="shared" si="75"/>
        <v>0</v>
      </c>
      <c r="FX63" s="242">
        <f t="shared" si="76"/>
        <v>0</v>
      </c>
      <c r="FY63" s="242">
        <f t="shared" si="77"/>
        <v>0</v>
      </c>
      <c r="FZ63" s="242">
        <f t="shared" si="78"/>
        <v>0</v>
      </c>
      <c r="GA63" s="242">
        <f t="shared" si="79"/>
        <v>0</v>
      </c>
      <c r="GB63" s="242">
        <f t="shared" si="80"/>
        <v>0</v>
      </c>
      <c r="GC63" s="242">
        <f t="shared" si="81"/>
        <v>0</v>
      </c>
      <c r="GD63" s="242">
        <f t="shared" si="82"/>
        <v>0</v>
      </c>
      <c r="GE63" s="242">
        <f t="shared" si="83"/>
        <v>0</v>
      </c>
      <c r="GF63" s="242">
        <f t="shared" si="84"/>
        <v>2.2494657518839277E-5</v>
      </c>
      <c r="GG63" s="242">
        <f t="shared" si="85"/>
        <v>0</v>
      </c>
      <c r="GH63" s="242">
        <f t="shared" si="86"/>
        <v>0</v>
      </c>
      <c r="GI63" s="242">
        <f t="shared" si="87"/>
        <v>0</v>
      </c>
      <c r="GJ63" s="242">
        <f t="shared" si="88"/>
        <v>0</v>
      </c>
      <c r="GK63" s="242">
        <f t="shared" si="89"/>
        <v>0</v>
      </c>
      <c r="GL63" s="242">
        <f t="shared" si="90"/>
        <v>0</v>
      </c>
      <c r="GM63" s="242">
        <f t="shared" si="91"/>
        <v>0</v>
      </c>
      <c r="GN63" s="242">
        <f t="shared" si="92"/>
        <v>0</v>
      </c>
      <c r="GO63" s="242">
        <f t="shared" si="93"/>
        <v>3.667167846272324E-5</v>
      </c>
      <c r="GP63" s="242">
        <f t="shared" si="94"/>
        <v>-3.3553669093715399E-5</v>
      </c>
      <c r="GQ63" s="242">
        <f t="shared" si="95"/>
        <v>1.4750785479326775E-5</v>
      </c>
      <c r="GR63" s="242">
        <f t="shared" si="96"/>
        <v>-1.5491626775727718E-5</v>
      </c>
      <c r="GS63" s="242">
        <f t="shared" si="97"/>
        <v>0</v>
      </c>
      <c r="GT63" s="242">
        <f t="shared" si="98"/>
        <v>4.2592461134379218E-5</v>
      </c>
      <c r="GU63" s="242">
        <f t="shared" si="99"/>
        <v>0</v>
      </c>
      <c r="GV63" s="242">
        <f t="shared" si="100"/>
        <v>0</v>
      </c>
      <c r="GW63" s="242">
        <f t="shared" si="101"/>
        <v>4.0415788652369205E-5</v>
      </c>
      <c r="GX63" s="177">
        <f t="shared" si="102"/>
        <v>0</v>
      </c>
      <c r="GY63" s="177">
        <f t="shared" si="103"/>
        <v>1.5170639351424826E-6</v>
      </c>
      <c r="GZ63" s="177">
        <f t="shared" si="104"/>
        <v>9.1488983201606148E-6</v>
      </c>
      <c r="HA63" s="243">
        <f t="shared" si="105"/>
        <v>4.3904806518417E-6</v>
      </c>
      <c r="HB63" s="19"/>
      <c r="HC63" s="19"/>
      <c r="HD63" s="225">
        <v>0</v>
      </c>
      <c r="HE63" s="10">
        <f t="shared" si="222"/>
        <v>0</v>
      </c>
      <c r="HF63" s="10">
        <f t="shared" si="223"/>
        <v>0</v>
      </c>
      <c r="HG63" s="10">
        <f t="shared" si="224"/>
        <v>0</v>
      </c>
      <c r="HH63" s="10">
        <f t="shared" si="225"/>
        <v>0</v>
      </c>
      <c r="HI63" s="10">
        <f t="shared" si="226"/>
        <v>0</v>
      </c>
      <c r="HJ63" s="10">
        <f t="shared" si="227"/>
        <v>0</v>
      </c>
      <c r="HK63" s="10">
        <f t="shared" si="228"/>
        <v>0</v>
      </c>
      <c r="HL63" s="10">
        <f t="shared" si="229"/>
        <v>0</v>
      </c>
      <c r="HM63" s="10">
        <f t="shared" si="230"/>
        <v>0</v>
      </c>
      <c r="HN63" s="10">
        <f t="shared" si="231"/>
        <v>0</v>
      </c>
      <c r="HO63" s="10">
        <f t="shared" si="232"/>
        <v>0</v>
      </c>
      <c r="HP63" s="10">
        <f t="shared" si="233"/>
        <v>0</v>
      </c>
      <c r="HQ63" s="10">
        <f t="shared" si="234"/>
        <v>0</v>
      </c>
      <c r="HR63" s="10">
        <f t="shared" si="235"/>
        <v>0</v>
      </c>
      <c r="HS63" s="10">
        <f t="shared" si="236"/>
        <v>0</v>
      </c>
      <c r="HT63" s="10">
        <f t="shared" si="237"/>
        <v>0</v>
      </c>
      <c r="HU63" s="10">
        <f t="shared" si="238"/>
        <v>0</v>
      </c>
      <c r="HV63" s="10">
        <f t="shared" si="239"/>
        <v>0</v>
      </c>
      <c r="HW63" s="10">
        <f t="shared" si="240"/>
        <v>0</v>
      </c>
      <c r="HX63" s="10">
        <f t="shared" si="241"/>
        <v>0</v>
      </c>
      <c r="HY63" s="10">
        <f t="shared" si="242"/>
        <v>0</v>
      </c>
      <c r="HZ63" s="10">
        <f t="shared" si="243"/>
        <v>0</v>
      </c>
      <c r="IA63" s="10">
        <f t="shared" si="244"/>
        <v>0</v>
      </c>
      <c r="IB63" s="10">
        <f t="shared" si="245"/>
        <v>0</v>
      </c>
      <c r="IC63" s="10">
        <f t="shared" si="246"/>
        <v>0</v>
      </c>
      <c r="ID63" s="10">
        <f t="shared" si="247"/>
        <v>0</v>
      </c>
      <c r="IE63" s="10">
        <f t="shared" si="248"/>
        <v>0</v>
      </c>
      <c r="IF63" s="10">
        <f t="shared" si="249"/>
        <v>0</v>
      </c>
      <c r="IG63" s="10">
        <f t="shared" si="250"/>
        <v>0</v>
      </c>
      <c r="IH63" s="10">
        <f t="shared" si="251"/>
        <v>0</v>
      </c>
      <c r="II63" s="176">
        <f t="shared" si="252"/>
        <v>0</v>
      </c>
      <c r="IJ63" s="176">
        <f t="shared" si="253"/>
        <v>0</v>
      </c>
      <c r="IK63" s="176">
        <f t="shared" si="254"/>
        <v>0</v>
      </c>
      <c r="IL63" s="19">
        <f t="shared" si="255"/>
        <v>0</v>
      </c>
      <c r="IM63" s="168"/>
      <c r="IN63" s="168"/>
      <c r="IO63" s="168"/>
      <c r="IP63" s="168"/>
      <c r="IQ63" s="168"/>
      <c r="IR63" s="168"/>
      <c r="IS63" s="168"/>
      <c r="IT63" s="168"/>
      <c r="IU63" s="168"/>
      <c r="IV63" s="168"/>
      <c r="IW63" s="168"/>
      <c r="IX63" s="168"/>
      <c r="IY63" s="168"/>
      <c r="IZ63" s="168"/>
      <c r="JA63" s="168"/>
      <c r="JB63" s="168"/>
      <c r="JC63" s="168"/>
      <c r="JD63" s="168"/>
      <c r="JE63" s="168"/>
      <c r="JF63" s="168"/>
      <c r="JG63" s="168"/>
      <c r="JH63" s="168"/>
      <c r="JI63" s="168"/>
      <c r="JJ63" s="168"/>
      <c r="JK63" s="168"/>
      <c r="JL63" s="168"/>
      <c r="JM63" s="168"/>
      <c r="JN63" s="168"/>
      <c r="JO63" s="168"/>
      <c r="JP63" s="168"/>
      <c r="JQ63" s="177"/>
      <c r="JR63" s="177">
        <f t="shared" ref="JR63:JR94" si="256">IJ63/FQ63</f>
        <v>0</v>
      </c>
      <c r="JS63" s="177">
        <f t="shared" ref="JS63:JS94" si="257">IK63/FR63</f>
        <v>0</v>
      </c>
      <c r="JT63" s="22">
        <f t="shared" ref="JT63:JT94" si="258">IL63/FS63</f>
        <v>0</v>
      </c>
    </row>
    <row r="64" spans="1:280" x14ac:dyDescent="0.25">
      <c r="A64" s="96">
        <v>62</v>
      </c>
      <c r="B64" s="39"/>
      <c r="C64" s="39" t="s">
        <v>238</v>
      </c>
      <c r="D64" s="39" t="s">
        <v>181</v>
      </c>
      <c r="E64" s="68">
        <v>114</v>
      </c>
      <c r="F64" s="48" t="s">
        <v>11</v>
      </c>
      <c r="G64" s="17"/>
      <c r="H64" s="5"/>
      <c r="I64" s="5"/>
      <c r="J64" s="5"/>
      <c r="K64" s="5"/>
      <c r="L64" s="5"/>
      <c r="M64" s="5"/>
      <c r="N64" s="17"/>
      <c r="O64" s="12"/>
      <c r="P64" s="12"/>
      <c r="Q64" s="12"/>
      <c r="R64" s="12"/>
      <c r="S64" s="12"/>
      <c r="T64" s="12"/>
      <c r="U64" s="12"/>
      <c r="V64" s="12"/>
      <c r="W64" s="11"/>
      <c r="X64" s="11"/>
      <c r="Y64" s="12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58"/>
      <c r="AM64" s="17">
        <v>20620</v>
      </c>
      <c r="AN64" s="5">
        <v>19987</v>
      </c>
      <c r="AO64" s="5">
        <v>20288</v>
      </c>
      <c r="AP64" s="5">
        <v>20112</v>
      </c>
      <c r="AQ64" s="5">
        <v>19863</v>
      </c>
      <c r="AR64" s="5">
        <v>19520</v>
      </c>
      <c r="AS64" s="5">
        <v>19216</v>
      </c>
      <c r="AT64" s="17">
        <v>18835</v>
      </c>
      <c r="AU64" s="12">
        <v>18389</v>
      </c>
      <c r="AV64" s="12">
        <v>17956</v>
      </c>
      <c r="AW64" s="12">
        <v>17579</v>
      </c>
      <c r="AX64" s="12">
        <v>17289</v>
      </c>
      <c r="AY64" s="12">
        <v>17097</v>
      </c>
      <c r="AZ64" s="12">
        <v>16589</v>
      </c>
      <c r="BA64" s="12">
        <v>16326</v>
      </c>
      <c r="BB64" s="12">
        <v>15743</v>
      </c>
      <c r="BC64" s="11">
        <v>15182</v>
      </c>
      <c r="BD64" s="11">
        <v>14922</v>
      </c>
      <c r="BE64" s="12">
        <v>14798</v>
      </c>
      <c r="BF64" s="11">
        <v>14799</v>
      </c>
      <c r="BG64" s="11">
        <v>15040</v>
      </c>
      <c r="BH64" s="11">
        <v>15513</v>
      </c>
      <c r="BI64" s="11">
        <v>15909</v>
      </c>
      <c r="BJ64" s="11">
        <v>16275</v>
      </c>
      <c r="BK64" s="11">
        <v>16826</v>
      </c>
      <c r="BL64" s="11">
        <v>17017</v>
      </c>
      <c r="BM64" s="11">
        <v>17513</v>
      </c>
      <c r="BN64" s="11">
        <v>17921</v>
      </c>
      <c r="BO64" s="11">
        <v>18297</v>
      </c>
      <c r="BP64" s="11">
        <v>18375</v>
      </c>
      <c r="BQ64" s="12">
        <v>18720</v>
      </c>
      <c r="BR64" s="58"/>
      <c r="BS64" s="58"/>
      <c r="BT64" s="12">
        <f t="shared" si="150"/>
        <v>-633</v>
      </c>
      <c r="BU64" s="12">
        <f t="shared" si="151"/>
        <v>301</v>
      </c>
      <c r="BV64" s="12">
        <f t="shared" si="152"/>
        <v>-176</v>
      </c>
      <c r="BW64" s="12">
        <f t="shared" si="153"/>
        <v>-249</v>
      </c>
      <c r="BX64" s="12">
        <f t="shared" si="154"/>
        <v>-343</v>
      </c>
      <c r="BY64" s="12">
        <f t="shared" si="155"/>
        <v>-304</v>
      </c>
      <c r="BZ64" s="12">
        <f t="shared" si="156"/>
        <v>-381</v>
      </c>
      <c r="CA64" s="12">
        <f t="shared" si="157"/>
        <v>-446</v>
      </c>
      <c r="CB64" s="12">
        <f t="shared" si="158"/>
        <v>-433</v>
      </c>
      <c r="CC64" s="12">
        <f t="shared" si="159"/>
        <v>-377</v>
      </c>
      <c r="CD64" s="12">
        <f t="shared" si="160"/>
        <v>-290</v>
      </c>
      <c r="CE64" s="12">
        <f t="shared" si="161"/>
        <v>-192</v>
      </c>
      <c r="CF64" s="12">
        <f t="shared" si="162"/>
        <v>-508</v>
      </c>
      <c r="CG64" s="12">
        <f t="shared" si="163"/>
        <v>-263</v>
      </c>
      <c r="CH64" s="12">
        <f t="shared" si="164"/>
        <v>-583</v>
      </c>
      <c r="CI64" s="12">
        <f t="shared" si="165"/>
        <v>-561</v>
      </c>
      <c r="CJ64" s="12">
        <f t="shared" si="166"/>
        <v>-260</v>
      </c>
      <c r="CK64" s="12">
        <f t="shared" si="167"/>
        <v>-124</v>
      </c>
      <c r="CL64" s="12">
        <f t="shared" si="168"/>
        <v>1</v>
      </c>
      <c r="CM64" s="12">
        <f t="shared" si="169"/>
        <v>241</v>
      </c>
      <c r="CN64" s="12">
        <f t="shared" si="170"/>
        <v>473</v>
      </c>
      <c r="CO64" s="12">
        <f t="shared" si="171"/>
        <v>396</v>
      </c>
      <c r="CP64" s="12">
        <f t="shared" si="172"/>
        <v>366</v>
      </c>
      <c r="CQ64" s="12">
        <f t="shared" si="173"/>
        <v>551</v>
      </c>
      <c r="CR64" s="12">
        <f t="shared" si="174"/>
        <v>191</v>
      </c>
      <c r="CS64" s="12">
        <f t="shared" si="175"/>
        <v>496</v>
      </c>
      <c r="CT64" s="12">
        <f t="shared" si="176"/>
        <v>408</v>
      </c>
      <c r="CU64" s="12">
        <f t="shared" si="177"/>
        <v>376</v>
      </c>
      <c r="CV64" s="12">
        <f t="shared" si="178"/>
        <v>78</v>
      </c>
      <c r="CW64" s="12">
        <f t="shared" si="179"/>
        <v>345</v>
      </c>
      <c r="CX64" s="66">
        <f t="shared" si="180"/>
        <v>-3041</v>
      </c>
      <c r="CY64" s="66">
        <f t="shared" si="181"/>
        <v>-2539</v>
      </c>
      <c r="CZ64" s="66">
        <f t="shared" si="182"/>
        <v>3680</v>
      </c>
      <c r="DA64" s="66">
        <f t="shared" si="183"/>
        <v>-1900</v>
      </c>
      <c r="DB64" s="58"/>
      <c r="DC64" s="128">
        <v>941</v>
      </c>
      <c r="DD64" s="128">
        <v>175</v>
      </c>
      <c r="DE64" s="128">
        <v>312</v>
      </c>
      <c r="DF64" s="129">
        <v>294</v>
      </c>
      <c r="DG64" s="129">
        <v>253</v>
      </c>
      <c r="DH64" s="129">
        <v>238</v>
      </c>
      <c r="DI64" s="129">
        <v>175</v>
      </c>
      <c r="DJ64" s="129">
        <v>171</v>
      </c>
      <c r="DK64" s="128">
        <v>319</v>
      </c>
      <c r="DL64" s="128">
        <v>318</v>
      </c>
      <c r="DM64" s="128">
        <v>284</v>
      </c>
      <c r="DN64" s="129">
        <v>279</v>
      </c>
      <c r="DO64" s="129">
        <v>266</v>
      </c>
      <c r="DP64" s="129">
        <v>226</v>
      </c>
      <c r="DQ64" s="129">
        <v>312</v>
      </c>
      <c r="DR64" s="129">
        <v>434</v>
      </c>
      <c r="DS64" s="130">
        <v>264</v>
      </c>
      <c r="DT64" s="130">
        <v>152</v>
      </c>
      <c r="DU64" s="130">
        <v>121</v>
      </c>
      <c r="DV64" s="130">
        <v>160</v>
      </c>
      <c r="DW64" s="130">
        <v>328</v>
      </c>
      <c r="DX64" s="130">
        <v>201</v>
      </c>
      <c r="DY64" s="130">
        <v>136</v>
      </c>
      <c r="DZ64" s="130">
        <v>118</v>
      </c>
      <c r="EA64" s="130">
        <v>178</v>
      </c>
      <c r="EB64" s="130">
        <v>167</v>
      </c>
      <c r="EC64" s="130">
        <v>200</v>
      </c>
      <c r="ED64" s="130">
        <v>219</v>
      </c>
      <c r="EE64" s="130">
        <v>188</v>
      </c>
      <c r="EF64" s="130">
        <v>186</v>
      </c>
      <c r="EG64" s="66">
        <f t="shared" si="184"/>
        <v>3196</v>
      </c>
      <c r="EH64" s="66">
        <f t="shared" si="185"/>
        <v>2498</v>
      </c>
      <c r="EI64" s="66">
        <f t="shared" si="186"/>
        <v>1921</v>
      </c>
      <c r="EJ64" s="66">
        <f t="shared" si="187"/>
        <v>7615</v>
      </c>
      <c r="EK64" s="84"/>
      <c r="EL64" s="5">
        <f t="shared" si="188"/>
        <v>308</v>
      </c>
      <c r="EM64" s="5">
        <f t="shared" si="189"/>
        <v>476</v>
      </c>
      <c r="EN64" s="5">
        <f t="shared" si="190"/>
        <v>136</v>
      </c>
      <c r="EO64" s="5">
        <f t="shared" si="191"/>
        <v>45</v>
      </c>
      <c r="EP64" s="5">
        <f t="shared" si="192"/>
        <v>-90</v>
      </c>
      <c r="EQ64" s="5">
        <f t="shared" si="193"/>
        <v>-66</v>
      </c>
      <c r="ER64" s="5">
        <f t="shared" si="194"/>
        <v>-206</v>
      </c>
      <c r="ES64" s="5">
        <f t="shared" si="195"/>
        <v>-275</v>
      </c>
      <c r="ET64" s="5">
        <f t="shared" si="196"/>
        <v>-114</v>
      </c>
      <c r="EU64" s="5">
        <f t="shared" si="197"/>
        <v>-59</v>
      </c>
      <c r="EV64" s="5">
        <f t="shared" si="198"/>
        <v>-6</v>
      </c>
      <c r="EW64" s="5">
        <f t="shared" si="199"/>
        <v>87</v>
      </c>
      <c r="EX64" s="5">
        <f t="shared" si="200"/>
        <v>-242</v>
      </c>
      <c r="EY64" s="5">
        <f t="shared" si="201"/>
        <v>-37</v>
      </c>
      <c r="EZ64" s="5">
        <f t="shared" si="202"/>
        <v>-271</v>
      </c>
      <c r="FA64" s="5">
        <f t="shared" si="203"/>
        <v>-127</v>
      </c>
      <c r="FB64" s="5">
        <f t="shared" si="204"/>
        <v>4</v>
      </c>
      <c r="FC64" s="5">
        <f t="shared" si="205"/>
        <v>28</v>
      </c>
      <c r="FD64" s="5">
        <f t="shared" si="206"/>
        <v>122</v>
      </c>
      <c r="FE64" s="5">
        <f t="shared" si="207"/>
        <v>401</v>
      </c>
      <c r="FF64" s="5">
        <f t="shared" si="208"/>
        <v>801</v>
      </c>
      <c r="FG64" s="5">
        <f t="shared" si="209"/>
        <v>597</v>
      </c>
      <c r="FH64" s="5">
        <f t="shared" si="210"/>
        <v>502</v>
      </c>
      <c r="FI64" s="5">
        <f t="shared" si="211"/>
        <v>669</v>
      </c>
      <c r="FJ64" s="5">
        <f t="shared" si="212"/>
        <v>369</v>
      </c>
      <c r="FK64" s="5">
        <f t="shared" si="213"/>
        <v>663</v>
      </c>
      <c r="FL64" s="5">
        <f t="shared" si="214"/>
        <v>608</v>
      </c>
      <c r="FM64" s="5">
        <f t="shared" si="215"/>
        <v>595</v>
      </c>
      <c r="FN64" s="5">
        <f t="shared" si="216"/>
        <v>266</v>
      </c>
      <c r="FO64" s="5">
        <f t="shared" si="217"/>
        <v>531</v>
      </c>
      <c r="FP64" s="176">
        <f t="shared" si="218"/>
        <v>155</v>
      </c>
      <c r="FQ64" s="176">
        <f t="shared" si="219"/>
        <v>-41</v>
      </c>
      <c r="FR64" s="176">
        <f t="shared" si="220"/>
        <v>5601</v>
      </c>
      <c r="FS64" s="66">
        <f t="shared" si="221"/>
        <v>5715</v>
      </c>
      <c r="FT64" s="242">
        <f t="shared" si="72"/>
        <v>9.8109793778310087E-3</v>
      </c>
      <c r="FU64" s="242">
        <f t="shared" si="73"/>
        <v>1.9365022538282532E-2</v>
      </c>
      <c r="FV64" s="242">
        <f t="shared" si="74"/>
        <v>4.7106908435946724E-3</v>
      </c>
      <c r="FW64" s="242">
        <f t="shared" si="75"/>
        <v>3.305056736807315E-3</v>
      </c>
      <c r="FX64" s="242">
        <f t="shared" si="76"/>
        <v>-3.7453443289244622E-3</v>
      </c>
      <c r="FY64" s="242">
        <f t="shared" si="77"/>
        <v>-2.8022106328325679E-3</v>
      </c>
      <c r="FZ64" s="242">
        <f t="shared" si="78"/>
        <v>-6.4592326264410463E-3</v>
      </c>
      <c r="GA64" s="242">
        <f t="shared" si="79"/>
        <v>-9.8573374435443409E-3</v>
      </c>
      <c r="GB64" s="242">
        <f t="shared" si="80"/>
        <v>-4.5371328504338138E-3</v>
      </c>
      <c r="GC64" s="242">
        <f t="shared" si="81"/>
        <v>-1.2186305896932769E-3</v>
      </c>
      <c r="GD64" s="242">
        <f t="shared" si="82"/>
        <v>-1.2395413696932134E-4</v>
      </c>
      <c r="GE64" s="242">
        <f t="shared" si="83"/>
        <v>2.0148216767021769E-3</v>
      </c>
      <c r="GF64" s="242">
        <f t="shared" si="84"/>
        <v>-5.4437071195591047E-3</v>
      </c>
      <c r="GG64" s="242">
        <f t="shared" si="85"/>
        <v>-6.1172191452426217E-4</v>
      </c>
      <c r="GH64" s="242">
        <f t="shared" si="86"/>
        <v>-4.3200331574500643E-3</v>
      </c>
      <c r="GI64" s="242">
        <f t="shared" si="87"/>
        <v>-1.7007485972172004E-3</v>
      </c>
      <c r="GJ64" s="242">
        <f t="shared" si="88"/>
        <v>5.0684879433343048E-5</v>
      </c>
      <c r="GK64" s="242">
        <f t="shared" si="89"/>
        <v>3.6422764227642276E-4</v>
      </c>
      <c r="GL64" s="242">
        <f t="shared" si="90"/>
        <v>1.357954608697588E-3</v>
      </c>
      <c r="GM64" s="242">
        <f t="shared" si="91"/>
        <v>5.037435304758555E-3</v>
      </c>
      <c r="GN64" s="242">
        <f t="shared" si="92"/>
        <v>1.2373905117946024E-2</v>
      </c>
      <c r="GO64" s="242">
        <f t="shared" si="93"/>
        <v>1.0946496021122886E-2</v>
      </c>
      <c r="GP64" s="242">
        <f t="shared" si="94"/>
        <v>8.4219709425225643E-3</v>
      </c>
      <c r="GQ64" s="242">
        <f t="shared" si="95"/>
        <v>9.8682754856696114E-3</v>
      </c>
      <c r="GR64" s="242">
        <f t="shared" si="96"/>
        <v>5.7164102802435288E-3</v>
      </c>
      <c r="GS64" s="242">
        <f t="shared" si="97"/>
        <v>9.8322729901677269E-3</v>
      </c>
      <c r="GT64" s="242">
        <f t="shared" si="98"/>
        <v>8.6320721232341878E-3</v>
      </c>
      <c r="GU64" s="242">
        <f t="shared" si="99"/>
        <v>7.7923693714046236E-3</v>
      </c>
      <c r="GV64" s="242">
        <f t="shared" si="100"/>
        <v>4.7377748488275787E-3</v>
      </c>
      <c r="GW64" s="242">
        <f t="shared" si="101"/>
        <v>7.1535945914693493E-3</v>
      </c>
      <c r="GX64" s="177">
        <f t="shared" si="102"/>
        <v>5.5481222648652096E-4</v>
      </c>
      <c r="GY64" s="177">
        <f t="shared" si="103"/>
        <v>-6.2199621340841793E-5</v>
      </c>
      <c r="GZ64" s="177">
        <f t="shared" si="104"/>
        <v>8.540496581869934E-3</v>
      </c>
      <c r="HA64" s="243">
        <f t="shared" si="105"/>
        <v>3.584513846467902E-3</v>
      </c>
      <c r="HB64" s="19"/>
      <c r="HC64" s="19"/>
      <c r="HD64" s="225">
        <v>4.0890000000000006E-3</v>
      </c>
      <c r="HE64" s="10">
        <f t="shared" si="222"/>
        <v>1.2594120000000002</v>
      </c>
      <c r="HF64" s="10">
        <f t="shared" si="223"/>
        <v>1.9463640000000002</v>
      </c>
      <c r="HG64" s="10">
        <f t="shared" si="224"/>
        <v>0.55610400000000004</v>
      </c>
      <c r="HH64" s="10">
        <f t="shared" si="225"/>
        <v>0.18400500000000003</v>
      </c>
      <c r="HI64" s="10">
        <f t="shared" si="226"/>
        <v>-0.36801000000000006</v>
      </c>
      <c r="HJ64" s="10">
        <f t="shared" si="227"/>
        <v>-0.26987400000000006</v>
      </c>
      <c r="HK64" s="10">
        <f t="shared" si="228"/>
        <v>-0.84233400000000014</v>
      </c>
      <c r="HL64" s="10">
        <f t="shared" si="229"/>
        <v>-1.1244750000000001</v>
      </c>
      <c r="HM64" s="10">
        <f t="shared" si="230"/>
        <v>-0.46614600000000006</v>
      </c>
      <c r="HN64" s="10">
        <f t="shared" si="231"/>
        <v>-0.24125100000000005</v>
      </c>
      <c r="HO64" s="10">
        <f t="shared" si="232"/>
        <v>-2.4534000000000004E-2</v>
      </c>
      <c r="HP64" s="10">
        <f t="shared" si="233"/>
        <v>0.35574300000000003</v>
      </c>
      <c r="HQ64" s="10">
        <f t="shared" si="234"/>
        <v>-0.98953800000000014</v>
      </c>
      <c r="HR64" s="10">
        <f t="shared" si="235"/>
        <v>-0.15129300000000001</v>
      </c>
      <c r="HS64" s="10">
        <f t="shared" si="236"/>
        <v>-1.1081190000000001</v>
      </c>
      <c r="HT64" s="10">
        <f t="shared" si="237"/>
        <v>-0.51930300000000007</v>
      </c>
      <c r="HU64" s="10">
        <f t="shared" si="238"/>
        <v>1.6356000000000002E-2</v>
      </c>
      <c r="HV64" s="10">
        <f t="shared" si="239"/>
        <v>0.11449200000000001</v>
      </c>
      <c r="HW64" s="10">
        <f t="shared" si="240"/>
        <v>0.49885800000000008</v>
      </c>
      <c r="HX64" s="10">
        <f t="shared" si="241"/>
        <v>1.6396890000000002</v>
      </c>
      <c r="HY64" s="10">
        <f t="shared" si="242"/>
        <v>3.2752890000000003</v>
      </c>
      <c r="HZ64" s="10">
        <f t="shared" si="243"/>
        <v>2.4411330000000002</v>
      </c>
      <c r="IA64" s="10">
        <f t="shared" si="244"/>
        <v>2.0526780000000002</v>
      </c>
      <c r="IB64" s="10">
        <f t="shared" si="245"/>
        <v>2.7355410000000004</v>
      </c>
      <c r="IC64" s="10">
        <f t="shared" si="246"/>
        <v>1.5088410000000003</v>
      </c>
      <c r="ID64" s="10">
        <f t="shared" si="247"/>
        <v>2.7110070000000004</v>
      </c>
      <c r="IE64" s="10">
        <f t="shared" si="248"/>
        <v>2.4861120000000003</v>
      </c>
      <c r="IF64" s="10">
        <f t="shared" si="249"/>
        <v>2.4329550000000002</v>
      </c>
      <c r="IG64" s="10">
        <f t="shared" si="250"/>
        <v>1.0876740000000003</v>
      </c>
      <c r="IH64" s="10">
        <f t="shared" si="251"/>
        <v>2.1712590000000005</v>
      </c>
      <c r="II64" s="176">
        <f t="shared" si="252"/>
        <v>0.63379499999999966</v>
      </c>
      <c r="IJ64" s="176">
        <f t="shared" si="253"/>
        <v>-0.16764900000000016</v>
      </c>
      <c r="IK64" s="176">
        <f t="shared" si="254"/>
        <v>22.902489000000003</v>
      </c>
      <c r="IL64" s="19">
        <f t="shared" si="255"/>
        <v>23.368635000000001</v>
      </c>
      <c r="IM64" s="168"/>
      <c r="IN64" s="168"/>
      <c r="IO64" s="168"/>
      <c r="IP64" s="168"/>
      <c r="IQ64" s="168"/>
      <c r="IR64" s="168"/>
      <c r="IS64" s="168"/>
      <c r="IT64" s="168"/>
      <c r="IU64" s="168"/>
      <c r="IV64" s="168"/>
      <c r="IW64" s="168"/>
      <c r="IX64" s="168"/>
      <c r="IY64" s="168"/>
      <c r="IZ64" s="168"/>
      <c r="JA64" s="168"/>
      <c r="JB64" s="168"/>
      <c r="JC64" s="168"/>
      <c r="JD64" s="168"/>
      <c r="JE64" s="168"/>
      <c r="JF64" s="168"/>
      <c r="JG64" s="168"/>
      <c r="JH64" s="168"/>
      <c r="JI64" s="168"/>
      <c r="JJ64" s="168"/>
      <c r="JK64" s="168"/>
      <c r="JL64" s="168"/>
      <c r="JM64" s="168"/>
      <c r="JN64" s="168"/>
      <c r="JO64" s="168"/>
      <c r="JP64" s="168"/>
      <c r="JQ64" s="177">
        <f t="shared" ref="JQ64:JQ91" si="259">II64/FP64</f>
        <v>4.088999999999998E-3</v>
      </c>
      <c r="JR64" s="177">
        <f t="shared" si="256"/>
        <v>4.0890000000000041E-3</v>
      </c>
      <c r="JS64" s="177">
        <f t="shared" si="257"/>
        <v>4.0890000000000006E-3</v>
      </c>
      <c r="JT64" s="22">
        <f t="shared" si="258"/>
        <v>4.0890000000000006E-3</v>
      </c>
    </row>
    <row r="65" spans="1:280" x14ac:dyDescent="0.25">
      <c r="A65" s="96">
        <v>63</v>
      </c>
      <c r="B65" s="39"/>
      <c r="C65" s="39" t="s">
        <v>236</v>
      </c>
      <c r="D65" s="39" t="s">
        <v>185</v>
      </c>
      <c r="E65" s="68">
        <v>413</v>
      </c>
      <c r="F65" s="46" t="s">
        <v>82</v>
      </c>
      <c r="G65" s="124"/>
      <c r="H65" s="125"/>
      <c r="I65" s="125"/>
      <c r="J65" s="125"/>
      <c r="K65" s="125"/>
      <c r="L65" s="125"/>
      <c r="M65" s="125"/>
      <c r="N65" s="17"/>
      <c r="O65" s="12"/>
      <c r="P65" s="12"/>
      <c r="Q65" s="12"/>
      <c r="R65" s="12"/>
      <c r="S65" s="12"/>
      <c r="T65" s="12"/>
      <c r="U65" s="12"/>
      <c r="V65" s="12"/>
      <c r="W65" s="11"/>
      <c r="X65" s="11"/>
      <c r="Y65" s="12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60"/>
      <c r="AM65" s="124">
        <v>71</v>
      </c>
      <c r="AN65" s="125">
        <v>71</v>
      </c>
      <c r="AO65" s="125">
        <v>71</v>
      </c>
      <c r="AP65" s="125">
        <v>71</v>
      </c>
      <c r="AQ65" s="125">
        <v>71</v>
      </c>
      <c r="AR65" s="125">
        <v>71</v>
      </c>
      <c r="AS65" s="125">
        <v>71</v>
      </c>
      <c r="AT65" s="17">
        <v>71</v>
      </c>
      <c r="AU65" s="12">
        <v>85</v>
      </c>
      <c r="AV65" s="12">
        <v>80</v>
      </c>
      <c r="AW65" s="12">
        <v>87</v>
      </c>
      <c r="AX65" s="12">
        <v>87</v>
      </c>
      <c r="AY65" s="12">
        <v>84</v>
      </c>
      <c r="AZ65" s="12">
        <v>85</v>
      </c>
      <c r="BA65" s="12">
        <v>95</v>
      </c>
      <c r="BB65" s="12">
        <v>96</v>
      </c>
      <c r="BC65" s="11">
        <v>113</v>
      </c>
      <c r="BD65" s="11">
        <v>120</v>
      </c>
      <c r="BE65" s="12">
        <v>132</v>
      </c>
      <c r="BF65" s="11">
        <v>134</v>
      </c>
      <c r="BG65" s="11">
        <v>151</v>
      </c>
      <c r="BH65" s="11">
        <v>154</v>
      </c>
      <c r="BI65" s="11">
        <v>154</v>
      </c>
      <c r="BJ65" s="11">
        <v>159</v>
      </c>
      <c r="BK65" s="11">
        <v>158</v>
      </c>
      <c r="BL65" s="11">
        <v>148</v>
      </c>
      <c r="BM65" s="11">
        <v>140</v>
      </c>
      <c r="BN65" s="11">
        <v>160</v>
      </c>
      <c r="BO65" s="11">
        <v>178</v>
      </c>
      <c r="BP65" s="11">
        <v>164</v>
      </c>
      <c r="BQ65" s="11">
        <v>166</v>
      </c>
      <c r="BR65" s="60"/>
      <c r="BS65" s="60"/>
      <c r="BT65" s="11">
        <f t="shared" si="150"/>
        <v>0</v>
      </c>
      <c r="BU65" s="11">
        <f t="shared" si="151"/>
        <v>0</v>
      </c>
      <c r="BV65" s="11">
        <f t="shared" si="152"/>
        <v>0</v>
      </c>
      <c r="BW65" s="11">
        <f t="shared" si="153"/>
        <v>0</v>
      </c>
      <c r="BX65" s="11">
        <f t="shared" si="154"/>
        <v>0</v>
      </c>
      <c r="BY65" s="11">
        <f t="shared" si="155"/>
        <v>0</v>
      </c>
      <c r="BZ65" s="11">
        <f t="shared" si="156"/>
        <v>0</v>
      </c>
      <c r="CA65" s="11">
        <f t="shared" si="157"/>
        <v>14</v>
      </c>
      <c r="CB65" s="11">
        <f t="shared" si="158"/>
        <v>-5</v>
      </c>
      <c r="CC65" s="11">
        <f t="shared" si="159"/>
        <v>7</v>
      </c>
      <c r="CD65" s="11">
        <f t="shared" si="160"/>
        <v>0</v>
      </c>
      <c r="CE65" s="11">
        <f t="shared" si="161"/>
        <v>-3</v>
      </c>
      <c r="CF65" s="11">
        <f t="shared" si="162"/>
        <v>1</v>
      </c>
      <c r="CG65" s="11">
        <f t="shared" si="163"/>
        <v>10</v>
      </c>
      <c r="CH65" s="11">
        <f t="shared" si="164"/>
        <v>1</v>
      </c>
      <c r="CI65" s="11">
        <f t="shared" si="165"/>
        <v>17</v>
      </c>
      <c r="CJ65" s="11">
        <f t="shared" si="166"/>
        <v>7</v>
      </c>
      <c r="CK65" s="11">
        <f t="shared" si="167"/>
        <v>12</v>
      </c>
      <c r="CL65" s="11">
        <f t="shared" si="168"/>
        <v>2</v>
      </c>
      <c r="CM65" s="11">
        <f t="shared" si="169"/>
        <v>17</v>
      </c>
      <c r="CN65" s="11">
        <f t="shared" si="170"/>
        <v>3</v>
      </c>
      <c r="CO65" s="11">
        <f t="shared" si="171"/>
        <v>0</v>
      </c>
      <c r="CP65" s="11">
        <f t="shared" si="172"/>
        <v>5</v>
      </c>
      <c r="CQ65" s="11">
        <f t="shared" si="173"/>
        <v>-1</v>
      </c>
      <c r="CR65" s="11">
        <f t="shared" si="174"/>
        <v>-10</v>
      </c>
      <c r="CS65" s="11">
        <f t="shared" si="175"/>
        <v>-8</v>
      </c>
      <c r="CT65" s="11">
        <f t="shared" si="176"/>
        <v>20</v>
      </c>
      <c r="CU65" s="11">
        <f t="shared" si="177"/>
        <v>18</v>
      </c>
      <c r="CV65" s="11">
        <f t="shared" si="178"/>
        <v>-14</v>
      </c>
      <c r="CW65" s="11">
        <f t="shared" si="179"/>
        <v>2</v>
      </c>
      <c r="CX65" s="66">
        <f t="shared" si="180"/>
        <v>16</v>
      </c>
      <c r="CY65" s="66">
        <f t="shared" si="181"/>
        <v>64</v>
      </c>
      <c r="CZ65" s="66">
        <f t="shared" si="182"/>
        <v>15</v>
      </c>
      <c r="DA65" s="66">
        <f t="shared" si="183"/>
        <v>95</v>
      </c>
      <c r="DB65" s="60"/>
      <c r="DC65" s="128">
        <v>7</v>
      </c>
      <c r="DD65" s="128">
        <v>2</v>
      </c>
      <c r="DE65" s="128">
        <v>7</v>
      </c>
      <c r="DF65" s="129">
        <v>3</v>
      </c>
      <c r="DG65" s="129">
        <v>4</v>
      </c>
      <c r="DH65" s="129">
        <v>11</v>
      </c>
      <c r="DI65" s="129">
        <v>6</v>
      </c>
      <c r="DJ65" s="129">
        <v>3</v>
      </c>
      <c r="DK65" s="128">
        <v>6</v>
      </c>
      <c r="DL65" s="128">
        <v>8</v>
      </c>
      <c r="DM65" s="128">
        <v>10</v>
      </c>
      <c r="DN65" s="129">
        <v>9</v>
      </c>
      <c r="DO65" s="129">
        <v>7</v>
      </c>
      <c r="DP65" s="129">
        <v>3</v>
      </c>
      <c r="DQ65" s="129">
        <v>8</v>
      </c>
      <c r="DR65" s="129">
        <v>11</v>
      </c>
      <c r="DS65" s="130">
        <v>8</v>
      </c>
      <c r="DT65" s="130">
        <v>6</v>
      </c>
      <c r="DU65" s="130">
        <v>13</v>
      </c>
      <c r="DV65" s="130">
        <v>4</v>
      </c>
      <c r="DW65" s="130">
        <v>5</v>
      </c>
      <c r="DX65" s="130">
        <v>7</v>
      </c>
      <c r="DY65" s="130">
        <v>4</v>
      </c>
      <c r="DZ65" s="130">
        <v>5</v>
      </c>
      <c r="EA65" s="130">
        <v>8</v>
      </c>
      <c r="EB65" s="130">
        <v>20</v>
      </c>
      <c r="EC65" s="130">
        <v>7</v>
      </c>
      <c r="ED65" s="130">
        <v>11</v>
      </c>
      <c r="EE65" s="130">
        <v>18</v>
      </c>
      <c r="EF65" s="130">
        <v>7</v>
      </c>
      <c r="EG65" s="66">
        <f t="shared" si="184"/>
        <v>57</v>
      </c>
      <c r="EH65" s="66">
        <f t="shared" si="185"/>
        <v>79</v>
      </c>
      <c r="EI65" s="66">
        <f t="shared" si="186"/>
        <v>92</v>
      </c>
      <c r="EJ65" s="66">
        <f t="shared" si="187"/>
        <v>228</v>
      </c>
      <c r="EK65" s="25"/>
      <c r="EL65" s="5">
        <f t="shared" si="188"/>
        <v>7</v>
      </c>
      <c r="EM65" s="5">
        <f t="shared" si="189"/>
        <v>2</v>
      </c>
      <c r="EN65" s="5">
        <f t="shared" si="190"/>
        <v>7</v>
      </c>
      <c r="EO65" s="5">
        <f t="shared" si="191"/>
        <v>3</v>
      </c>
      <c r="EP65" s="5">
        <f t="shared" si="192"/>
        <v>4</v>
      </c>
      <c r="EQ65" s="5">
        <f t="shared" si="193"/>
        <v>11</v>
      </c>
      <c r="ER65" s="5">
        <f t="shared" si="194"/>
        <v>6</v>
      </c>
      <c r="ES65" s="5">
        <f t="shared" si="195"/>
        <v>17</v>
      </c>
      <c r="ET65" s="5">
        <f t="shared" si="196"/>
        <v>1</v>
      </c>
      <c r="EU65" s="5">
        <f t="shared" si="197"/>
        <v>15</v>
      </c>
      <c r="EV65" s="5">
        <f t="shared" si="198"/>
        <v>10</v>
      </c>
      <c r="EW65" s="5">
        <f t="shared" si="199"/>
        <v>6</v>
      </c>
      <c r="EX65" s="5">
        <f t="shared" si="200"/>
        <v>8</v>
      </c>
      <c r="EY65" s="5">
        <f t="shared" si="201"/>
        <v>13</v>
      </c>
      <c r="EZ65" s="5">
        <f t="shared" si="202"/>
        <v>9</v>
      </c>
      <c r="FA65" s="5">
        <f t="shared" si="203"/>
        <v>28</v>
      </c>
      <c r="FB65" s="5">
        <f t="shared" si="204"/>
        <v>15</v>
      </c>
      <c r="FC65" s="5">
        <f t="shared" si="205"/>
        <v>18</v>
      </c>
      <c r="FD65" s="5">
        <f t="shared" si="206"/>
        <v>15</v>
      </c>
      <c r="FE65" s="5">
        <f t="shared" si="207"/>
        <v>21</v>
      </c>
      <c r="FF65" s="5">
        <f t="shared" si="208"/>
        <v>8</v>
      </c>
      <c r="FG65" s="5">
        <f t="shared" si="209"/>
        <v>7</v>
      </c>
      <c r="FH65" s="5">
        <f t="shared" si="210"/>
        <v>9</v>
      </c>
      <c r="FI65" s="5">
        <f t="shared" si="211"/>
        <v>4</v>
      </c>
      <c r="FJ65" s="5">
        <f t="shared" si="212"/>
        <v>-2</v>
      </c>
      <c r="FK65" s="5">
        <f t="shared" si="213"/>
        <v>12</v>
      </c>
      <c r="FL65" s="5">
        <f t="shared" si="214"/>
        <v>27</v>
      </c>
      <c r="FM65" s="5">
        <f t="shared" si="215"/>
        <v>29</v>
      </c>
      <c r="FN65" s="5">
        <f t="shared" si="216"/>
        <v>4</v>
      </c>
      <c r="FO65" s="5">
        <f t="shared" si="217"/>
        <v>9</v>
      </c>
      <c r="FP65" s="176">
        <f t="shared" si="218"/>
        <v>73</v>
      </c>
      <c r="FQ65" s="176">
        <f t="shared" si="219"/>
        <v>143</v>
      </c>
      <c r="FR65" s="176">
        <f t="shared" si="220"/>
        <v>107</v>
      </c>
      <c r="FS65" s="66">
        <f t="shared" si="221"/>
        <v>323</v>
      </c>
      <c r="FT65" s="242">
        <f t="shared" si="72"/>
        <v>2.2297680404161383E-4</v>
      </c>
      <c r="FU65" s="242">
        <f t="shared" si="73"/>
        <v>8.1365640917153501E-5</v>
      </c>
      <c r="FV65" s="242">
        <f t="shared" si="74"/>
        <v>2.4246202871443169E-4</v>
      </c>
      <c r="FW65" s="242">
        <f t="shared" si="75"/>
        <v>2.2033711578715433E-4</v>
      </c>
      <c r="FX65" s="242">
        <f t="shared" si="76"/>
        <v>1.6645974795219832E-4</v>
      </c>
      <c r="FY65" s="242">
        <f t="shared" si="77"/>
        <v>4.6703510547209468E-4</v>
      </c>
      <c r="FZ65" s="242">
        <f t="shared" si="78"/>
        <v>1.881329891196421E-4</v>
      </c>
      <c r="GA65" s="242">
        <f t="shared" si="79"/>
        <v>6.093626783281956E-4</v>
      </c>
      <c r="GB65" s="242">
        <f t="shared" si="80"/>
        <v>3.9799410968717664E-5</v>
      </c>
      <c r="GC65" s="242">
        <f t="shared" si="81"/>
        <v>3.0982133636269752E-4</v>
      </c>
      <c r="GD65" s="242">
        <f t="shared" si="82"/>
        <v>2.0659022828220226E-4</v>
      </c>
      <c r="GE65" s="242">
        <f t="shared" si="83"/>
        <v>1.3895321908290875E-4</v>
      </c>
      <c r="GF65" s="242">
        <f t="shared" si="84"/>
        <v>1.7995726015071422E-4</v>
      </c>
      <c r="GG65" s="242">
        <f t="shared" si="85"/>
        <v>2.1492932131933538E-4</v>
      </c>
      <c r="GH65" s="242">
        <f t="shared" si="86"/>
        <v>1.4346973585627521E-4</v>
      </c>
      <c r="GI65" s="242">
        <f t="shared" si="87"/>
        <v>3.749681946620599E-4</v>
      </c>
      <c r="GJ65" s="242">
        <f t="shared" si="88"/>
        <v>1.9006829787503643E-4</v>
      </c>
      <c r="GK65" s="242">
        <f t="shared" si="89"/>
        <v>2.3414634146341464E-4</v>
      </c>
      <c r="GL65" s="242">
        <f t="shared" si="90"/>
        <v>1.6696163221691654E-4</v>
      </c>
      <c r="GM65" s="242">
        <f t="shared" si="91"/>
        <v>2.6380583890256773E-4</v>
      </c>
      <c r="GN65" s="242">
        <f t="shared" si="92"/>
        <v>1.2358457046637728E-4</v>
      </c>
      <c r="GO65" s="242">
        <f t="shared" si="93"/>
        <v>1.2835087461953134E-4</v>
      </c>
      <c r="GP65" s="242">
        <f t="shared" si="94"/>
        <v>1.509915109217193E-4</v>
      </c>
      <c r="GQ65" s="242">
        <f t="shared" si="95"/>
        <v>5.90031419173071E-5</v>
      </c>
      <c r="GR65" s="242">
        <f t="shared" si="96"/>
        <v>-3.0983253551455437E-5</v>
      </c>
      <c r="GS65" s="242">
        <f t="shared" si="97"/>
        <v>1.7795969212973262E-4</v>
      </c>
      <c r="GT65" s="242">
        <f t="shared" si="98"/>
        <v>3.8333215020941295E-4</v>
      </c>
      <c r="GU65" s="242">
        <f t="shared" si="99"/>
        <v>3.7979615423652785E-4</v>
      </c>
      <c r="GV65" s="242">
        <f t="shared" si="100"/>
        <v>7.1244734568835769E-5</v>
      </c>
      <c r="GW65" s="242">
        <f t="shared" si="101"/>
        <v>1.2124736595710761E-4</v>
      </c>
      <c r="GX65" s="177">
        <f t="shared" si="102"/>
        <v>2.6129866150655502E-4</v>
      </c>
      <c r="GY65" s="177">
        <f t="shared" si="103"/>
        <v>2.1694014272537502E-4</v>
      </c>
      <c r="GZ65" s="177">
        <f t="shared" si="104"/>
        <v>1.6315535337619761E-4</v>
      </c>
      <c r="HA65" s="243">
        <f t="shared" si="105"/>
        <v>2.0258932150640985E-4</v>
      </c>
      <c r="HB65" s="19"/>
      <c r="HC65" s="19"/>
      <c r="HD65" s="225">
        <v>0</v>
      </c>
      <c r="HE65" s="10">
        <f t="shared" si="222"/>
        <v>0</v>
      </c>
      <c r="HF65" s="10">
        <f t="shared" si="223"/>
        <v>0</v>
      </c>
      <c r="HG65" s="10">
        <f t="shared" si="224"/>
        <v>0</v>
      </c>
      <c r="HH65" s="10">
        <f t="shared" si="225"/>
        <v>0</v>
      </c>
      <c r="HI65" s="10">
        <f t="shared" si="226"/>
        <v>0</v>
      </c>
      <c r="HJ65" s="10">
        <f t="shared" si="227"/>
        <v>0</v>
      </c>
      <c r="HK65" s="10">
        <f t="shared" si="228"/>
        <v>0</v>
      </c>
      <c r="HL65" s="10">
        <f t="shared" si="229"/>
        <v>0</v>
      </c>
      <c r="HM65" s="10">
        <f t="shared" si="230"/>
        <v>0</v>
      </c>
      <c r="HN65" s="10">
        <f t="shared" si="231"/>
        <v>0</v>
      </c>
      <c r="HO65" s="10">
        <f t="shared" si="232"/>
        <v>0</v>
      </c>
      <c r="HP65" s="10">
        <f t="shared" si="233"/>
        <v>0</v>
      </c>
      <c r="HQ65" s="10">
        <f t="shared" si="234"/>
        <v>0</v>
      </c>
      <c r="HR65" s="10">
        <f t="shared" si="235"/>
        <v>0</v>
      </c>
      <c r="HS65" s="10">
        <f t="shared" si="236"/>
        <v>0</v>
      </c>
      <c r="HT65" s="10">
        <f t="shared" si="237"/>
        <v>0</v>
      </c>
      <c r="HU65" s="10">
        <f t="shared" si="238"/>
        <v>0</v>
      </c>
      <c r="HV65" s="10">
        <f t="shared" si="239"/>
        <v>0</v>
      </c>
      <c r="HW65" s="10">
        <f t="shared" si="240"/>
        <v>0</v>
      </c>
      <c r="HX65" s="10">
        <f t="shared" si="241"/>
        <v>0</v>
      </c>
      <c r="HY65" s="10">
        <f t="shared" si="242"/>
        <v>0</v>
      </c>
      <c r="HZ65" s="10">
        <f t="shared" si="243"/>
        <v>0</v>
      </c>
      <c r="IA65" s="10">
        <f t="shared" si="244"/>
        <v>0</v>
      </c>
      <c r="IB65" s="10">
        <f t="shared" si="245"/>
        <v>0</v>
      </c>
      <c r="IC65" s="10">
        <f t="shared" si="246"/>
        <v>0</v>
      </c>
      <c r="ID65" s="10">
        <f t="shared" si="247"/>
        <v>0</v>
      </c>
      <c r="IE65" s="10">
        <f t="shared" si="248"/>
        <v>0</v>
      </c>
      <c r="IF65" s="10">
        <f t="shared" si="249"/>
        <v>0</v>
      </c>
      <c r="IG65" s="10">
        <f t="shared" si="250"/>
        <v>0</v>
      </c>
      <c r="IH65" s="10">
        <f t="shared" si="251"/>
        <v>0</v>
      </c>
      <c r="II65" s="176">
        <f t="shared" si="252"/>
        <v>0</v>
      </c>
      <c r="IJ65" s="176">
        <f t="shared" si="253"/>
        <v>0</v>
      </c>
      <c r="IK65" s="176">
        <f t="shared" si="254"/>
        <v>0</v>
      </c>
      <c r="IL65" s="19">
        <f t="shared" si="255"/>
        <v>0</v>
      </c>
      <c r="IM65" s="168"/>
      <c r="IN65" s="168"/>
      <c r="IO65" s="168"/>
      <c r="IP65" s="168"/>
      <c r="IQ65" s="168"/>
      <c r="IR65" s="168"/>
      <c r="IS65" s="168"/>
      <c r="IT65" s="168"/>
      <c r="IU65" s="168"/>
      <c r="IV65" s="168"/>
      <c r="IW65" s="168"/>
      <c r="IX65" s="168"/>
      <c r="IY65" s="168"/>
      <c r="IZ65" s="168"/>
      <c r="JA65" s="168"/>
      <c r="JB65" s="168"/>
      <c r="JC65" s="168"/>
      <c r="JD65" s="168"/>
      <c r="JE65" s="168"/>
      <c r="JF65" s="168"/>
      <c r="JG65" s="168"/>
      <c r="JH65" s="168"/>
      <c r="JI65" s="168"/>
      <c r="JJ65" s="168"/>
      <c r="JK65" s="168"/>
      <c r="JL65" s="168"/>
      <c r="JM65" s="168"/>
      <c r="JN65" s="168"/>
      <c r="JO65" s="168"/>
      <c r="JP65" s="168"/>
      <c r="JQ65" s="177">
        <f t="shared" si="259"/>
        <v>0</v>
      </c>
      <c r="JR65" s="177">
        <f t="shared" si="256"/>
        <v>0</v>
      </c>
      <c r="JS65" s="177">
        <f t="shared" si="257"/>
        <v>0</v>
      </c>
      <c r="JT65" s="22">
        <f t="shared" si="258"/>
        <v>0</v>
      </c>
    </row>
    <row r="66" spans="1:280" x14ac:dyDescent="0.25">
      <c r="A66" s="96">
        <v>64</v>
      </c>
      <c r="B66" s="45"/>
      <c r="C66" s="45" t="s">
        <v>237</v>
      </c>
      <c r="D66" s="45" t="s">
        <v>183</v>
      </c>
      <c r="E66" s="68">
        <v>315</v>
      </c>
      <c r="F66" s="49" t="s">
        <v>144</v>
      </c>
      <c r="G66" s="124"/>
      <c r="H66" s="125"/>
      <c r="I66" s="125"/>
      <c r="J66" s="125"/>
      <c r="K66" s="125"/>
      <c r="L66" s="125"/>
      <c r="M66" s="125"/>
      <c r="N66" s="17"/>
      <c r="O66" s="12"/>
      <c r="P66" s="12"/>
      <c r="Q66" s="12"/>
      <c r="R66" s="12"/>
      <c r="S66" s="12"/>
      <c r="T66" s="12"/>
      <c r="U66" s="12"/>
      <c r="V66" s="12"/>
      <c r="W66" s="11"/>
      <c r="X66" s="12"/>
      <c r="Y66" s="12"/>
      <c r="Z66" s="12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60"/>
      <c r="AM66" s="124">
        <v>412</v>
      </c>
      <c r="AN66" s="125">
        <v>412</v>
      </c>
      <c r="AO66" s="125">
        <v>412</v>
      </c>
      <c r="AP66" s="125">
        <v>412</v>
      </c>
      <c r="AQ66" s="125">
        <v>412</v>
      </c>
      <c r="AR66" s="125">
        <v>412</v>
      </c>
      <c r="AS66" s="125">
        <v>412</v>
      </c>
      <c r="AT66" s="17">
        <v>412</v>
      </c>
      <c r="AU66" s="12">
        <v>481</v>
      </c>
      <c r="AV66" s="12">
        <v>486</v>
      </c>
      <c r="AW66" s="12">
        <v>633</v>
      </c>
      <c r="AX66" s="12">
        <v>825</v>
      </c>
      <c r="AY66" s="12">
        <v>1034</v>
      </c>
      <c r="AZ66" s="12">
        <v>1193</v>
      </c>
      <c r="BA66" s="12">
        <v>1363</v>
      </c>
      <c r="BB66" s="12">
        <v>1879</v>
      </c>
      <c r="BC66" s="11">
        <v>2355</v>
      </c>
      <c r="BD66" s="12">
        <v>3023</v>
      </c>
      <c r="BE66" s="12">
        <v>4078</v>
      </c>
      <c r="BF66" s="12">
        <v>5252</v>
      </c>
      <c r="BG66" s="11">
        <v>6508</v>
      </c>
      <c r="BH66" s="11">
        <v>6939</v>
      </c>
      <c r="BI66" s="11">
        <v>7346</v>
      </c>
      <c r="BJ66" s="11">
        <v>8262</v>
      </c>
      <c r="BK66" s="11">
        <v>9265</v>
      </c>
      <c r="BL66" s="11">
        <v>9657</v>
      </c>
      <c r="BM66" s="11">
        <v>9829</v>
      </c>
      <c r="BN66" s="11">
        <v>9903</v>
      </c>
      <c r="BO66" s="11">
        <v>9948</v>
      </c>
      <c r="BP66" s="11">
        <v>10022</v>
      </c>
      <c r="BQ66" s="11">
        <v>10241</v>
      </c>
      <c r="BR66" s="60"/>
      <c r="BS66" s="60"/>
      <c r="BT66" s="11">
        <f t="shared" si="150"/>
        <v>0</v>
      </c>
      <c r="BU66" s="11">
        <f t="shared" si="151"/>
        <v>0</v>
      </c>
      <c r="BV66" s="11">
        <f t="shared" si="152"/>
        <v>0</v>
      </c>
      <c r="BW66" s="11">
        <f t="shared" si="153"/>
        <v>0</v>
      </c>
      <c r="BX66" s="11">
        <f t="shared" si="154"/>
        <v>0</v>
      </c>
      <c r="BY66" s="11">
        <f t="shared" si="155"/>
        <v>0</v>
      </c>
      <c r="BZ66" s="11">
        <f t="shared" si="156"/>
        <v>0</v>
      </c>
      <c r="CA66" s="11">
        <f t="shared" si="157"/>
        <v>69</v>
      </c>
      <c r="CB66" s="11">
        <f t="shared" si="158"/>
        <v>5</v>
      </c>
      <c r="CC66" s="11">
        <f t="shared" si="159"/>
        <v>147</v>
      </c>
      <c r="CD66" s="11">
        <f t="shared" si="160"/>
        <v>192</v>
      </c>
      <c r="CE66" s="11">
        <f t="shared" si="161"/>
        <v>209</v>
      </c>
      <c r="CF66" s="11">
        <f t="shared" si="162"/>
        <v>159</v>
      </c>
      <c r="CG66" s="11">
        <f t="shared" si="163"/>
        <v>170</v>
      </c>
      <c r="CH66" s="11">
        <f t="shared" si="164"/>
        <v>516</v>
      </c>
      <c r="CI66" s="11">
        <f t="shared" si="165"/>
        <v>476</v>
      </c>
      <c r="CJ66" s="11">
        <f t="shared" si="166"/>
        <v>668</v>
      </c>
      <c r="CK66" s="11">
        <f t="shared" si="167"/>
        <v>1055</v>
      </c>
      <c r="CL66" s="11">
        <f t="shared" si="168"/>
        <v>1174</v>
      </c>
      <c r="CM66" s="11">
        <f t="shared" si="169"/>
        <v>1256</v>
      </c>
      <c r="CN66" s="11">
        <f t="shared" si="170"/>
        <v>431</v>
      </c>
      <c r="CO66" s="11">
        <f t="shared" si="171"/>
        <v>407</v>
      </c>
      <c r="CP66" s="11">
        <f t="shared" si="172"/>
        <v>916</v>
      </c>
      <c r="CQ66" s="11">
        <f t="shared" si="173"/>
        <v>1003</v>
      </c>
      <c r="CR66" s="11">
        <f t="shared" si="174"/>
        <v>392</v>
      </c>
      <c r="CS66" s="11">
        <f t="shared" si="175"/>
        <v>172</v>
      </c>
      <c r="CT66" s="11">
        <f t="shared" si="176"/>
        <v>74</v>
      </c>
      <c r="CU66" s="11">
        <f t="shared" si="177"/>
        <v>45</v>
      </c>
      <c r="CV66" s="11">
        <f t="shared" si="178"/>
        <v>74</v>
      </c>
      <c r="CW66" s="11">
        <f t="shared" si="179"/>
        <v>219</v>
      </c>
      <c r="CX66" s="66">
        <f t="shared" si="180"/>
        <v>221</v>
      </c>
      <c r="CY66" s="66">
        <f t="shared" si="181"/>
        <v>5875</v>
      </c>
      <c r="CZ66" s="66">
        <f t="shared" si="182"/>
        <v>3733</v>
      </c>
      <c r="DA66" s="66">
        <f t="shared" si="183"/>
        <v>9829</v>
      </c>
      <c r="DB66" s="60"/>
      <c r="DC66" s="128">
        <v>2</v>
      </c>
      <c r="DD66" s="128">
        <v>8</v>
      </c>
      <c r="DE66" s="128">
        <v>4</v>
      </c>
      <c r="DF66" s="129">
        <v>5</v>
      </c>
      <c r="DG66" s="129">
        <v>5</v>
      </c>
      <c r="DH66" s="129">
        <v>13</v>
      </c>
      <c r="DI66" s="129">
        <v>21</v>
      </c>
      <c r="DJ66" s="129">
        <v>20</v>
      </c>
      <c r="DK66" s="128">
        <v>68</v>
      </c>
      <c r="DL66" s="128">
        <v>75</v>
      </c>
      <c r="DM66" s="128">
        <v>68</v>
      </c>
      <c r="DN66" s="129">
        <v>79</v>
      </c>
      <c r="DO66" s="129">
        <v>173</v>
      </c>
      <c r="DP66" s="129">
        <v>162</v>
      </c>
      <c r="DQ66" s="129">
        <v>144</v>
      </c>
      <c r="DR66" s="129">
        <v>229</v>
      </c>
      <c r="DS66" s="130">
        <v>278</v>
      </c>
      <c r="DT66" s="130">
        <v>233</v>
      </c>
      <c r="DU66" s="130">
        <v>231</v>
      </c>
      <c r="DV66" s="130">
        <v>228</v>
      </c>
      <c r="DW66" s="130">
        <v>757</v>
      </c>
      <c r="DX66" s="130">
        <v>941</v>
      </c>
      <c r="DY66" s="130">
        <v>416</v>
      </c>
      <c r="DZ66" s="130">
        <v>635</v>
      </c>
      <c r="EA66" s="130">
        <v>681</v>
      </c>
      <c r="EB66" s="130">
        <v>972</v>
      </c>
      <c r="EC66" s="130">
        <v>855</v>
      </c>
      <c r="ED66" s="130">
        <v>832</v>
      </c>
      <c r="EE66" s="130">
        <v>711</v>
      </c>
      <c r="EF66" s="130">
        <v>790</v>
      </c>
      <c r="EG66" s="66">
        <f t="shared" si="184"/>
        <v>221</v>
      </c>
      <c r="EH66" s="66">
        <f t="shared" si="185"/>
        <v>1825</v>
      </c>
      <c r="EI66" s="66">
        <f t="shared" si="186"/>
        <v>7590</v>
      </c>
      <c r="EJ66" s="66">
        <f t="shared" si="187"/>
        <v>9636</v>
      </c>
      <c r="EK66" s="84"/>
      <c r="EL66" s="5">
        <f t="shared" si="188"/>
        <v>2</v>
      </c>
      <c r="EM66" s="5">
        <f t="shared" si="189"/>
        <v>8</v>
      </c>
      <c r="EN66" s="5">
        <f t="shared" si="190"/>
        <v>4</v>
      </c>
      <c r="EO66" s="5">
        <f t="shared" si="191"/>
        <v>5</v>
      </c>
      <c r="EP66" s="5">
        <f t="shared" si="192"/>
        <v>5</v>
      </c>
      <c r="EQ66" s="5">
        <f t="shared" si="193"/>
        <v>13</v>
      </c>
      <c r="ER66" s="5">
        <f t="shared" si="194"/>
        <v>21</v>
      </c>
      <c r="ES66" s="5">
        <f t="shared" si="195"/>
        <v>89</v>
      </c>
      <c r="ET66" s="5">
        <f t="shared" si="196"/>
        <v>73</v>
      </c>
      <c r="EU66" s="5">
        <f t="shared" si="197"/>
        <v>222</v>
      </c>
      <c r="EV66" s="5">
        <f t="shared" si="198"/>
        <v>260</v>
      </c>
      <c r="EW66" s="5">
        <f t="shared" si="199"/>
        <v>288</v>
      </c>
      <c r="EX66" s="5">
        <f t="shared" si="200"/>
        <v>332</v>
      </c>
      <c r="EY66" s="5">
        <f t="shared" si="201"/>
        <v>332</v>
      </c>
      <c r="EZ66" s="5">
        <f t="shared" si="202"/>
        <v>660</v>
      </c>
      <c r="FA66" s="5">
        <f t="shared" si="203"/>
        <v>705</v>
      </c>
      <c r="FB66" s="5">
        <f t="shared" si="204"/>
        <v>946</v>
      </c>
      <c r="FC66" s="5">
        <f t="shared" si="205"/>
        <v>1288</v>
      </c>
      <c r="FD66" s="5">
        <f t="shared" si="206"/>
        <v>1405</v>
      </c>
      <c r="FE66" s="5">
        <f t="shared" si="207"/>
        <v>1484</v>
      </c>
      <c r="FF66" s="5">
        <f t="shared" si="208"/>
        <v>1188</v>
      </c>
      <c r="FG66" s="5">
        <f t="shared" si="209"/>
        <v>1348</v>
      </c>
      <c r="FH66" s="5">
        <f t="shared" si="210"/>
        <v>1332</v>
      </c>
      <c r="FI66" s="5">
        <f t="shared" si="211"/>
        <v>1638</v>
      </c>
      <c r="FJ66" s="5">
        <f t="shared" si="212"/>
        <v>1073</v>
      </c>
      <c r="FK66" s="5">
        <f t="shared" si="213"/>
        <v>1144</v>
      </c>
      <c r="FL66" s="5">
        <f t="shared" si="214"/>
        <v>929</v>
      </c>
      <c r="FM66" s="5">
        <f t="shared" si="215"/>
        <v>877</v>
      </c>
      <c r="FN66" s="5">
        <f t="shared" si="216"/>
        <v>785</v>
      </c>
      <c r="FO66" s="5">
        <f t="shared" si="217"/>
        <v>1009</v>
      </c>
      <c r="FP66" s="176">
        <f t="shared" si="218"/>
        <v>442</v>
      </c>
      <c r="FQ66" s="176">
        <f t="shared" si="219"/>
        <v>7700</v>
      </c>
      <c r="FR66" s="176">
        <f t="shared" si="220"/>
        <v>11323</v>
      </c>
      <c r="FS66" s="66">
        <f t="shared" si="221"/>
        <v>19465</v>
      </c>
      <c r="FT66" s="242">
        <f t="shared" si="72"/>
        <v>6.3707658297603947E-5</v>
      </c>
      <c r="FU66" s="242">
        <f t="shared" si="73"/>
        <v>3.25462563668614E-4</v>
      </c>
      <c r="FV66" s="242">
        <f t="shared" si="74"/>
        <v>1.3854973069396098E-4</v>
      </c>
      <c r="FW66" s="242">
        <f t="shared" si="75"/>
        <v>3.6722852631192394E-4</v>
      </c>
      <c r="FX66" s="242">
        <f t="shared" si="76"/>
        <v>2.080746849402479E-4</v>
      </c>
      <c r="FY66" s="242">
        <f t="shared" si="77"/>
        <v>5.5195057919429371E-4</v>
      </c>
      <c r="FZ66" s="242">
        <f t="shared" si="78"/>
        <v>6.584654619187474E-4</v>
      </c>
      <c r="GA66" s="242">
        <f t="shared" si="79"/>
        <v>3.1901928453652592E-3</v>
      </c>
      <c r="GB66" s="242">
        <f t="shared" si="80"/>
        <v>2.9053570007163895E-3</v>
      </c>
      <c r="GC66" s="242">
        <f t="shared" si="81"/>
        <v>4.5853557781679235E-3</v>
      </c>
      <c r="GD66" s="242">
        <f t="shared" si="82"/>
        <v>5.3713459353372586E-3</v>
      </c>
      <c r="GE66" s="242">
        <f t="shared" si="83"/>
        <v>6.6697545159796201E-3</v>
      </c>
      <c r="GF66" s="242">
        <f t="shared" si="84"/>
        <v>7.4682262962546394E-3</v>
      </c>
      <c r="GG66" s="242">
        <f t="shared" si="85"/>
        <v>5.4889642060014883E-3</v>
      </c>
      <c r="GH66" s="242">
        <f t="shared" si="86"/>
        <v>1.0521113962793515E-2</v>
      </c>
      <c r="GI66" s="242">
        <f t="shared" si="87"/>
        <v>9.4411634727411507E-3</v>
      </c>
      <c r="GJ66" s="242">
        <f t="shared" si="88"/>
        <v>1.1986973985985631E-2</v>
      </c>
      <c r="GK66" s="242">
        <f t="shared" si="89"/>
        <v>1.6754471544715446E-2</v>
      </c>
      <c r="GL66" s="242">
        <f t="shared" si="90"/>
        <v>1.5638739550984517E-2</v>
      </c>
      <c r="GM66" s="242">
        <f t="shared" si="91"/>
        <v>1.8642279282448118E-2</v>
      </c>
      <c r="GN66" s="242">
        <f t="shared" si="92"/>
        <v>1.8352308714257026E-2</v>
      </c>
      <c r="GO66" s="242">
        <f t="shared" si="93"/>
        <v>2.4716711283875464E-2</v>
      </c>
      <c r="GP66" s="242">
        <f t="shared" si="94"/>
        <v>2.2346743616414456E-2</v>
      </c>
      <c r="GQ66" s="242">
        <f t="shared" si="95"/>
        <v>2.4161786615137255E-2</v>
      </c>
      <c r="GR66" s="242">
        <f t="shared" si="96"/>
        <v>1.6622515530355843E-2</v>
      </c>
      <c r="GS66" s="242">
        <f t="shared" si="97"/>
        <v>1.6965490649701175E-2</v>
      </c>
      <c r="GT66" s="242">
        <f t="shared" si="98"/>
        <v>1.3189465464612764E-2</v>
      </c>
      <c r="GU66" s="242">
        <f t="shared" si="99"/>
        <v>1.1485559560877066E-2</v>
      </c>
      <c r="GV66" s="242">
        <f t="shared" si="100"/>
        <v>1.398177915913402E-2</v>
      </c>
      <c r="GW66" s="242">
        <f t="shared" si="101"/>
        <v>1.3593176916746842E-2</v>
      </c>
      <c r="GX66" s="177">
        <f t="shared" si="102"/>
        <v>1.5821097039164017E-3</v>
      </c>
      <c r="GY66" s="177">
        <f t="shared" si="103"/>
        <v>1.1681392300597117E-2</v>
      </c>
      <c r="GZ66" s="177">
        <f t="shared" si="104"/>
        <v>1.7265495946529773E-2</v>
      </c>
      <c r="HA66" s="243">
        <f t="shared" si="105"/>
        <v>1.2208672269728384E-2</v>
      </c>
      <c r="HB66" s="19"/>
      <c r="HC66" s="19"/>
      <c r="HD66" s="225">
        <v>0.73254000000000008</v>
      </c>
      <c r="HE66" s="10">
        <f t="shared" si="222"/>
        <v>1.4650800000000002</v>
      </c>
      <c r="HF66" s="10">
        <f t="shared" si="223"/>
        <v>5.8603200000000006</v>
      </c>
      <c r="HG66" s="10">
        <f t="shared" si="224"/>
        <v>2.9301600000000003</v>
      </c>
      <c r="HH66" s="10">
        <f t="shared" si="225"/>
        <v>3.6627000000000005</v>
      </c>
      <c r="HI66" s="10">
        <f t="shared" si="226"/>
        <v>3.6627000000000005</v>
      </c>
      <c r="HJ66" s="10">
        <f t="shared" si="227"/>
        <v>9.5230200000000007</v>
      </c>
      <c r="HK66" s="10">
        <f t="shared" si="228"/>
        <v>15.383340000000002</v>
      </c>
      <c r="HL66" s="10">
        <f t="shared" si="229"/>
        <v>65.196060000000003</v>
      </c>
      <c r="HM66" s="10">
        <f t="shared" si="230"/>
        <v>53.475420000000007</v>
      </c>
      <c r="HN66" s="10">
        <f t="shared" si="231"/>
        <v>162.62388000000001</v>
      </c>
      <c r="HO66" s="10">
        <f t="shared" si="232"/>
        <v>190.46040000000002</v>
      </c>
      <c r="HP66" s="10">
        <f t="shared" si="233"/>
        <v>210.97152000000003</v>
      </c>
      <c r="HQ66" s="10">
        <f t="shared" si="234"/>
        <v>243.20328000000003</v>
      </c>
      <c r="HR66" s="10">
        <f t="shared" si="235"/>
        <v>243.20328000000003</v>
      </c>
      <c r="HS66" s="10">
        <f t="shared" si="236"/>
        <v>483.47640000000007</v>
      </c>
      <c r="HT66" s="10">
        <f t="shared" si="237"/>
        <v>516.44070000000011</v>
      </c>
      <c r="HU66" s="10">
        <f t="shared" si="238"/>
        <v>692.98284000000012</v>
      </c>
      <c r="HV66" s="10">
        <f t="shared" si="239"/>
        <v>943.51152000000013</v>
      </c>
      <c r="HW66" s="10">
        <f t="shared" si="240"/>
        <v>1029.2187000000001</v>
      </c>
      <c r="HX66" s="10">
        <f t="shared" si="241"/>
        <v>1087.0893600000002</v>
      </c>
      <c r="HY66" s="10">
        <f t="shared" si="242"/>
        <v>870.25752000000011</v>
      </c>
      <c r="HZ66" s="10">
        <f t="shared" si="243"/>
        <v>987.46392000000014</v>
      </c>
      <c r="IA66" s="10">
        <f t="shared" si="244"/>
        <v>975.74328000000014</v>
      </c>
      <c r="IB66" s="10">
        <f t="shared" si="245"/>
        <v>1199.9005200000001</v>
      </c>
      <c r="IC66" s="10">
        <f t="shared" si="246"/>
        <v>786.01542000000006</v>
      </c>
      <c r="ID66" s="10">
        <f t="shared" si="247"/>
        <v>838.0257600000001</v>
      </c>
      <c r="IE66" s="10">
        <f t="shared" si="248"/>
        <v>680.52966000000004</v>
      </c>
      <c r="IF66" s="10">
        <f t="shared" si="249"/>
        <v>642.43758000000003</v>
      </c>
      <c r="IG66" s="10">
        <f t="shared" si="250"/>
        <v>575.04390000000001</v>
      </c>
      <c r="IH66" s="10">
        <f t="shared" si="251"/>
        <v>739.13286000000005</v>
      </c>
      <c r="II66" s="176">
        <f t="shared" si="252"/>
        <v>323.78268000000003</v>
      </c>
      <c r="IJ66" s="176">
        <f t="shared" si="253"/>
        <v>5640.5580000000009</v>
      </c>
      <c r="IK66" s="176">
        <f t="shared" si="254"/>
        <v>8294.5504200000014</v>
      </c>
      <c r="IL66" s="19">
        <f t="shared" si="255"/>
        <v>14258.891100000001</v>
      </c>
      <c r="IM66" s="168"/>
      <c r="IN66" s="168"/>
      <c r="IO66" s="168"/>
      <c r="IP66" s="168"/>
      <c r="IQ66" s="168"/>
      <c r="IR66" s="168"/>
      <c r="IS66" s="168"/>
      <c r="IT66" s="168"/>
      <c r="IU66" s="168"/>
      <c r="IV66" s="168"/>
      <c r="IW66" s="168"/>
      <c r="IX66" s="168"/>
      <c r="IY66" s="168"/>
      <c r="IZ66" s="168"/>
      <c r="JA66" s="168"/>
      <c r="JB66" s="168"/>
      <c r="JC66" s="168"/>
      <c r="JD66" s="168"/>
      <c r="JE66" s="168"/>
      <c r="JF66" s="168"/>
      <c r="JG66" s="168"/>
      <c r="JH66" s="168"/>
      <c r="JI66" s="168"/>
      <c r="JJ66" s="168"/>
      <c r="JK66" s="168"/>
      <c r="JL66" s="168"/>
      <c r="JM66" s="168"/>
      <c r="JN66" s="168"/>
      <c r="JO66" s="168"/>
      <c r="JP66" s="168"/>
      <c r="JQ66" s="177">
        <f t="shared" si="259"/>
        <v>0.73254000000000008</v>
      </c>
      <c r="JR66" s="177">
        <f t="shared" si="256"/>
        <v>0.73254000000000008</v>
      </c>
      <c r="JS66" s="177">
        <f t="shared" si="257"/>
        <v>0.73254000000000008</v>
      </c>
      <c r="JT66" s="22">
        <f t="shared" si="258"/>
        <v>0.73254000000000008</v>
      </c>
    </row>
    <row r="67" spans="1:280" x14ac:dyDescent="0.25">
      <c r="A67" s="96">
        <v>65</v>
      </c>
      <c r="B67" s="45"/>
      <c r="C67" s="45" t="s">
        <v>237</v>
      </c>
      <c r="D67" s="45" t="s">
        <v>183</v>
      </c>
      <c r="E67" s="68">
        <v>338</v>
      </c>
      <c r="F67" s="49" t="s">
        <v>153</v>
      </c>
      <c r="G67" s="124"/>
      <c r="H67" s="125"/>
      <c r="I67" s="125"/>
      <c r="J67" s="125"/>
      <c r="K67" s="125"/>
      <c r="L67" s="125"/>
      <c r="M67" s="125"/>
      <c r="N67" s="17"/>
      <c r="O67" s="12"/>
      <c r="P67" s="12"/>
      <c r="Q67" s="12"/>
      <c r="R67" s="12"/>
      <c r="S67" s="12"/>
      <c r="T67" s="12"/>
      <c r="U67" s="12"/>
      <c r="V67" s="12"/>
      <c r="W67" s="11"/>
      <c r="X67" s="11"/>
      <c r="Y67" s="12"/>
      <c r="Z67" s="11"/>
      <c r="AA67" s="11"/>
      <c r="AB67" s="11"/>
      <c r="AC67" s="11"/>
      <c r="AD67" s="11"/>
      <c r="AE67" s="11"/>
      <c r="AF67" s="11"/>
      <c r="AG67" s="11"/>
      <c r="AH67" s="12"/>
      <c r="AI67" s="12"/>
      <c r="AJ67" s="12"/>
      <c r="AK67" s="12"/>
      <c r="AL67" s="60"/>
      <c r="AM67" s="124">
        <v>42</v>
      </c>
      <c r="AN67" s="125">
        <v>42</v>
      </c>
      <c r="AO67" s="125">
        <v>42</v>
      </c>
      <c r="AP67" s="125">
        <v>42</v>
      </c>
      <c r="AQ67" s="125">
        <v>42</v>
      </c>
      <c r="AR67" s="125">
        <v>42</v>
      </c>
      <c r="AS67" s="125">
        <v>42</v>
      </c>
      <c r="AT67" s="17">
        <v>42</v>
      </c>
      <c r="AU67" s="12">
        <v>44</v>
      </c>
      <c r="AV67" s="12">
        <v>28</v>
      </c>
      <c r="AW67" s="12">
        <v>43</v>
      </c>
      <c r="AX67" s="12">
        <v>53</v>
      </c>
      <c r="AY67" s="12">
        <v>44</v>
      </c>
      <c r="AZ67" s="12">
        <v>44</v>
      </c>
      <c r="BA67" s="12">
        <v>24</v>
      </c>
      <c r="BB67" s="12">
        <v>36</v>
      </c>
      <c r="BC67" s="11">
        <v>54</v>
      </c>
      <c r="BD67" s="11">
        <v>55</v>
      </c>
      <c r="BE67" s="12">
        <v>48</v>
      </c>
      <c r="BF67" s="11">
        <v>50</v>
      </c>
      <c r="BG67" s="11">
        <v>43</v>
      </c>
      <c r="BH67" s="11">
        <v>45</v>
      </c>
      <c r="BI67" s="11">
        <v>55</v>
      </c>
      <c r="BJ67" s="11">
        <v>58</v>
      </c>
      <c r="BK67" s="11">
        <v>63</v>
      </c>
      <c r="BL67" s="11">
        <v>64</v>
      </c>
      <c r="BM67" s="11">
        <v>70</v>
      </c>
      <c r="BN67" s="12">
        <v>73</v>
      </c>
      <c r="BO67" s="12">
        <v>83</v>
      </c>
      <c r="BP67" s="12">
        <v>79</v>
      </c>
      <c r="BQ67" s="12">
        <v>95</v>
      </c>
      <c r="BR67" s="60"/>
      <c r="BS67" s="60"/>
      <c r="BT67" s="11">
        <f t="shared" ref="BT67:BT98" si="260">AN67-AM67</f>
        <v>0</v>
      </c>
      <c r="BU67" s="11">
        <f t="shared" ref="BU67:BU98" si="261">AO67-AN67</f>
        <v>0</v>
      </c>
      <c r="BV67" s="11">
        <f t="shared" ref="BV67:BV98" si="262">AP67-AO67</f>
        <v>0</v>
      </c>
      <c r="BW67" s="11">
        <f t="shared" ref="BW67:BW98" si="263">AQ67-AP67</f>
        <v>0</v>
      </c>
      <c r="BX67" s="11">
        <f t="shared" ref="BX67:BX98" si="264">AR67-AQ67</f>
        <v>0</v>
      </c>
      <c r="BY67" s="11">
        <f t="shared" ref="BY67:BY98" si="265">AS67-AR67</f>
        <v>0</v>
      </c>
      <c r="BZ67" s="11">
        <f t="shared" ref="BZ67:BZ98" si="266">AT67-AS67</f>
        <v>0</v>
      </c>
      <c r="CA67" s="11">
        <f t="shared" ref="CA67:CA98" si="267">AU67-AT67</f>
        <v>2</v>
      </c>
      <c r="CB67" s="11">
        <f t="shared" ref="CB67:CB98" si="268">AV67-AU67</f>
        <v>-16</v>
      </c>
      <c r="CC67" s="11">
        <f t="shared" ref="CC67:CC98" si="269">AW67-AV67</f>
        <v>15</v>
      </c>
      <c r="CD67" s="11">
        <f t="shared" ref="CD67:CD98" si="270">AX67-AW67</f>
        <v>10</v>
      </c>
      <c r="CE67" s="11">
        <f t="shared" ref="CE67:CE98" si="271">AY67-AX67</f>
        <v>-9</v>
      </c>
      <c r="CF67" s="11">
        <f t="shared" ref="CF67:CF98" si="272">AZ67-AY67</f>
        <v>0</v>
      </c>
      <c r="CG67" s="11">
        <f t="shared" ref="CG67:CG98" si="273">BA67-AZ67</f>
        <v>-20</v>
      </c>
      <c r="CH67" s="11">
        <f t="shared" ref="CH67:CH98" si="274">BB67-BA67</f>
        <v>12</v>
      </c>
      <c r="CI67" s="11">
        <f t="shared" ref="CI67:CI98" si="275">BC67-BB67</f>
        <v>18</v>
      </c>
      <c r="CJ67" s="11">
        <f t="shared" ref="CJ67:CJ98" si="276">BD67-BC67</f>
        <v>1</v>
      </c>
      <c r="CK67" s="11">
        <f t="shared" ref="CK67:CK98" si="277">BE67-BD67</f>
        <v>-7</v>
      </c>
      <c r="CL67" s="11">
        <f t="shared" ref="CL67:CL98" si="278">BF67-BE67</f>
        <v>2</v>
      </c>
      <c r="CM67" s="11">
        <f t="shared" ref="CM67:CM98" si="279">BG67-BF67</f>
        <v>-7</v>
      </c>
      <c r="CN67" s="11">
        <f t="shared" ref="CN67:CN98" si="280">BH67-BG67</f>
        <v>2</v>
      </c>
      <c r="CO67" s="11">
        <f t="shared" ref="CO67:CO98" si="281">BI67-BH67</f>
        <v>10</v>
      </c>
      <c r="CP67" s="11">
        <f t="shared" ref="CP67:CP98" si="282">BJ67-BI67</f>
        <v>3</v>
      </c>
      <c r="CQ67" s="11">
        <f t="shared" ref="CQ67:CQ98" si="283">BK67-BJ67</f>
        <v>5</v>
      </c>
      <c r="CR67" s="11">
        <f t="shared" ref="CR67:CR98" si="284">BL67-BK67</f>
        <v>1</v>
      </c>
      <c r="CS67" s="11">
        <f t="shared" ref="CS67:CS98" si="285">BM67-BL67</f>
        <v>6</v>
      </c>
      <c r="CT67" s="11">
        <f t="shared" ref="CT67:CT98" si="286">BN67-BM67</f>
        <v>3</v>
      </c>
      <c r="CU67" s="11">
        <f t="shared" ref="CU67:CU98" si="287">BO67-BN67</f>
        <v>10</v>
      </c>
      <c r="CV67" s="11">
        <f t="shared" ref="CV67:CV98" si="288">BP67-BO67</f>
        <v>-4</v>
      </c>
      <c r="CW67" s="11">
        <f t="shared" ref="CW67:CW98" si="289">BQ67-BP67</f>
        <v>16</v>
      </c>
      <c r="CX67" s="66">
        <f t="shared" ref="CX67:CX98" si="290">SUM(BT67:CC67)</f>
        <v>1</v>
      </c>
      <c r="CY67" s="66">
        <f t="shared" ref="CY67:CY98" si="291">SUM(CD67:CM67)</f>
        <v>0</v>
      </c>
      <c r="CZ67" s="66">
        <f t="shared" ref="CZ67:CZ98" si="292">SUM(CN67:CW67)</f>
        <v>52</v>
      </c>
      <c r="DA67" s="66">
        <f t="shared" ref="DA67:DA98" si="293">SUM(BT67:CW67)</f>
        <v>53</v>
      </c>
      <c r="DB67" s="60"/>
      <c r="DC67" s="128">
        <v>0</v>
      </c>
      <c r="DD67" s="128">
        <v>0</v>
      </c>
      <c r="DE67" s="128">
        <v>1</v>
      </c>
      <c r="DF67" s="129">
        <v>0</v>
      </c>
      <c r="DG67" s="129">
        <v>0</v>
      </c>
      <c r="DH67" s="129">
        <v>1</v>
      </c>
      <c r="DI67" s="129">
        <v>7</v>
      </c>
      <c r="DJ67" s="129">
        <v>3</v>
      </c>
      <c r="DK67" s="128">
        <v>7</v>
      </c>
      <c r="DL67" s="128">
        <v>1</v>
      </c>
      <c r="DM67" s="128">
        <v>2</v>
      </c>
      <c r="DN67" s="129">
        <v>10</v>
      </c>
      <c r="DO67" s="129">
        <v>9</v>
      </c>
      <c r="DP67" s="129">
        <v>12</v>
      </c>
      <c r="DQ67" s="129">
        <v>2</v>
      </c>
      <c r="DR67" s="129">
        <v>4</v>
      </c>
      <c r="DS67" s="130">
        <v>9</v>
      </c>
      <c r="DT67" s="130">
        <v>11</v>
      </c>
      <c r="DU67" s="130">
        <v>1</v>
      </c>
      <c r="DV67" s="130">
        <v>2</v>
      </c>
      <c r="DW67" s="130">
        <v>3</v>
      </c>
      <c r="DX67" s="130">
        <v>4</v>
      </c>
      <c r="DY67" s="130">
        <v>3</v>
      </c>
      <c r="DZ67" s="130">
        <v>4</v>
      </c>
      <c r="EA67" s="130">
        <v>3</v>
      </c>
      <c r="EB67" s="130">
        <v>6</v>
      </c>
      <c r="EC67" s="130">
        <v>6</v>
      </c>
      <c r="ED67" s="130">
        <v>1</v>
      </c>
      <c r="EE67" s="130">
        <v>5</v>
      </c>
      <c r="EF67" s="130">
        <v>1</v>
      </c>
      <c r="EG67" s="66">
        <f t="shared" ref="EG67:EG98" si="294">SUM(DC67:DL67)</f>
        <v>20</v>
      </c>
      <c r="EH67" s="66">
        <f t="shared" ref="EH67:EH98" si="295">SUM(DM67:DV67)</f>
        <v>62</v>
      </c>
      <c r="EI67" s="66">
        <f t="shared" ref="EI67:EI98" si="296">SUM(DW67:EF67)</f>
        <v>36</v>
      </c>
      <c r="EJ67" s="66">
        <f t="shared" ref="EJ67:EJ98" si="297">SUM(DC67:EF67)</f>
        <v>118</v>
      </c>
      <c r="EK67" s="25"/>
      <c r="EL67" s="5">
        <f t="shared" ref="EL67:EL98" si="298">BT67+DC67</f>
        <v>0</v>
      </c>
      <c r="EM67" s="5">
        <f t="shared" ref="EM67:EM98" si="299">BU67+DD67</f>
        <v>0</v>
      </c>
      <c r="EN67" s="5">
        <f t="shared" ref="EN67:EN98" si="300">BV67+DE67</f>
        <v>1</v>
      </c>
      <c r="EO67" s="5">
        <f t="shared" ref="EO67:EO98" si="301">BW67+DF67</f>
        <v>0</v>
      </c>
      <c r="EP67" s="5">
        <f t="shared" ref="EP67:EP98" si="302">BX67+DG67</f>
        <v>0</v>
      </c>
      <c r="EQ67" s="5">
        <f t="shared" ref="EQ67:EQ98" si="303">BY67+DH67</f>
        <v>1</v>
      </c>
      <c r="ER67" s="5">
        <f t="shared" ref="ER67:ER98" si="304">BZ67+DI67</f>
        <v>7</v>
      </c>
      <c r="ES67" s="5">
        <f t="shared" ref="ES67:ES98" si="305">CA67+DJ67</f>
        <v>5</v>
      </c>
      <c r="ET67" s="5">
        <f t="shared" ref="ET67:ET98" si="306">CB67+DK67</f>
        <v>-9</v>
      </c>
      <c r="EU67" s="5">
        <f t="shared" ref="EU67:EU98" si="307">CC67+DL67</f>
        <v>16</v>
      </c>
      <c r="EV67" s="5">
        <f t="shared" ref="EV67:EV98" si="308">CD67+DM67</f>
        <v>12</v>
      </c>
      <c r="EW67" s="5">
        <f t="shared" ref="EW67:EW98" si="309">CE67+DN67</f>
        <v>1</v>
      </c>
      <c r="EX67" s="5">
        <f t="shared" ref="EX67:EX98" si="310">CF67+DO67</f>
        <v>9</v>
      </c>
      <c r="EY67" s="5">
        <f t="shared" ref="EY67:EY98" si="311">CG67+DP67</f>
        <v>-8</v>
      </c>
      <c r="EZ67" s="5">
        <f t="shared" ref="EZ67:EZ98" si="312">CH67+DQ67</f>
        <v>14</v>
      </c>
      <c r="FA67" s="5">
        <f t="shared" ref="FA67:FA98" si="313">CI67+DR67</f>
        <v>22</v>
      </c>
      <c r="FB67" s="5">
        <f t="shared" ref="FB67:FB98" si="314">CJ67+DS67</f>
        <v>10</v>
      </c>
      <c r="FC67" s="5">
        <f t="shared" ref="FC67:FC98" si="315">CK67+DT67</f>
        <v>4</v>
      </c>
      <c r="FD67" s="5">
        <f t="shared" ref="FD67:FD98" si="316">CL67+DU67</f>
        <v>3</v>
      </c>
      <c r="FE67" s="5">
        <f t="shared" ref="FE67:FE98" si="317">CM67+DV67</f>
        <v>-5</v>
      </c>
      <c r="FF67" s="5">
        <f t="shared" ref="FF67:FF98" si="318">CN67+DW67</f>
        <v>5</v>
      </c>
      <c r="FG67" s="5">
        <f t="shared" ref="FG67:FG98" si="319">CO67+DX67</f>
        <v>14</v>
      </c>
      <c r="FH67" s="5">
        <f t="shared" ref="FH67:FH98" si="320">CP67+DY67</f>
        <v>6</v>
      </c>
      <c r="FI67" s="5">
        <f t="shared" ref="FI67:FI98" si="321">CQ67+DZ67</f>
        <v>9</v>
      </c>
      <c r="FJ67" s="5">
        <f t="shared" ref="FJ67:FJ98" si="322">CR67+EA67</f>
        <v>4</v>
      </c>
      <c r="FK67" s="5">
        <f t="shared" ref="FK67:FK98" si="323">CS67+EB67</f>
        <v>12</v>
      </c>
      <c r="FL67" s="5">
        <f t="shared" ref="FL67:FL98" si="324">CT67+EC67</f>
        <v>9</v>
      </c>
      <c r="FM67" s="5">
        <f t="shared" ref="FM67:FM98" si="325">CU67+ED67</f>
        <v>11</v>
      </c>
      <c r="FN67" s="5">
        <f t="shared" ref="FN67:FN98" si="326">CV67+EE67</f>
        <v>1</v>
      </c>
      <c r="FO67" s="5">
        <f t="shared" ref="FO67:FO98" si="327">CW67+EF67</f>
        <v>17</v>
      </c>
      <c r="FP67" s="176">
        <f t="shared" ref="FP67:FP98" si="328">SUM(EL67:EU67)</f>
        <v>21</v>
      </c>
      <c r="FQ67" s="176">
        <f t="shared" ref="FQ67:FQ98" si="329">SUM(EV67:FE67)</f>
        <v>62</v>
      </c>
      <c r="FR67" s="176">
        <f t="shared" ref="FR67:FR98" si="330">SUM(FF67:FO67)</f>
        <v>88</v>
      </c>
      <c r="FS67" s="66">
        <f t="shared" ref="FS67:FS98" si="331">SUM(EL67:FO67)</f>
        <v>171</v>
      </c>
      <c r="FT67" s="242">
        <f t="shared" ref="FT67:FT130" si="332">EL67/EL$204</f>
        <v>0</v>
      </c>
      <c r="FU67" s="242">
        <f t="shared" ref="FU67:FU130" si="333">EM67/EM$204</f>
        <v>0</v>
      </c>
      <c r="FV67" s="242">
        <f t="shared" ref="FV67:FV130" si="334">EN67/EN$204</f>
        <v>3.4637432673490244E-5</v>
      </c>
      <c r="FW67" s="242">
        <f t="shared" ref="FW67:FW130" si="335">EO67/EO$204</f>
        <v>0</v>
      </c>
      <c r="FX67" s="242">
        <f t="shared" ref="FX67:FX130" si="336">EP67/EP$204</f>
        <v>0</v>
      </c>
      <c r="FY67" s="242">
        <f t="shared" ref="FY67:FY130" si="337">EQ67/EQ$204</f>
        <v>4.2457736861099519E-5</v>
      </c>
      <c r="FZ67" s="242">
        <f t="shared" ref="FZ67:FZ130" si="338">ER67/ER$204</f>
        <v>2.1948848730624914E-4</v>
      </c>
      <c r="GA67" s="242">
        <f t="shared" ref="GA67:GA130" si="339">ES67/ES$204</f>
        <v>1.7922431715535164E-4</v>
      </c>
      <c r="GB67" s="242">
        <f t="shared" ref="GB67:GB130" si="340">ET67/ET$204</f>
        <v>-3.5819469871845895E-4</v>
      </c>
      <c r="GC67" s="242">
        <f t="shared" ref="GC67:GC130" si="341">EU67/EU$204</f>
        <v>3.3047609212021067E-4</v>
      </c>
      <c r="GD67" s="242">
        <f t="shared" ref="GD67:GD130" si="342">EV67/EV$204</f>
        <v>2.4790827393864268E-4</v>
      </c>
      <c r="GE67" s="242">
        <f t="shared" ref="GE67:GE130" si="343">EW67/EW$204</f>
        <v>2.3158869847151459E-5</v>
      </c>
      <c r="GF67" s="242">
        <f t="shared" ref="GF67:GF130" si="344">EX67/EX$204</f>
        <v>2.0245191766955347E-4</v>
      </c>
      <c r="GG67" s="242">
        <f t="shared" ref="GG67:GG130" si="345">EY67/EY$204</f>
        <v>-1.322641977349756E-4</v>
      </c>
      <c r="GH67" s="242">
        <f t="shared" ref="GH67:GH130" si="346">EZ67/EZ$204</f>
        <v>2.2317514466531699E-4</v>
      </c>
      <c r="GI67" s="242">
        <f t="shared" ref="GI67:GI130" si="347">FA67/FA$204</f>
        <v>2.9461786723447564E-4</v>
      </c>
      <c r="GJ67" s="242">
        <f t="shared" ref="GJ67:GJ130" si="348">FB67/FB$204</f>
        <v>1.2671219858335762E-4</v>
      </c>
      <c r="GK67" s="242">
        <f t="shared" ref="GK67:GK130" si="349">FC67/FC$204</f>
        <v>5.2032520325203252E-5</v>
      </c>
      <c r="GL67" s="242">
        <f t="shared" ref="GL67:GL130" si="350">FD67/FD$204</f>
        <v>3.3392326443383313E-5</v>
      </c>
      <c r="GM67" s="242">
        <f t="shared" ref="GM67:GM130" si="351">FE67/FE$204</f>
        <v>-6.2810914024420878E-5</v>
      </c>
      <c r="GN67" s="242">
        <f t="shared" ref="GN67:GN130" si="352">FF67/FF$204</f>
        <v>7.7240356541485801E-5</v>
      </c>
      <c r="GO67" s="242">
        <f t="shared" ref="GO67:GO130" si="353">FG67/FG$204</f>
        <v>2.5670174923906269E-4</v>
      </c>
      <c r="GP67" s="242">
        <f t="shared" ref="GP67:GP130" si="354">FH67/FH$204</f>
        <v>1.0066100728114619E-4</v>
      </c>
      <c r="GQ67" s="242">
        <f t="shared" ref="GQ67:GQ130" si="355">FI67/FI$204</f>
        <v>1.3275706931394096E-4</v>
      </c>
      <c r="GR67" s="242">
        <f t="shared" ref="GR67:GR130" si="356">FJ67/FJ$204</f>
        <v>6.1966507102910874E-5</v>
      </c>
      <c r="GS67" s="242">
        <f t="shared" ref="GS67:GS130" si="357">FK67/FK$204</f>
        <v>1.7795969212973262E-4</v>
      </c>
      <c r="GT67" s="242">
        <f t="shared" ref="GT67:GT130" si="358">FL67/FL$204</f>
        <v>1.2777738340313764E-4</v>
      </c>
      <c r="GU67" s="242">
        <f t="shared" ref="GU67:GU130" si="359">FM67/FM$204</f>
        <v>1.440606102276485E-4</v>
      </c>
      <c r="GV67" s="242">
        <f t="shared" ref="GV67:GV130" si="360">FN67/FN$204</f>
        <v>1.7811183642208942E-5</v>
      </c>
      <c r="GW67" s="242">
        <f t="shared" ref="GW67:GW130" si="361">FO67/FO$204</f>
        <v>2.2902280236342549E-4</v>
      </c>
      <c r="GX67" s="177">
        <f t="shared" ref="GX67:GX130" si="362">FP67/FP$204</f>
        <v>7.5168108104625413E-5</v>
      </c>
      <c r="GY67" s="177">
        <f t="shared" ref="GY67:GY130" si="363">FQ67/FQ$204</f>
        <v>9.4057963978833929E-5</v>
      </c>
      <c r="GZ67" s="177">
        <f t="shared" ref="GZ67:GZ130" si="364">FR67/FR$204</f>
        <v>1.3418384202902234E-4</v>
      </c>
      <c r="HA67" s="243">
        <f t="shared" ref="HA67:HA130" si="365">FS67/FS$204</f>
        <v>1.072531702092758E-4</v>
      </c>
      <c r="HB67" s="19"/>
      <c r="HC67" s="19"/>
      <c r="HD67" s="225">
        <v>8.7000000000000001E-4</v>
      </c>
      <c r="HE67" s="10">
        <f t="shared" ref="HE67:HE98" si="366">EL67*$HD67</f>
        <v>0</v>
      </c>
      <c r="HF67" s="10">
        <f t="shared" ref="HF67:HF98" si="367">EM67*$HD67</f>
        <v>0</v>
      </c>
      <c r="HG67" s="10">
        <f t="shared" ref="HG67:HG98" si="368">EN67*$HD67</f>
        <v>8.7000000000000001E-4</v>
      </c>
      <c r="HH67" s="10">
        <f t="shared" ref="HH67:HH98" si="369">EO67*$HD67</f>
        <v>0</v>
      </c>
      <c r="HI67" s="10">
        <f t="shared" ref="HI67:HI98" si="370">EP67*$HD67</f>
        <v>0</v>
      </c>
      <c r="HJ67" s="10">
        <f t="shared" ref="HJ67:HJ98" si="371">EQ67*$HD67</f>
        <v>8.7000000000000001E-4</v>
      </c>
      <c r="HK67" s="10">
        <f t="shared" ref="HK67:HK98" si="372">ER67*$HD67</f>
        <v>6.0899999999999999E-3</v>
      </c>
      <c r="HL67" s="10">
        <f t="shared" ref="HL67:HL98" si="373">ES67*$HD67</f>
        <v>4.3499999999999997E-3</v>
      </c>
      <c r="HM67" s="10">
        <f t="shared" ref="HM67:HM98" si="374">ET67*$HD67</f>
        <v>-7.8300000000000002E-3</v>
      </c>
      <c r="HN67" s="10">
        <f t="shared" ref="HN67:HN98" si="375">EU67*$HD67</f>
        <v>1.392E-2</v>
      </c>
      <c r="HO67" s="10">
        <f t="shared" ref="HO67:HO98" si="376">EV67*$HD67</f>
        <v>1.044E-2</v>
      </c>
      <c r="HP67" s="10">
        <f t="shared" ref="HP67:HP98" si="377">EW67*$HD67</f>
        <v>8.7000000000000001E-4</v>
      </c>
      <c r="HQ67" s="10">
        <f t="shared" ref="HQ67:HQ98" si="378">EX67*$HD67</f>
        <v>7.8300000000000002E-3</v>
      </c>
      <c r="HR67" s="10">
        <f t="shared" ref="HR67:HR98" si="379">EY67*$HD67</f>
        <v>-6.96E-3</v>
      </c>
      <c r="HS67" s="10">
        <f t="shared" ref="HS67:HS98" si="380">EZ67*$HD67</f>
        <v>1.218E-2</v>
      </c>
      <c r="HT67" s="10">
        <f t="shared" ref="HT67:HT98" si="381">FA67*$HD67</f>
        <v>1.9140000000000001E-2</v>
      </c>
      <c r="HU67" s="10">
        <f t="shared" ref="HU67:HU98" si="382">FB67*$HD67</f>
        <v>8.6999999999999994E-3</v>
      </c>
      <c r="HV67" s="10">
        <f t="shared" ref="HV67:HV98" si="383">FC67*$HD67</f>
        <v>3.48E-3</v>
      </c>
      <c r="HW67" s="10">
        <f t="shared" ref="HW67:HW98" si="384">FD67*$HD67</f>
        <v>2.6099999999999999E-3</v>
      </c>
      <c r="HX67" s="10">
        <f t="shared" ref="HX67:HX98" si="385">FE67*$HD67</f>
        <v>-4.3499999999999997E-3</v>
      </c>
      <c r="HY67" s="10">
        <f t="shared" ref="HY67:HY98" si="386">FF67*$HD67</f>
        <v>4.3499999999999997E-3</v>
      </c>
      <c r="HZ67" s="10">
        <f t="shared" ref="HZ67:HZ98" si="387">FG67*$HD67</f>
        <v>1.218E-2</v>
      </c>
      <c r="IA67" s="10">
        <f t="shared" ref="IA67:IA98" si="388">FH67*$HD67</f>
        <v>5.2199999999999998E-3</v>
      </c>
      <c r="IB67" s="10">
        <f t="shared" ref="IB67:IB98" si="389">FI67*$HD67</f>
        <v>7.8300000000000002E-3</v>
      </c>
      <c r="IC67" s="10">
        <f t="shared" ref="IC67:IC98" si="390">FJ67*$HD67</f>
        <v>3.48E-3</v>
      </c>
      <c r="ID67" s="10">
        <f t="shared" ref="ID67:ID98" si="391">FK67*$HD67</f>
        <v>1.044E-2</v>
      </c>
      <c r="IE67" s="10">
        <f t="shared" ref="IE67:IE98" si="392">FL67*$HD67</f>
        <v>7.8300000000000002E-3</v>
      </c>
      <c r="IF67" s="10">
        <f t="shared" ref="IF67:IF98" si="393">FM67*$HD67</f>
        <v>9.5700000000000004E-3</v>
      </c>
      <c r="IG67" s="10">
        <f t="shared" ref="IG67:IG98" si="394">FN67*$HD67</f>
        <v>8.7000000000000001E-4</v>
      </c>
      <c r="IH67" s="10">
        <f t="shared" ref="IH67:IH98" si="395">FO67*$HD67</f>
        <v>1.4789999999999999E-2</v>
      </c>
      <c r="II67" s="176">
        <f t="shared" ref="II67:II98" si="396">SUM(HE67:HN67)</f>
        <v>1.8270000000000002E-2</v>
      </c>
      <c r="IJ67" s="176">
        <f t="shared" ref="IJ67:IJ98" si="397">SUM(HO67:HX67)</f>
        <v>5.3939999999999995E-2</v>
      </c>
      <c r="IK67" s="176">
        <f t="shared" ref="IK67:IK98" si="398">SUM(HY67:IH67)</f>
        <v>7.6560000000000003E-2</v>
      </c>
      <c r="IL67" s="19">
        <f t="shared" ref="IL67:IL98" si="399">SUM(HE67:IH67)</f>
        <v>0.14877000000000001</v>
      </c>
      <c r="IM67" s="168"/>
      <c r="IN67" s="168"/>
      <c r="IO67" s="168"/>
      <c r="IP67" s="168"/>
      <c r="IQ67" s="168"/>
      <c r="IR67" s="168"/>
      <c r="IS67" s="168"/>
      <c r="IT67" s="168"/>
      <c r="IU67" s="168"/>
      <c r="IV67" s="168"/>
      <c r="IW67" s="168"/>
      <c r="IX67" s="168"/>
      <c r="IY67" s="168"/>
      <c r="IZ67" s="168"/>
      <c r="JA67" s="168"/>
      <c r="JB67" s="168"/>
      <c r="JC67" s="168"/>
      <c r="JD67" s="168"/>
      <c r="JE67" s="168"/>
      <c r="JF67" s="168"/>
      <c r="JG67" s="168"/>
      <c r="JH67" s="168"/>
      <c r="JI67" s="168"/>
      <c r="JJ67" s="168"/>
      <c r="JK67" s="168"/>
      <c r="JL67" s="168"/>
      <c r="JM67" s="168"/>
      <c r="JN67" s="168"/>
      <c r="JO67" s="168"/>
      <c r="JP67" s="168"/>
      <c r="JQ67" s="177">
        <f t="shared" si="259"/>
        <v>8.7000000000000011E-4</v>
      </c>
      <c r="JR67" s="177">
        <f t="shared" si="256"/>
        <v>8.699999999999999E-4</v>
      </c>
      <c r="JS67" s="177">
        <f t="shared" si="257"/>
        <v>8.7000000000000001E-4</v>
      </c>
      <c r="JT67" s="22">
        <f t="shared" si="258"/>
        <v>8.7000000000000011E-4</v>
      </c>
    </row>
    <row r="68" spans="1:280" x14ac:dyDescent="0.25">
      <c r="A68" s="96">
        <v>66</v>
      </c>
      <c r="B68" s="39"/>
      <c r="C68" s="39" t="s">
        <v>236</v>
      </c>
      <c r="D68" s="39" t="s">
        <v>198</v>
      </c>
      <c r="E68" s="68">
        <v>521</v>
      </c>
      <c r="F68" s="49" t="s">
        <v>100</v>
      </c>
      <c r="G68" s="124"/>
      <c r="H68" s="125"/>
      <c r="I68" s="125"/>
      <c r="J68" s="125"/>
      <c r="K68" s="125"/>
      <c r="L68" s="125"/>
      <c r="M68" s="125"/>
      <c r="N68" s="17"/>
      <c r="O68" s="12"/>
      <c r="P68" s="12"/>
      <c r="Q68" s="12"/>
      <c r="R68" s="12"/>
      <c r="S68" s="12"/>
      <c r="T68" s="12"/>
      <c r="U68" s="12"/>
      <c r="V68" s="12"/>
      <c r="W68" s="11"/>
      <c r="X68" s="12"/>
      <c r="Y68" s="12"/>
      <c r="Z68" s="12"/>
      <c r="AA68" s="8"/>
      <c r="AB68" s="8"/>
      <c r="AC68" s="11"/>
      <c r="AD68" s="11"/>
      <c r="AE68" s="11"/>
      <c r="AF68" s="11"/>
      <c r="AG68" s="11"/>
      <c r="AH68" s="12"/>
      <c r="AI68" s="12"/>
      <c r="AJ68" s="12"/>
      <c r="AK68" s="12"/>
      <c r="AL68" s="60"/>
      <c r="AM68" s="124">
        <v>33</v>
      </c>
      <c r="AN68" s="125">
        <v>33</v>
      </c>
      <c r="AO68" s="125">
        <v>33</v>
      </c>
      <c r="AP68" s="125">
        <v>33</v>
      </c>
      <c r="AQ68" s="125">
        <v>33</v>
      </c>
      <c r="AR68" s="125">
        <v>33</v>
      </c>
      <c r="AS68" s="125">
        <v>33</v>
      </c>
      <c r="AT68" s="17">
        <v>33</v>
      </c>
      <c r="AU68" s="12">
        <v>30</v>
      </c>
      <c r="AV68" s="12">
        <v>31</v>
      </c>
      <c r="AW68" s="12">
        <v>27</v>
      </c>
      <c r="AX68" s="12">
        <v>26</v>
      </c>
      <c r="AY68" s="12">
        <v>25</v>
      </c>
      <c r="AZ68" s="12">
        <v>27</v>
      </c>
      <c r="BA68" s="12">
        <v>22</v>
      </c>
      <c r="BB68" s="12">
        <v>22</v>
      </c>
      <c r="BC68" s="11">
        <v>20</v>
      </c>
      <c r="BD68" s="12">
        <v>15</v>
      </c>
      <c r="BE68" s="12">
        <v>17</v>
      </c>
      <c r="BF68" s="12">
        <v>13</v>
      </c>
      <c r="BG68" s="8">
        <v>12</v>
      </c>
      <c r="BH68" s="8">
        <v>14</v>
      </c>
      <c r="BI68" s="11">
        <v>15</v>
      </c>
      <c r="BJ68" s="11">
        <v>25</v>
      </c>
      <c r="BK68" s="11">
        <v>22</v>
      </c>
      <c r="BL68" s="11">
        <v>25</v>
      </c>
      <c r="BM68" s="11">
        <v>24</v>
      </c>
      <c r="BN68" s="12">
        <v>28</v>
      </c>
      <c r="BO68" s="12">
        <v>29</v>
      </c>
      <c r="BP68" s="12">
        <v>30</v>
      </c>
      <c r="BQ68" s="12">
        <v>32</v>
      </c>
      <c r="BR68" s="60"/>
      <c r="BS68" s="60"/>
      <c r="BT68" s="11">
        <f t="shared" si="260"/>
        <v>0</v>
      </c>
      <c r="BU68" s="11">
        <f t="shared" si="261"/>
        <v>0</v>
      </c>
      <c r="BV68" s="11">
        <f t="shared" si="262"/>
        <v>0</v>
      </c>
      <c r="BW68" s="11">
        <f t="shared" si="263"/>
        <v>0</v>
      </c>
      <c r="BX68" s="11">
        <f t="shared" si="264"/>
        <v>0</v>
      </c>
      <c r="BY68" s="11">
        <f t="shared" si="265"/>
        <v>0</v>
      </c>
      <c r="BZ68" s="11">
        <f t="shared" si="266"/>
        <v>0</v>
      </c>
      <c r="CA68" s="11">
        <f t="shared" si="267"/>
        <v>-3</v>
      </c>
      <c r="CB68" s="11">
        <f t="shared" si="268"/>
        <v>1</v>
      </c>
      <c r="CC68" s="11">
        <f t="shared" si="269"/>
        <v>-4</v>
      </c>
      <c r="CD68" s="11">
        <f t="shared" si="270"/>
        <v>-1</v>
      </c>
      <c r="CE68" s="11">
        <f t="shared" si="271"/>
        <v>-1</v>
      </c>
      <c r="CF68" s="11">
        <f t="shared" si="272"/>
        <v>2</v>
      </c>
      <c r="CG68" s="11">
        <f t="shared" si="273"/>
        <v>-5</v>
      </c>
      <c r="CH68" s="11">
        <f t="shared" si="274"/>
        <v>0</v>
      </c>
      <c r="CI68" s="11">
        <f t="shared" si="275"/>
        <v>-2</v>
      </c>
      <c r="CJ68" s="11">
        <f t="shared" si="276"/>
        <v>-5</v>
      </c>
      <c r="CK68" s="11">
        <f t="shared" si="277"/>
        <v>2</v>
      </c>
      <c r="CL68" s="11">
        <f t="shared" si="278"/>
        <v>-4</v>
      </c>
      <c r="CM68" s="11">
        <f t="shared" si="279"/>
        <v>-1</v>
      </c>
      <c r="CN68" s="11">
        <f t="shared" si="280"/>
        <v>2</v>
      </c>
      <c r="CO68" s="11">
        <f t="shared" si="281"/>
        <v>1</v>
      </c>
      <c r="CP68" s="11">
        <f t="shared" si="282"/>
        <v>10</v>
      </c>
      <c r="CQ68" s="11">
        <f t="shared" si="283"/>
        <v>-3</v>
      </c>
      <c r="CR68" s="11">
        <f t="shared" si="284"/>
        <v>3</v>
      </c>
      <c r="CS68" s="11">
        <f t="shared" si="285"/>
        <v>-1</v>
      </c>
      <c r="CT68" s="11">
        <f t="shared" si="286"/>
        <v>4</v>
      </c>
      <c r="CU68" s="11">
        <f t="shared" si="287"/>
        <v>1</v>
      </c>
      <c r="CV68" s="11">
        <f t="shared" si="288"/>
        <v>1</v>
      </c>
      <c r="CW68" s="11">
        <f t="shared" si="289"/>
        <v>2</v>
      </c>
      <c r="CX68" s="66">
        <f t="shared" si="290"/>
        <v>-6</v>
      </c>
      <c r="CY68" s="66">
        <f t="shared" si="291"/>
        <v>-15</v>
      </c>
      <c r="CZ68" s="66">
        <f t="shared" si="292"/>
        <v>20</v>
      </c>
      <c r="DA68" s="66">
        <f t="shared" si="293"/>
        <v>-1</v>
      </c>
      <c r="DB68" s="60"/>
      <c r="DC68" s="128">
        <v>0</v>
      </c>
      <c r="DD68" s="128">
        <v>1</v>
      </c>
      <c r="DE68" s="128">
        <v>0</v>
      </c>
      <c r="DF68" s="129">
        <v>0</v>
      </c>
      <c r="DG68" s="129">
        <v>3</v>
      </c>
      <c r="DH68" s="129">
        <v>0</v>
      </c>
      <c r="DI68" s="129">
        <v>0</v>
      </c>
      <c r="DJ68" s="130">
        <v>3</v>
      </c>
      <c r="DK68" s="128">
        <v>1</v>
      </c>
      <c r="DL68" s="128">
        <v>5</v>
      </c>
      <c r="DM68" s="128">
        <v>3</v>
      </c>
      <c r="DN68" s="129">
        <v>3</v>
      </c>
      <c r="DO68" s="129">
        <v>1</v>
      </c>
      <c r="DP68" s="129">
        <v>3</v>
      </c>
      <c r="DQ68" s="129">
        <v>1</v>
      </c>
      <c r="DR68" s="130">
        <v>0</v>
      </c>
      <c r="DS68" s="130">
        <v>7</v>
      </c>
      <c r="DT68" s="130">
        <v>0</v>
      </c>
      <c r="DU68" s="130">
        <v>2</v>
      </c>
      <c r="DV68" s="130">
        <v>1</v>
      </c>
      <c r="DW68" s="130">
        <v>0</v>
      </c>
      <c r="DX68" s="130">
        <v>0</v>
      </c>
      <c r="DY68" s="130">
        <v>0</v>
      </c>
      <c r="DZ68" s="130">
        <v>0</v>
      </c>
      <c r="EA68" s="130">
        <v>2</v>
      </c>
      <c r="EB68" s="130">
        <v>0</v>
      </c>
      <c r="EC68" s="130">
        <v>2</v>
      </c>
      <c r="ED68" s="130">
        <v>0</v>
      </c>
      <c r="EE68" s="130">
        <v>1</v>
      </c>
      <c r="EF68" s="130">
        <v>1</v>
      </c>
      <c r="EG68" s="66">
        <f t="shared" si="294"/>
        <v>13</v>
      </c>
      <c r="EH68" s="66">
        <f t="shared" si="295"/>
        <v>21</v>
      </c>
      <c r="EI68" s="66">
        <f t="shared" si="296"/>
        <v>6</v>
      </c>
      <c r="EJ68" s="66">
        <f t="shared" si="297"/>
        <v>40</v>
      </c>
      <c r="EK68" s="25"/>
      <c r="EL68" s="5">
        <f t="shared" si="298"/>
        <v>0</v>
      </c>
      <c r="EM68" s="5">
        <f t="shared" si="299"/>
        <v>1</v>
      </c>
      <c r="EN68" s="5">
        <f t="shared" si="300"/>
        <v>0</v>
      </c>
      <c r="EO68" s="5">
        <f t="shared" si="301"/>
        <v>0</v>
      </c>
      <c r="EP68" s="5">
        <f t="shared" si="302"/>
        <v>3</v>
      </c>
      <c r="EQ68" s="5">
        <f t="shared" si="303"/>
        <v>0</v>
      </c>
      <c r="ER68" s="5">
        <f t="shared" si="304"/>
        <v>0</v>
      </c>
      <c r="ES68" s="5">
        <f t="shared" si="305"/>
        <v>0</v>
      </c>
      <c r="ET68" s="5">
        <f t="shared" si="306"/>
        <v>2</v>
      </c>
      <c r="EU68" s="5">
        <f t="shared" si="307"/>
        <v>1</v>
      </c>
      <c r="EV68" s="5">
        <f t="shared" si="308"/>
        <v>2</v>
      </c>
      <c r="EW68" s="5">
        <f t="shared" si="309"/>
        <v>2</v>
      </c>
      <c r="EX68" s="5">
        <f t="shared" si="310"/>
        <v>3</v>
      </c>
      <c r="EY68" s="5">
        <f t="shared" si="311"/>
        <v>-2</v>
      </c>
      <c r="EZ68" s="5">
        <f t="shared" si="312"/>
        <v>1</v>
      </c>
      <c r="FA68" s="5">
        <f t="shared" si="313"/>
        <v>-2</v>
      </c>
      <c r="FB68" s="5">
        <f t="shared" si="314"/>
        <v>2</v>
      </c>
      <c r="FC68" s="5">
        <f t="shared" si="315"/>
        <v>2</v>
      </c>
      <c r="FD68" s="5">
        <f t="shared" si="316"/>
        <v>-2</v>
      </c>
      <c r="FE68" s="5">
        <f t="shared" si="317"/>
        <v>0</v>
      </c>
      <c r="FF68" s="5">
        <f t="shared" si="318"/>
        <v>2</v>
      </c>
      <c r="FG68" s="5">
        <f t="shared" si="319"/>
        <v>1</v>
      </c>
      <c r="FH68" s="5">
        <f t="shared" si="320"/>
        <v>10</v>
      </c>
      <c r="FI68" s="5">
        <f t="shared" si="321"/>
        <v>-3</v>
      </c>
      <c r="FJ68" s="5">
        <f t="shared" si="322"/>
        <v>5</v>
      </c>
      <c r="FK68" s="5">
        <f t="shared" si="323"/>
        <v>-1</v>
      </c>
      <c r="FL68" s="5">
        <f t="shared" si="324"/>
        <v>6</v>
      </c>
      <c r="FM68" s="5">
        <f t="shared" si="325"/>
        <v>1</v>
      </c>
      <c r="FN68" s="5">
        <f t="shared" si="326"/>
        <v>2</v>
      </c>
      <c r="FO68" s="5">
        <f t="shared" si="327"/>
        <v>3</v>
      </c>
      <c r="FP68" s="176">
        <f t="shared" si="328"/>
        <v>7</v>
      </c>
      <c r="FQ68" s="176">
        <f t="shared" si="329"/>
        <v>6</v>
      </c>
      <c r="FR68" s="176">
        <f t="shared" si="330"/>
        <v>26</v>
      </c>
      <c r="FS68" s="66">
        <f t="shared" si="331"/>
        <v>39</v>
      </c>
      <c r="FT68" s="242">
        <f t="shared" si="332"/>
        <v>0</v>
      </c>
      <c r="FU68" s="242">
        <f t="shared" si="333"/>
        <v>4.068282045857675E-5</v>
      </c>
      <c r="FV68" s="242">
        <f t="shared" si="334"/>
        <v>0</v>
      </c>
      <c r="FW68" s="242">
        <f t="shared" si="335"/>
        <v>0</v>
      </c>
      <c r="FX68" s="242">
        <f t="shared" si="336"/>
        <v>1.2484481096414874E-4</v>
      </c>
      <c r="FY68" s="242">
        <f t="shared" si="337"/>
        <v>0</v>
      </c>
      <c r="FZ68" s="242">
        <f t="shared" si="338"/>
        <v>0</v>
      </c>
      <c r="GA68" s="242">
        <f t="shared" si="339"/>
        <v>0</v>
      </c>
      <c r="GB68" s="242">
        <f t="shared" si="340"/>
        <v>7.9598821937435329E-5</v>
      </c>
      <c r="GC68" s="242">
        <f t="shared" si="341"/>
        <v>2.0654755757513167E-5</v>
      </c>
      <c r="GD68" s="242">
        <f t="shared" si="342"/>
        <v>4.1318045656440447E-5</v>
      </c>
      <c r="GE68" s="242">
        <f t="shared" si="343"/>
        <v>4.6317739694302917E-5</v>
      </c>
      <c r="GF68" s="242">
        <f t="shared" si="344"/>
        <v>6.7483972556517827E-5</v>
      </c>
      <c r="GG68" s="242">
        <f t="shared" si="345"/>
        <v>-3.3066049433743901E-5</v>
      </c>
      <c r="GH68" s="242">
        <f t="shared" si="346"/>
        <v>1.5941081761808355E-5</v>
      </c>
      <c r="GI68" s="242">
        <f t="shared" si="347"/>
        <v>-2.6783442475861422E-5</v>
      </c>
      <c r="GJ68" s="242">
        <f t="shared" si="348"/>
        <v>2.5342439716671524E-5</v>
      </c>
      <c r="GK68" s="242">
        <f t="shared" si="349"/>
        <v>2.6016260162601626E-5</v>
      </c>
      <c r="GL68" s="242">
        <f t="shared" si="350"/>
        <v>-2.2261550962255541E-5</v>
      </c>
      <c r="GM68" s="242">
        <f t="shared" si="351"/>
        <v>0</v>
      </c>
      <c r="GN68" s="242">
        <f t="shared" si="352"/>
        <v>3.0896142616594319E-5</v>
      </c>
      <c r="GO68" s="242">
        <f t="shared" si="353"/>
        <v>1.833583923136162E-5</v>
      </c>
      <c r="GP68" s="242">
        <f t="shared" si="354"/>
        <v>1.67768345468577E-4</v>
      </c>
      <c r="GQ68" s="242">
        <f t="shared" si="355"/>
        <v>-4.4252356437980323E-5</v>
      </c>
      <c r="GR68" s="242">
        <f t="shared" si="356"/>
        <v>7.7458133878638592E-5</v>
      </c>
      <c r="GS68" s="242">
        <f t="shared" si="357"/>
        <v>-1.4829974344144385E-5</v>
      </c>
      <c r="GT68" s="242">
        <f t="shared" si="358"/>
        <v>8.5184922268758436E-5</v>
      </c>
      <c r="GU68" s="242">
        <f t="shared" si="359"/>
        <v>1.309641911160441E-5</v>
      </c>
      <c r="GV68" s="242">
        <f t="shared" si="360"/>
        <v>3.5622367284417885E-5</v>
      </c>
      <c r="GW68" s="242">
        <f t="shared" si="361"/>
        <v>4.0415788652369205E-5</v>
      </c>
      <c r="GX68" s="177">
        <f t="shared" si="362"/>
        <v>2.5056036034875139E-5</v>
      </c>
      <c r="GY68" s="177">
        <f t="shared" si="363"/>
        <v>9.1023836108548959E-6</v>
      </c>
      <c r="GZ68" s="177">
        <f t="shared" si="364"/>
        <v>3.9645226054029327E-5</v>
      </c>
      <c r="HA68" s="243">
        <f t="shared" si="365"/>
        <v>2.4461249345975184E-5</v>
      </c>
      <c r="HB68" s="19"/>
      <c r="HC68" s="19"/>
      <c r="HD68" s="225">
        <v>6.2640000000000001E-2</v>
      </c>
      <c r="HE68" s="10">
        <f t="shared" si="366"/>
        <v>0</v>
      </c>
      <c r="HF68" s="10">
        <f t="shared" si="367"/>
        <v>6.2640000000000001E-2</v>
      </c>
      <c r="HG68" s="10">
        <f t="shared" si="368"/>
        <v>0</v>
      </c>
      <c r="HH68" s="10">
        <f t="shared" si="369"/>
        <v>0</v>
      </c>
      <c r="HI68" s="10">
        <f t="shared" si="370"/>
        <v>0.18792</v>
      </c>
      <c r="HJ68" s="10">
        <f t="shared" si="371"/>
        <v>0</v>
      </c>
      <c r="HK68" s="10">
        <f t="shared" si="372"/>
        <v>0</v>
      </c>
      <c r="HL68" s="10">
        <f t="shared" si="373"/>
        <v>0</v>
      </c>
      <c r="HM68" s="10">
        <f t="shared" si="374"/>
        <v>0.12528</v>
      </c>
      <c r="HN68" s="10">
        <f t="shared" si="375"/>
        <v>6.2640000000000001E-2</v>
      </c>
      <c r="HO68" s="10">
        <f t="shared" si="376"/>
        <v>0.12528</v>
      </c>
      <c r="HP68" s="10">
        <f t="shared" si="377"/>
        <v>0.12528</v>
      </c>
      <c r="HQ68" s="10">
        <f t="shared" si="378"/>
        <v>0.18792</v>
      </c>
      <c r="HR68" s="10">
        <f t="shared" si="379"/>
        <v>-0.12528</v>
      </c>
      <c r="HS68" s="10">
        <f t="shared" si="380"/>
        <v>6.2640000000000001E-2</v>
      </c>
      <c r="HT68" s="10">
        <f t="shared" si="381"/>
        <v>-0.12528</v>
      </c>
      <c r="HU68" s="10">
        <f t="shared" si="382"/>
        <v>0.12528</v>
      </c>
      <c r="HV68" s="10">
        <f t="shared" si="383"/>
        <v>0.12528</v>
      </c>
      <c r="HW68" s="10">
        <f t="shared" si="384"/>
        <v>-0.12528</v>
      </c>
      <c r="HX68" s="10">
        <f t="shared" si="385"/>
        <v>0</v>
      </c>
      <c r="HY68" s="10">
        <f t="shared" si="386"/>
        <v>0.12528</v>
      </c>
      <c r="HZ68" s="10">
        <f t="shared" si="387"/>
        <v>6.2640000000000001E-2</v>
      </c>
      <c r="IA68" s="10">
        <f t="shared" si="388"/>
        <v>0.62640000000000007</v>
      </c>
      <c r="IB68" s="10">
        <f t="shared" si="389"/>
        <v>-0.18792</v>
      </c>
      <c r="IC68" s="10">
        <f t="shared" si="390"/>
        <v>0.31320000000000003</v>
      </c>
      <c r="ID68" s="10">
        <f t="shared" si="391"/>
        <v>-6.2640000000000001E-2</v>
      </c>
      <c r="IE68" s="10">
        <f t="shared" si="392"/>
        <v>0.37584000000000001</v>
      </c>
      <c r="IF68" s="10">
        <f t="shared" si="393"/>
        <v>6.2640000000000001E-2</v>
      </c>
      <c r="IG68" s="10">
        <f t="shared" si="394"/>
        <v>0.12528</v>
      </c>
      <c r="IH68" s="10">
        <f t="shared" si="395"/>
        <v>0.18792</v>
      </c>
      <c r="II68" s="176">
        <f t="shared" si="396"/>
        <v>0.43847999999999998</v>
      </c>
      <c r="IJ68" s="176">
        <f t="shared" si="397"/>
        <v>0.37584000000000001</v>
      </c>
      <c r="IK68" s="176">
        <f t="shared" si="398"/>
        <v>1.6286400000000003</v>
      </c>
      <c r="IL68" s="19">
        <f t="shared" si="399"/>
        <v>2.4429600000000007</v>
      </c>
      <c r="IM68" s="168"/>
      <c r="IN68" s="168"/>
      <c r="IO68" s="168"/>
      <c r="IP68" s="168"/>
      <c r="IQ68" s="168"/>
      <c r="IR68" s="168"/>
      <c r="IS68" s="168"/>
      <c r="IT68" s="168"/>
      <c r="IU68" s="168"/>
      <c r="IV68" s="168"/>
      <c r="IW68" s="168"/>
      <c r="IX68" s="168"/>
      <c r="IY68" s="168"/>
      <c r="IZ68" s="168"/>
      <c r="JA68" s="168"/>
      <c r="JB68" s="168"/>
      <c r="JC68" s="168"/>
      <c r="JD68" s="168"/>
      <c r="JE68" s="168"/>
      <c r="JF68" s="168"/>
      <c r="JG68" s="168"/>
      <c r="JH68" s="168"/>
      <c r="JI68" s="168"/>
      <c r="JJ68" s="168"/>
      <c r="JK68" s="168"/>
      <c r="JL68" s="168"/>
      <c r="JM68" s="168"/>
      <c r="JN68" s="168"/>
      <c r="JO68" s="168"/>
      <c r="JP68" s="168"/>
      <c r="JQ68" s="177">
        <f t="shared" si="259"/>
        <v>6.2640000000000001E-2</v>
      </c>
      <c r="JR68" s="177">
        <f t="shared" si="256"/>
        <v>6.2640000000000001E-2</v>
      </c>
      <c r="JS68" s="177">
        <f t="shared" si="257"/>
        <v>6.2640000000000015E-2</v>
      </c>
      <c r="JT68" s="22">
        <f t="shared" si="258"/>
        <v>6.2640000000000015E-2</v>
      </c>
    </row>
    <row r="69" spans="1:280" x14ac:dyDescent="0.25">
      <c r="A69" s="96">
        <v>67</v>
      </c>
      <c r="B69" s="39"/>
      <c r="C69" s="39" t="s">
        <v>236</v>
      </c>
      <c r="D69" s="39" t="s">
        <v>185</v>
      </c>
      <c r="E69" s="68">
        <v>419</v>
      </c>
      <c r="F69" s="49" t="s">
        <v>87</v>
      </c>
      <c r="G69" s="17"/>
      <c r="H69" s="5"/>
      <c r="I69" s="5"/>
      <c r="J69" s="5"/>
      <c r="K69" s="5"/>
      <c r="L69" s="5"/>
      <c r="M69" s="5"/>
      <c r="N69" s="17"/>
      <c r="O69" s="12"/>
      <c r="P69" s="12"/>
      <c r="Q69" s="12"/>
      <c r="R69" s="12"/>
      <c r="S69" s="12"/>
      <c r="T69" s="12"/>
      <c r="U69" s="12"/>
      <c r="V69" s="12"/>
      <c r="W69" s="11"/>
      <c r="X69" s="11"/>
      <c r="Y69" s="12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60"/>
      <c r="AM69" s="17">
        <v>226</v>
      </c>
      <c r="AN69" s="5">
        <v>237</v>
      </c>
      <c r="AO69" s="5">
        <v>234</v>
      </c>
      <c r="AP69" s="5">
        <v>236</v>
      </c>
      <c r="AQ69" s="5">
        <v>236</v>
      </c>
      <c r="AR69" s="5">
        <v>211</v>
      </c>
      <c r="AS69" s="5">
        <v>229</v>
      </c>
      <c r="AT69" s="17">
        <v>208</v>
      </c>
      <c r="AU69" s="12">
        <v>222</v>
      </c>
      <c r="AV69" s="12">
        <v>220</v>
      </c>
      <c r="AW69" s="12">
        <v>232</v>
      </c>
      <c r="AX69" s="12">
        <v>217</v>
      </c>
      <c r="AY69" s="12">
        <v>227</v>
      </c>
      <c r="AZ69" s="12">
        <v>234</v>
      </c>
      <c r="BA69" s="12">
        <v>244</v>
      </c>
      <c r="BB69" s="12">
        <v>232</v>
      </c>
      <c r="BC69" s="11">
        <v>222</v>
      </c>
      <c r="BD69" s="11">
        <v>232</v>
      </c>
      <c r="BE69" s="12">
        <v>246</v>
      </c>
      <c r="BF69" s="11">
        <v>278</v>
      </c>
      <c r="BG69" s="11">
        <v>276</v>
      </c>
      <c r="BH69" s="11">
        <v>257</v>
      </c>
      <c r="BI69" s="11">
        <v>239</v>
      </c>
      <c r="BJ69" s="11">
        <v>241</v>
      </c>
      <c r="BK69" s="11">
        <v>268</v>
      </c>
      <c r="BL69" s="11">
        <v>265</v>
      </c>
      <c r="BM69" s="11">
        <v>269</v>
      </c>
      <c r="BN69" s="11">
        <v>280</v>
      </c>
      <c r="BO69" s="11">
        <v>287</v>
      </c>
      <c r="BP69" s="11">
        <v>286</v>
      </c>
      <c r="BQ69" s="11">
        <v>359</v>
      </c>
      <c r="BR69" s="60"/>
      <c r="BS69" s="60"/>
      <c r="BT69" s="11">
        <f t="shared" si="260"/>
        <v>11</v>
      </c>
      <c r="BU69" s="11">
        <f t="shared" si="261"/>
        <v>-3</v>
      </c>
      <c r="BV69" s="11">
        <f t="shared" si="262"/>
        <v>2</v>
      </c>
      <c r="BW69" s="11">
        <f t="shared" si="263"/>
        <v>0</v>
      </c>
      <c r="BX69" s="11">
        <f t="shared" si="264"/>
        <v>-25</v>
      </c>
      <c r="BY69" s="11">
        <f t="shared" si="265"/>
        <v>18</v>
      </c>
      <c r="BZ69" s="11">
        <f t="shared" si="266"/>
        <v>-21</v>
      </c>
      <c r="CA69" s="11">
        <f t="shared" si="267"/>
        <v>14</v>
      </c>
      <c r="CB69" s="11">
        <f t="shared" si="268"/>
        <v>-2</v>
      </c>
      <c r="CC69" s="11">
        <f t="shared" si="269"/>
        <v>12</v>
      </c>
      <c r="CD69" s="11">
        <f t="shared" si="270"/>
        <v>-15</v>
      </c>
      <c r="CE69" s="11">
        <f t="shared" si="271"/>
        <v>10</v>
      </c>
      <c r="CF69" s="11">
        <f t="shared" si="272"/>
        <v>7</v>
      </c>
      <c r="CG69" s="11">
        <f t="shared" si="273"/>
        <v>10</v>
      </c>
      <c r="CH69" s="11">
        <f t="shared" si="274"/>
        <v>-12</v>
      </c>
      <c r="CI69" s="11">
        <f t="shared" si="275"/>
        <v>-10</v>
      </c>
      <c r="CJ69" s="11">
        <f t="shared" si="276"/>
        <v>10</v>
      </c>
      <c r="CK69" s="11">
        <f t="shared" si="277"/>
        <v>14</v>
      </c>
      <c r="CL69" s="11">
        <f t="shared" si="278"/>
        <v>32</v>
      </c>
      <c r="CM69" s="11">
        <f t="shared" si="279"/>
        <v>-2</v>
      </c>
      <c r="CN69" s="11">
        <f t="shared" si="280"/>
        <v>-19</v>
      </c>
      <c r="CO69" s="11">
        <f t="shared" si="281"/>
        <v>-18</v>
      </c>
      <c r="CP69" s="11">
        <f t="shared" si="282"/>
        <v>2</v>
      </c>
      <c r="CQ69" s="11">
        <f t="shared" si="283"/>
        <v>27</v>
      </c>
      <c r="CR69" s="11">
        <f t="shared" si="284"/>
        <v>-3</v>
      </c>
      <c r="CS69" s="11">
        <f t="shared" si="285"/>
        <v>4</v>
      </c>
      <c r="CT69" s="11">
        <f t="shared" si="286"/>
        <v>11</v>
      </c>
      <c r="CU69" s="11">
        <f t="shared" si="287"/>
        <v>7</v>
      </c>
      <c r="CV69" s="11">
        <f t="shared" si="288"/>
        <v>-1</v>
      </c>
      <c r="CW69" s="11">
        <f t="shared" si="289"/>
        <v>73</v>
      </c>
      <c r="CX69" s="66">
        <f t="shared" si="290"/>
        <v>6</v>
      </c>
      <c r="CY69" s="66">
        <f t="shared" si="291"/>
        <v>44</v>
      </c>
      <c r="CZ69" s="66">
        <f t="shared" si="292"/>
        <v>83</v>
      </c>
      <c r="DA69" s="66">
        <f t="shared" si="293"/>
        <v>133</v>
      </c>
      <c r="DB69" s="60"/>
      <c r="DC69" s="128">
        <v>14</v>
      </c>
      <c r="DD69" s="128">
        <v>18</v>
      </c>
      <c r="DE69" s="128">
        <v>28</v>
      </c>
      <c r="DF69" s="129">
        <v>31</v>
      </c>
      <c r="DG69" s="129">
        <v>17</v>
      </c>
      <c r="DH69" s="129">
        <v>28</v>
      </c>
      <c r="DI69" s="129">
        <v>28</v>
      </c>
      <c r="DJ69" s="129">
        <v>17</v>
      </c>
      <c r="DK69" s="128">
        <v>17</v>
      </c>
      <c r="DL69" s="128">
        <v>23</v>
      </c>
      <c r="DM69" s="128">
        <v>32</v>
      </c>
      <c r="DN69" s="129">
        <v>17</v>
      </c>
      <c r="DO69" s="129">
        <v>15</v>
      </c>
      <c r="DP69" s="129">
        <v>18</v>
      </c>
      <c r="DQ69" s="129">
        <v>14</v>
      </c>
      <c r="DR69" s="129">
        <v>17</v>
      </c>
      <c r="DS69" s="130">
        <v>13</v>
      </c>
      <c r="DT69" s="130">
        <v>15</v>
      </c>
      <c r="DU69" s="130">
        <v>19</v>
      </c>
      <c r="DV69" s="130">
        <v>17</v>
      </c>
      <c r="DW69" s="130">
        <v>20</v>
      </c>
      <c r="DX69" s="130">
        <v>16</v>
      </c>
      <c r="DY69" s="130">
        <v>10</v>
      </c>
      <c r="DZ69" s="130">
        <v>7</v>
      </c>
      <c r="EA69" s="130">
        <v>10</v>
      </c>
      <c r="EB69" s="130">
        <v>8</v>
      </c>
      <c r="EC69" s="130">
        <v>13</v>
      </c>
      <c r="ED69" s="130">
        <v>10</v>
      </c>
      <c r="EE69" s="130">
        <v>11</v>
      </c>
      <c r="EF69" s="130">
        <v>12</v>
      </c>
      <c r="EG69" s="66">
        <f t="shared" si="294"/>
        <v>221</v>
      </c>
      <c r="EH69" s="66">
        <f t="shared" si="295"/>
        <v>177</v>
      </c>
      <c r="EI69" s="66">
        <f t="shared" si="296"/>
        <v>117</v>
      </c>
      <c r="EJ69" s="66">
        <f t="shared" si="297"/>
        <v>515</v>
      </c>
      <c r="EK69" s="25"/>
      <c r="EL69" s="5">
        <f t="shared" si="298"/>
        <v>25</v>
      </c>
      <c r="EM69" s="5">
        <f t="shared" si="299"/>
        <v>15</v>
      </c>
      <c r="EN69" s="5">
        <f t="shared" si="300"/>
        <v>30</v>
      </c>
      <c r="EO69" s="5">
        <f t="shared" si="301"/>
        <v>31</v>
      </c>
      <c r="EP69" s="5">
        <f t="shared" si="302"/>
        <v>-8</v>
      </c>
      <c r="EQ69" s="5">
        <f t="shared" si="303"/>
        <v>46</v>
      </c>
      <c r="ER69" s="5">
        <f t="shared" si="304"/>
        <v>7</v>
      </c>
      <c r="ES69" s="5">
        <f t="shared" si="305"/>
        <v>31</v>
      </c>
      <c r="ET69" s="5">
        <f t="shared" si="306"/>
        <v>15</v>
      </c>
      <c r="EU69" s="5">
        <f t="shared" si="307"/>
        <v>35</v>
      </c>
      <c r="EV69" s="5">
        <f t="shared" si="308"/>
        <v>17</v>
      </c>
      <c r="EW69" s="5">
        <f t="shared" si="309"/>
        <v>27</v>
      </c>
      <c r="EX69" s="5">
        <f t="shared" si="310"/>
        <v>22</v>
      </c>
      <c r="EY69" s="5">
        <f t="shared" si="311"/>
        <v>28</v>
      </c>
      <c r="EZ69" s="5">
        <f t="shared" si="312"/>
        <v>2</v>
      </c>
      <c r="FA69" s="5">
        <f t="shared" si="313"/>
        <v>7</v>
      </c>
      <c r="FB69" s="5">
        <f t="shared" si="314"/>
        <v>23</v>
      </c>
      <c r="FC69" s="5">
        <f t="shared" si="315"/>
        <v>29</v>
      </c>
      <c r="FD69" s="5">
        <f t="shared" si="316"/>
        <v>51</v>
      </c>
      <c r="FE69" s="5">
        <f t="shared" si="317"/>
        <v>15</v>
      </c>
      <c r="FF69" s="5">
        <f t="shared" si="318"/>
        <v>1</v>
      </c>
      <c r="FG69" s="5">
        <f t="shared" si="319"/>
        <v>-2</v>
      </c>
      <c r="FH69" s="5">
        <f t="shared" si="320"/>
        <v>12</v>
      </c>
      <c r="FI69" s="5">
        <f t="shared" si="321"/>
        <v>34</v>
      </c>
      <c r="FJ69" s="5">
        <f t="shared" si="322"/>
        <v>7</v>
      </c>
      <c r="FK69" s="5">
        <f t="shared" si="323"/>
        <v>12</v>
      </c>
      <c r="FL69" s="5">
        <f t="shared" si="324"/>
        <v>24</v>
      </c>
      <c r="FM69" s="5">
        <f t="shared" si="325"/>
        <v>17</v>
      </c>
      <c r="FN69" s="5">
        <f t="shared" si="326"/>
        <v>10</v>
      </c>
      <c r="FO69" s="5">
        <f t="shared" si="327"/>
        <v>85</v>
      </c>
      <c r="FP69" s="176">
        <f t="shared" si="328"/>
        <v>227</v>
      </c>
      <c r="FQ69" s="176">
        <f t="shared" si="329"/>
        <v>221</v>
      </c>
      <c r="FR69" s="176">
        <f t="shared" si="330"/>
        <v>200</v>
      </c>
      <c r="FS69" s="66">
        <f t="shared" si="331"/>
        <v>648</v>
      </c>
      <c r="FT69" s="242">
        <f t="shared" si="332"/>
        <v>7.9634572872004942E-4</v>
      </c>
      <c r="FU69" s="242">
        <f t="shared" si="333"/>
        <v>6.1024230687865128E-4</v>
      </c>
      <c r="FV69" s="242">
        <f t="shared" si="334"/>
        <v>1.0391229802047073E-3</v>
      </c>
      <c r="FW69" s="242">
        <f t="shared" si="335"/>
        <v>2.2768168631339281E-3</v>
      </c>
      <c r="FX69" s="242">
        <f t="shared" si="336"/>
        <v>-3.3291949590439664E-4</v>
      </c>
      <c r="FY69" s="242">
        <f t="shared" si="337"/>
        <v>1.9530558956105777E-3</v>
      </c>
      <c r="FZ69" s="242">
        <f t="shared" si="338"/>
        <v>2.1948848730624914E-4</v>
      </c>
      <c r="GA69" s="242">
        <f t="shared" si="339"/>
        <v>1.1111907663631801E-3</v>
      </c>
      <c r="GB69" s="242">
        <f t="shared" si="340"/>
        <v>5.9699116453076494E-4</v>
      </c>
      <c r="GC69" s="242">
        <f t="shared" si="341"/>
        <v>7.2291645151296091E-4</v>
      </c>
      <c r="GD69" s="242">
        <f t="shared" si="342"/>
        <v>3.5120338807974381E-4</v>
      </c>
      <c r="GE69" s="242">
        <f t="shared" si="343"/>
        <v>6.2528948587308938E-4</v>
      </c>
      <c r="GF69" s="242">
        <f t="shared" si="344"/>
        <v>4.9488246541446411E-4</v>
      </c>
      <c r="GG69" s="242">
        <f t="shared" si="345"/>
        <v>4.6292469207241465E-4</v>
      </c>
      <c r="GH69" s="242">
        <f t="shared" si="346"/>
        <v>3.188216352361671E-5</v>
      </c>
      <c r="GI69" s="242">
        <f t="shared" si="347"/>
        <v>9.3742048665514975E-5</v>
      </c>
      <c r="GJ69" s="242">
        <f t="shared" si="348"/>
        <v>2.9143805674172252E-4</v>
      </c>
      <c r="GK69" s="242">
        <f t="shared" si="349"/>
        <v>3.7723577235772358E-4</v>
      </c>
      <c r="GL69" s="242">
        <f t="shared" si="350"/>
        <v>5.6766954953751632E-4</v>
      </c>
      <c r="GM69" s="242">
        <f t="shared" si="351"/>
        <v>1.8843274207326266E-4</v>
      </c>
      <c r="GN69" s="242">
        <f t="shared" si="352"/>
        <v>1.544807130829716E-5</v>
      </c>
      <c r="GO69" s="242">
        <f t="shared" si="353"/>
        <v>-3.667167846272324E-5</v>
      </c>
      <c r="GP69" s="242">
        <f t="shared" si="354"/>
        <v>2.0132201456229238E-4</v>
      </c>
      <c r="GQ69" s="242">
        <f t="shared" si="355"/>
        <v>5.0152670629711028E-4</v>
      </c>
      <c r="GR69" s="242">
        <f t="shared" si="356"/>
        <v>1.0844138743009403E-4</v>
      </c>
      <c r="GS69" s="242">
        <f t="shared" si="357"/>
        <v>1.7795969212973262E-4</v>
      </c>
      <c r="GT69" s="242">
        <f t="shared" si="358"/>
        <v>3.4073968907503375E-4</v>
      </c>
      <c r="GU69" s="242">
        <f t="shared" si="359"/>
        <v>2.2263912489727496E-4</v>
      </c>
      <c r="GV69" s="242">
        <f t="shared" si="360"/>
        <v>1.7811183642208944E-4</v>
      </c>
      <c r="GW69" s="242">
        <f t="shared" si="361"/>
        <v>1.1451140118171274E-3</v>
      </c>
      <c r="GX69" s="177">
        <f t="shared" si="362"/>
        <v>8.1253145427380815E-4</v>
      </c>
      <c r="GY69" s="177">
        <f t="shared" si="363"/>
        <v>3.3527112966648864E-4</v>
      </c>
      <c r="GZ69" s="177">
        <f t="shared" si="364"/>
        <v>3.0496327733868717E-4</v>
      </c>
      <c r="HA69" s="243">
        <f t="shared" si="365"/>
        <v>4.0643306605620303E-4</v>
      </c>
      <c r="HB69" s="19"/>
      <c r="HC69" s="19"/>
      <c r="HD69" s="225">
        <v>0</v>
      </c>
      <c r="HE69" s="10">
        <f t="shared" si="366"/>
        <v>0</v>
      </c>
      <c r="HF69" s="10">
        <f t="shared" si="367"/>
        <v>0</v>
      </c>
      <c r="HG69" s="10">
        <f t="shared" si="368"/>
        <v>0</v>
      </c>
      <c r="HH69" s="10">
        <f t="shared" si="369"/>
        <v>0</v>
      </c>
      <c r="HI69" s="10">
        <f t="shared" si="370"/>
        <v>0</v>
      </c>
      <c r="HJ69" s="10">
        <f t="shared" si="371"/>
        <v>0</v>
      </c>
      <c r="HK69" s="10">
        <f t="shared" si="372"/>
        <v>0</v>
      </c>
      <c r="HL69" s="10">
        <f t="shared" si="373"/>
        <v>0</v>
      </c>
      <c r="HM69" s="10">
        <f t="shared" si="374"/>
        <v>0</v>
      </c>
      <c r="HN69" s="10">
        <f t="shared" si="375"/>
        <v>0</v>
      </c>
      <c r="HO69" s="10">
        <f t="shared" si="376"/>
        <v>0</v>
      </c>
      <c r="HP69" s="10">
        <f t="shared" si="377"/>
        <v>0</v>
      </c>
      <c r="HQ69" s="10">
        <f t="shared" si="378"/>
        <v>0</v>
      </c>
      <c r="HR69" s="10">
        <f t="shared" si="379"/>
        <v>0</v>
      </c>
      <c r="HS69" s="10">
        <f t="shared" si="380"/>
        <v>0</v>
      </c>
      <c r="HT69" s="10">
        <f t="shared" si="381"/>
        <v>0</v>
      </c>
      <c r="HU69" s="10">
        <f t="shared" si="382"/>
        <v>0</v>
      </c>
      <c r="HV69" s="10">
        <f t="shared" si="383"/>
        <v>0</v>
      </c>
      <c r="HW69" s="10">
        <f t="shared" si="384"/>
        <v>0</v>
      </c>
      <c r="HX69" s="10">
        <f t="shared" si="385"/>
        <v>0</v>
      </c>
      <c r="HY69" s="10">
        <f t="shared" si="386"/>
        <v>0</v>
      </c>
      <c r="HZ69" s="10">
        <f t="shared" si="387"/>
        <v>0</v>
      </c>
      <c r="IA69" s="10">
        <f t="shared" si="388"/>
        <v>0</v>
      </c>
      <c r="IB69" s="10">
        <f t="shared" si="389"/>
        <v>0</v>
      </c>
      <c r="IC69" s="10">
        <f t="shared" si="390"/>
        <v>0</v>
      </c>
      <c r="ID69" s="10">
        <f t="shared" si="391"/>
        <v>0</v>
      </c>
      <c r="IE69" s="10">
        <f t="shared" si="392"/>
        <v>0</v>
      </c>
      <c r="IF69" s="10">
        <f t="shared" si="393"/>
        <v>0</v>
      </c>
      <c r="IG69" s="10">
        <f t="shared" si="394"/>
        <v>0</v>
      </c>
      <c r="IH69" s="10">
        <f t="shared" si="395"/>
        <v>0</v>
      </c>
      <c r="II69" s="176">
        <f t="shared" si="396"/>
        <v>0</v>
      </c>
      <c r="IJ69" s="176">
        <f t="shared" si="397"/>
        <v>0</v>
      </c>
      <c r="IK69" s="176">
        <f t="shared" si="398"/>
        <v>0</v>
      </c>
      <c r="IL69" s="19">
        <f t="shared" si="399"/>
        <v>0</v>
      </c>
      <c r="IM69" s="168"/>
      <c r="IN69" s="168"/>
      <c r="IO69" s="168"/>
      <c r="IP69" s="168"/>
      <c r="IQ69" s="168"/>
      <c r="IR69" s="168"/>
      <c r="IS69" s="168"/>
      <c r="IT69" s="168"/>
      <c r="IU69" s="168"/>
      <c r="IV69" s="168"/>
      <c r="IW69" s="168"/>
      <c r="IX69" s="168"/>
      <c r="IY69" s="168"/>
      <c r="IZ69" s="168"/>
      <c r="JA69" s="168"/>
      <c r="JB69" s="168"/>
      <c r="JC69" s="168"/>
      <c r="JD69" s="168"/>
      <c r="JE69" s="168"/>
      <c r="JF69" s="168"/>
      <c r="JG69" s="168"/>
      <c r="JH69" s="168"/>
      <c r="JI69" s="168"/>
      <c r="JJ69" s="168"/>
      <c r="JK69" s="168"/>
      <c r="JL69" s="168"/>
      <c r="JM69" s="168"/>
      <c r="JN69" s="168"/>
      <c r="JO69" s="168"/>
      <c r="JP69" s="168"/>
      <c r="JQ69" s="177">
        <f t="shared" si="259"/>
        <v>0</v>
      </c>
      <c r="JR69" s="177">
        <f t="shared" si="256"/>
        <v>0</v>
      </c>
      <c r="JS69" s="177">
        <f t="shared" si="257"/>
        <v>0</v>
      </c>
      <c r="JT69" s="22">
        <f t="shared" si="258"/>
        <v>0</v>
      </c>
    </row>
    <row r="70" spans="1:280" x14ac:dyDescent="0.25">
      <c r="A70" s="96">
        <v>68</v>
      </c>
      <c r="B70" s="39"/>
      <c r="C70" s="39" t="s">
        <v>236</v>
      </c>
      <c r="D70" s="39" t="s">
        <v>185</v>
      </c>
      <c r="E70" s="68">
        <v>414</v>
      </c>
      <c r="F70" s="49" t="s">
        <v>83</v>
      </c>
      <c r="G70" s="124"/>
      <c r="H70" s="125"/>
      <c r="I70" s="125"/>
      <c r="J70" s="125"/>
      <c r="K70" s="125"/>
      <c r="L70" s="125"/>
      <c r="M70" s="125"/>
      <c r="N70" s="17"/>
      <c r="O70" s="12"/>
      <c r="P70" s="12"/>
      <c r="Q70" s="12"/>
      <c r="R70" s="12"/>
      <c r="S70" s="12"/>
      <c r="T70" s="12"/>
      <c r="U70" s="12"/>
      <c r="V70" s="12"/>
      <c r="W70" s="11"/>
      <c r="X70" s="11"/>
      <c r="Y70" s="12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60"/>
      <c r="AM70" s="124">
        <v>30</v>
      </c>
      <c r="AN70" s="125">
        <v>30</v>
      </c>
      <c r="AO70" s="125">
        <v>30</v>
      </c>
      <c r="AP70" s="125">
        <v>30</v>
      </c>
      <c r="AQ70" s="125">
        <v>30</v>
      </c>
      <c r="AR70" s="125">
        <v>30</v>
      </c>
      <c r="AS70" s="125">
        <v>30</v>
      </c>
      <c r="AT70" s="17">
        <v>30</v>
      </c>
      <c r="AU70" s="12">
        <v>29</v>
      </c>
      <c r="AV70" s="12">
        <v>31</v>
      </c>
      <c r="AW70" s="12">
        <v>37</v>
      </c>
      <c r="AX70" s="12">
        <v>44</v>
      </c>
      <c r="AY70" s="12">
        <v>36</v>
      </c>
      <c r="AZ70" s="12">
        <v>46</v>
      </c>
      <c r="BA70" s="12">
        <v>47</v>
      </c>
      <c r="BB70" s="12">
        <v>48</v>
      </c>
      <c r="BC70" s="11">
        <v>50</v>
      </c>
      <c r="BD70" s="11">
        <v>55</v>
      </c>
      <c r="BE70" s="12">
        <v>59</v>
      </c>
      <c r="BF70" s="11">
        <v>77</v>
      </c>
      <c r="BG70" s="11">
        <v>102</v>
      </c>
      <c r="BH70" s="11">
        <v>103</v>
      </c>
      <c r="BI70" s="11">
        <v>109</v>
      </c>
      <c r="BJ70" s="11">
        <v>115</v>
      </c>
      <c r="BK70" s="11">
        <v>122</v>
      </c>
      <c r="BL70" s="11">
        <v>129</v>
      </c>
      <c r="BM70" s="11">
        <v>134</v>
      </c>
      <c r="BN70" s="11">
        <v>133</v>
      </c>
      <c r="BO70" s="11">
        <v>135</v>
      </c>
      <c r="BP70" s="11">
        <v>133</v>
      </c>
      <c r="BQ70" s="11">
        <v>145</v>
      </c>
      <c r="BR70" s="60"/>
      <c r="BS70" s="60"/>
      <c r="BT70" s="11">
        <f t="shared" si="260"/>
        <v>0</v>
      </c>
      <c r="BU70" s="11">
        <f t="shared" si="261"/>
        <v>0</v>
      </c>
      <c r="BV70" s="11">
        <f t="shared" si="262"/>
        <v>0</v>
      </c>
      <c r="BW70" s="11">
        <f t="shared" si="263"/>
        <v>0</v>
      </c>
      <c r="BX70" s="11">
        <f t="shared" si="264"/>
        <v>0</v>
      </c>
      <c r="BY70" s="11">
        <f t="shared" si="265"/>
        <v>0</v>
      </c>
      <c r="BZ70" s="11">
        <f t="shared" si="266"/>
        <v>0</v>
      </c>
      <c r="CA70" s="11">
        <f t="shared" si="267"/>
        <v>-1</v>
      </c>
      <c r="CB70" s="11">
        <f t="shared" si="268"/>
        <v>2</v>
      </c>
      <c r="CC70" s="11">
        <f t="shared" si="269"/>
        <v>6</v>
      </c>
      <c r="CD70" s="11">
        <f t="shared" si="270"/>
        <v>7</v>
      </c>
      <c r="CE70" s="11">
        <f t="shared" si="271"/>
        <v>-8</v>
      </c>
      <c r="CF70" s="11">
        <f t="shared" si="272"/>
        <v>10</v>
      </c>
      <c r="CG70" s="11">
        <f t="shared" si="273"/>
        <v>1</v>
      </c>
      <c r="CH70" s="11">
        <f t="shared" si="274"/>
        <v>1</v>
      </c>
      <c r="CI70" s="11">
        <f t="shared" si="275"/>
        <v>2</v>
      </c>
      <c r="CJ70" s="11">
        <f t="shared" si="276"/>
        <v>5</v>
      </c>
      <c r="CK70" s="11">
        <f t="shared" si="277"/>
        <v>4</v>
      </c>
      <c r="CL70" s="11">
        <f t="shared" si="278"/>
        <v>18</v>
      </c>
      <c r="CM70" s="11">
        <f t="shared" si="279"/>
        <v>25</v>
      </c>
      <c r="CN70" s="11">
        <f t="shared" si="280"/>
        <v>1</v>
      </c>
      <c r="CO70" s="11">
        <f t="shared" si="281"/>
        <v>6</v>
      </c>
      <c r="CP70" s="11">
        <f t="shared" si="282"/>
        <v>6</v>
      </c>
      <c r="CQ70" s="11">
        <f t="shared" si="283"/>
        <v>7</v>
      </c>
      <c r="CR70" s="11">
        <f t="shared" si="284"/>
        <v>7</v>
      </c>
      <c r="CS70" s="11">
        <f t="shared" si="285"/>
        <v>5</v>
      </c>
      <c r="CT70" s="11">
        <f t="shared" si="286"/>
        <v>-1</v>
      </c>
      <c r="CU70" s="11">
        <f t="shared" si="287"/>
        <v>2</v>
      </c>
      <c r="CV70" s="11">
        <f t="shared" si="288"/>
        <v>-2</v>
      </c>
      <c r="CW70" s="11">
        <f t="shared" si="289"/>
        <v>12</v>
      </c>
      <c r="CX70" s="66">
        <f t="shared" si="290"/>
        <v>7</v>
      </c>
      <c r="CY70" s="66">
        <f t="shared" si="291"/>
        <v>65</v>
      </c>
      <c r="CZ70" s="66">
        <f t="shared" si="292"/>
        <v>43</v>
      </c>
      <c r="DA70" s="66">
        <f t="shared" si="293"/>
        <v>115</v>
      </c>
      <c r="DB70" s="60"/>
      <c r="DC70" s="128">
        <v>0</v>
      </c>
      <c r="DD70" s="128">
        <v>0</v>
      </c>
      <c r="DE70" s="128">
        <v>2</v>
      </c>
      <c r="DF70" s="129">
        <v>2</v>
      </c>
      <c r="DG70" s="129">
        <v>1</v>
      </c>
      <c r="DH70" s="129">
        <v>1</v>
      </c>
      <c r="DI70" s="129">
        <v>0</v>
      </c>
      <c r="DJ70" s="129">
        <v>6</v>
      </c>
      <c r="DK70" s="128">
        <v>4</v>
      </c>
      <c r="DL70" s="128">
        <v>4</v>
      </c>
      <c r="DM70" s="128">
        <v>4</v>
      </c>
      <c r="DN70" s="129">
        <v>9</v>
      </c>
      <c r="DO70" s="129">
        <v>2</v>
      </c>
      <c r="DP70" s="129">
        <v>3</v>
      </c>
      <c r="DQ70" s="129">
        <v>6</v>
      </c>
      <c r="DR70" s="129">
        <v>6</v>
      </c>
      <c r="DS70" s="130">
        <v>5</v>
      </c>
      <c r="DT70" s="130">
        <v>5</v>
      </c>
      <c r="DU70" s="130">
        <v>4</v>
      </c>
      <c r="DV70" s="130">
        <v>6</v>
      </c>
      <c r="DW70" s="130">
        <v>12</v>
      </c>
      <c r="DX70" s="130">
        <v>5</v>
      </c>
      <c r="DY70" s="130">
        <v>5</v>
      </c>
      <c r="DZ70" s="130">
        <v>5</v>
      </c>
      <c r="EA70" s="130">
        <v>7</v>
      </c>
      <c r="EB70" s="130">
        <v>8</v>
      </c>
      <c r="EC70" s="130">
        <v>7</v>
      </c>
      <c r="ED70" s="130">
        <v>14</v>
      </c>
      <c r="EE70" s="130">
        <v>6</v>
      </c>
      <c r="EF70" s="130">
        <v>12</v>
      </c>
      <c r="EG70" s="66">
        <f t="shared" si="294"/>
        <v>20</v>
      </c>
      <c r="EH70" s="66">
        <f t="shared" si="295"/>
        <v>50</v>
      </c>
      <c r="EI70" s="66">
        <f t="shared" si="296"/>
        <v>81</v>
      </c>
      <c r="EJ70" s="66">
        <f t="shared" si="297"/>
        <v>151</v>
      </c>
      <c r="EK70" s="25"/>
      <c r="EL70" s="5">
        <f t="shared" si="298"/>
        <v>0</v>
      </c>
      <c r="EM70" s="5">
        <f t="shared" si="299"/>
        <v>0</v>
      </c>
      <c r="EN70" s="5">
        <f t="shared" si="300"/>
        <v>2</v>
      </c>
      <c r="EO70" s="5">
        <f t="shared" si="301"/>
        <v>2</v>
      </c>
      <c r="EP70" s="5">
        <f t="shared" si="302"/>
        <v>1</v>
      </c>
      <c r="EQ70" s="5">
        <f t="shared" si="303"/>
        <v>1</v>
      </c>
      <c r="ER70" s="5">
        <f t="shared" si="304"/>
        <v>0</v>
      </c>
      <c r="ES70" s="5">
        <f t="shared" si="305"/>
        <v>5</v>
      </c>
      <c r="ET70" s="5">
        <f t="shared" si="306"/>
        <v>6</v>
      </c>
      <c r="EU70" s="5">
        <f t="shared" si="307"/>
        <v>10</v>
      </c>
      <c r="EV70" s="5">
        <f t="shared" si="308"/>
        <v>11</v>
      </c>
      <c r="EW70" s="5">
        <f t="shared" si="309"/>
        <v>1</v>
      </c>
      <c r="EX70" s="5">
        <f t="shared" si="310"/>
        <v>12</v>
      </c>
      <c r="EY70" s="5">
        <f t="shared" si="311"/>
        <v>4</v>
      </c>
      <c r="EZ70" s="5">
        <f t="shared" si="312"/>
        <v>7</v>
      </c>
      <c r="FA70" s="5">
        <f t="shared" si="313"/>
        <v>8</v>
      </c>
      <c r="FB70" s="5">
        <f t="shared" si="314"/>
        <v>10</v>
      </c>
      <c r="FC70" s="5">
        <f t="shared" si="315"/>
        <v>9</v>
      </c>
      <c r="FD70" s="5">
        <f t="shared" si="316"/>
        <v>22</v>
      </c>
      <c r="FE70" s="5">
        <f t="shared" si="317"/>
        <v>31</v>
      </c>
      <c r="FF70" s="5">
        <f t="shared" si="318"/>
        <v>13</v>
      </c>
      <c r="FG70" s="5">
        <f t="shared" si="319"/>
        <v>11</v>
      </c>
      <c r="FH70" s="5">
        <f t="shared" si="320"/>
        <v>11</v>
      </c>
      <c r="FI70" s="5">
        <f t="shared" si="321"/>
        <v>12</v>
      </c>
      <c r="FJ70" s="5">
        <f t="shared" si="322"/>
        <v>14</v>
      </c>
      <c r="FK70" s="5">
        <f t="shared" si="323"/>
        <v>13</v>
      </c>
      <c r="FL70" s="5">
        <f t="shared" si="324"/>
        <v>6</v>
      </c>
      <c r="FM70" s="5">
        <f t="shared" si="325"/>
        <v>16</v>
      </c>
      <c r="FN70" s="5">
        <f t="shared" si="326"/>
        <v>4</v>
      </c>
      <c r="FO70" s="5">
        <f t="shared" si="327"/>
        <v>24</v>
      </c>
      <c r="FP70" s="176">
        <f t="shared" si="328"/>
        <v>27</v>
      </c>
      <c r="FQ70" s="176">
        <f t="shared" si="329"/>
        <v>115</v>
      </c>
      <c r="FR70" s="176">
        <f t="shared" si="330"/>
        <v>124</v>
      </c>
      <c r="FS70" s="66">
        <f t="shared" si="331"/>
        <v>266</v>
      </c>
      <c r="FT70" s="242">
        <f t="shared" si="332"/>
        <v>0</v>
      </c>
      <c r="FU70" s="242">
        <f t="shared" si="333"/>
        <v>0</v>
      </c>
      <c r="FV70" s="242">
        <f t="shared" si="334"/>
        <v>6.9274865346980488E-5</v>
      </c>
      <c r="FW70" s="242">
        <f t="shared" si="335"/>
        <v>1.4689141052476957E-4</v>
      </c>
      <c r="FX70" s="242">
        <f t="shared" si="336"/>
        <v>4.161493698804958E-5</v>
      </c>
      <c r="FY70" s="242">
        <f t="shared" si="337"/>
        <v>4.2457736861099519E-5</v>
      </c>
      <c r="FZ70" s="242">
        <f t="shared" si="338"/>
        <v>0</v>
      </c>
      <c r="GA70" s="242">
        <f t="shared" si="339"/>
        <v>1.7922431715535164E-4</v>
      </c>
      <c r="GB70" s="242">
        <f t="shared" si="340"/>
        <v>2.3879646581230599E-4</v>
      </c>
      <c r="GC70" s="242">
        <f t="shared" si="341"/>
        <v>2.0654755757513167E-4</v>
      </c>
      <c r="GD70" s="242">
        <f t="shared" si="342"/>
        <v>2.2724925111042247E-4</v>
      </c>
      <c r="GE70" s="242">
        <f t="shared" si="343"/>
        <v>2.3158869847151459E-5</v>
      </c>
      <c r="GF70" s="242">
        <f t="shared" si="344"/>
        <v>2.6993589022607131E-4</v>
      </c>
      <c r="GG70" s="242">
        <f t="shared" si="345"/>
        <v>6.6132098867487801E-5</v>
      </c>
      <c r="GH70" s="242">
        <f t="shared" si="346"/>
        <v>1.1158757233265849E-4</v>
      </c>
      <c r="GI70" s="242">
        <f t="shared" si="347"/>
        <v>1.0713376990344569E-4</v>
      </c>
      <c r="GJ70" s="242">
        <f t="shared" si="348"/>
        <v>1.2671219858335762E-4</v>
      </c>
      <c r="GK70" s="242">
        <f t="shared" si="349"/>
        <v>1.1707317073170732E-4</v>
      </c>
      <c r="GL70" s="242">
        <f t="shared" si="350"/>
        <v>2.4487706058481094E-4</v>
      </c>
      <c r="GM70" s="242">
        <f t="shared" si="351"/>
        <v>3.8942766695140949E-4</v>
      </c>
      <c r="GN70" s="242">
        <f t="shared" si="352"/>
        <v>2.0082492700786308E-4</v>
      </c>
      <c r="GO70" s="242">
        <f t="shared" si="353"/>
        <v>2.0169423154497781E-4</v>
      </c>
      <c r="GP70" s="242">
        <f t="shared" si="354"/>
        <v>1.8454518001543468E-4</v>
      </c>
      <c r="GQ70" s="242">
        <f t="shared" si="355"/>
        <v>1.7700942575192129E-4</v>
      </c>
      <c r="GR70" s="242">
        <f t="shared" si="356"/>
        <v>2.1688277486018806E-4</v>
      </c>
      <c r="GS70" s="242">
        <f t="shared" si="357"/>
        <v>1.92789666473877E-4</v>
      </c>
      <c r="GT70" s="242">
        <f t="shared" si="358"/>
        <v>8.5184922268758436E-5</v>
      </c>
      <c r="GU70" s="242">
        <f t="shared" si="359"/>
        <v>2.0954270578567056E-4</v>
      </c>
      <c r="GV70" s="242">
        <f t="shared" si="360"/>
        <v>7.1244734568835769E-5</v>
      </c>
      <c r="GW70" s="242">
        <f t="shared" si="361"/>
        <v>3.2332630921895364E-4</v>
      </c>
      <c r="GX70" s="177">
        <f t="shared" si="362"/>
        <v>9.6644710420232683E-5</v>
      </c>
      <c r="GY70" s="177">
        <f t="shared" si="363"/>
        <v>1.744623525413855E-4</v>
      </c>
      <c r="GZ70" s="177">
        <f t="shared" si="364"/>
        <v>1.8907723194998603E-4</v>
      </c>
      <c r="HA70" s="243">
        <f t="shared" si="365"/>
        <v>1.668382647699846E-4</v>
      </c>
      <c r="HB70" s="19"/>
      <c r="HC70" s="19"/>
      <c r="HD70" s="225">
        <v>8.7000000000000001E-4</v>
      </c>
      <c r="HE70" s="10">
        <f t="shared" si="366"/>
        <v>0</v>
      </c>
      <c r="HF70" s="10">
        <f t="shared" si="367"/>
        <v>0</v>
      </c>
      <c r="HG70" s="10">
        <f t="shared" si="368"/>
        <v>1.74E-3</v>
      </c>
      <c r="HH70" s="10">
        <f t="shared" si="369"/>
        <v>1.74E-3</v>
      </c>
      <c r="HI70" s="10">
        <f t="shared" si="370"/>
        <v>8.7000000000000001E-4</v>
      </c>
      <c r="HJ70" s="10">
        <f t="shared" si="371"/>
        <v>8.7000000000000001E-4</v>
      </c>
      <c r="HK70" s="10">
        <f t="shared" si="372"/>
        <v>0</v>
      </c>
      <c r="HL70" s="10">
        <f t="shared" si="373"/>
        <v>4.3499999999999997E-3</v>
      </c>
      <c r="HM70" s="10">
        <f t="shared" si="374"/>
        <v>5.2199999999999998E-3</v>
      </c>
      <c r="HN70" s="10">
        <f t="shared" si="375"/>
        <v>8.6999999999999994E-3</v>
      </c>
      <c r="HO70" s="10">
        <f t="shared" si="376"/>
        <v>9.5700000000000004E-3</v>
      </c>
      <c r="HP70" s="10">
        <f t="shared" si="377"/>
        <v>8.7000000000000001E-4</v>
      </c>
      <c r="HQ70" s="10">
        <f t="shared" si="378"/>
        <v>1.044E-2</v>
      </c>
      <c r="HR70" s="10">
        <f t="shared" si="379"/>
        <v>3.48E-3</v>
      </c>
      <c r="HS70" s="10">
        <f t="shared" si="380"/>
        <v>6.0899999999999999E-3</v>
      </c>
      <c r="HT70" s="10">
        <f t="shared" si="381"/>
        <v>6.96E-3</v>
      </c>
      <c r="HU70" s="10">
        <f t="shared" si="382"/>
        <v>8.6999999999999994E-3</v>
      </c>
      <c r="HV70" s="10">
        <f t="shared" si="383"/>
        <v>7.8300000000000002E-3</v>
      </c>
      <c r="HW70" s="10">
        <f t="shared" si="384"/>
        <v>1.9140000000000001E-2</v>
      </c>
      <c r="HX70" s="10">
        <f t="shared" si="385"/>
        <v>2.6970000000000001E-2</v>
      </c>
      <c r="HY70" s="10">
        <f t="shared" si="386"/>
        <v>1.1310000000000001E-2</v>
      </c>
      <c r="HZ70" s="10">
        <f t="shared" si="387"/>
        <v>9.5700000000000004E-3</v>
      </c>
      <c r="IA70" s="10">
        <f t="shared" si="388"/>
        <v>9.5700000000000004E-3</v>
      </c>
      <c r="IB70" s="10">
        <f t="shared" si="389"/>
        <v>1.044E-2</v>
      </c>
      <c r="IC70" s="10">
        <f t="shared" si="390"/>
        <v>1.218E-2</v>
      </c>
      <c r="ID70" s="10">
        <f t="shared" si="391"/>
        <v>1.1310000000000001E-2</v>
      </c>
      <c r="IE70" s="10">
        <f t="shared" si="392"/>
        <v>5.2199999999999998E-3</v>
      </c>
      <c r="IF70" s="10">
        <f t="shared" si="393"/>
        <v>1.392E-2</v>
      </c>
      <c r="IG70" s="10">
        <f t="shared" si="394"/>
        <v>3.48E-3</v>
      </c>
      <c r="IH70" s="10">
        <f t="shared" si="395"/>
        <v>2.0879999999999999E-2</v>
      </c>
      <c r="II70" s="176">
        <f t="shared" si="396"/>
        <v>2.3489999999999997E-2</v>
      </c>
      <c r="IJ70" s="176">
        <f t="shared" si="397"/>
        <v>0.10005</v>
      </c>
      <c r="IK70" s="176">
        <f t="shared" si="398"/>
        <v>0.10788</v>
      </c>
      <c r="IL70" s="19">
        <f t="shared" si="399"/>
        <v>0.23142000000000004</v>
      </c>
      <c r="IM70" s="168"/>
      <c r="IN70" s="168"/>
      <c r="IO70" s="168"/>
      <c r="IP70" s="168"/>
      <c r="IQ70" s="168"/>
      <c r="IR70" s="168"/>
      <c r="IS70" s="168"/>
      <c r="IT70" s="168"/>
      <c r="IU70" s="168"/>
      <c r="IV70" s="168"/>
      <c r="IW70" s="168"/>
      <c r="IX70" s="168"/>
      <c r="IY70" s="168"/>
      <c r="IZ70" s="168"/>
      <c r="JA70" s="168"/>
      <c r="JB70" s="168"/>
      <c r="JC70" s="168"/>
      <c r="JD70" s="168"/>
      <c r="JE70" s="168"/>
      <c r="JF70" s="168"/>
      <c r="JG70" s="168"/>
      <c r="JH70" s="168"/>
      <c r="JI70" s="168"/>
      <c r="JJ70" s="168"/>
      <c r="JK70" s="168"/>
      <c r="JL70" s="168"/>
      <c r="JM70" s="168"/>
      <c r="JN70" s="168"/>
      <c r="JO70" s="168"/>
      <c r="JP70" s="168"/>
      <c r="JQ70" s="177">
        <f t="shared" si="259"/>
        <v>8.699999999999999E-4</v>
      </c>
      <c r="JR70" s="177">
        <f t="shared" si="256"/>
        <v>8.7000000000000001E-4</v>
      </c>
      <c r="JS70" s="177">
        <f t="shared" si="257"/>
        <v>8.7000000000000001E-4</v>
      </c>
      <c r="JT70" s="22">
        <f t="shared" si="258"/>
        <v>8.7000000000000011E-4</v>
      </c>
    </row>
    <row r="71" spans="1:280" x14ac:dyDescent="0.25">
      <c r="A71" s="96">
        <v>69</v>
      </c>
      <c r="B71" s="39"/>
      <c r="C71" s="39" t="s">
        <v>238</v>
      </c>
      <c r="D71" s="39" t="s">
        <v>180</v>
      </c>
      <c r="E71" s="68">
        <v>115</v>
      </c>
      <c r="F71" s="48" t="s">
        <v>106</v>
      </c>
      <c r="G71" s="17"/>
      <c r="H71" s="5"/>
      <c r="I71" s="5"/>
      <c r="J71" s="5"/>
      <c r="K71" s="5"/>
      <c r="L71" s="5"/>
      <c r="M71" s="5"/>
      <c r="N71" s="17"/>
      <c r="O71" s="12"/>
      <c r="P71" s="12"/>
      <c r="Q71" s="12"/>
      <c r="R71" s="12"/>
      <c r="S71" s="12"/>
      <c r="T71" s="12"/>
      <c r="U71" s="12"/>
      <c r="V71" s="12"/>
      <c r="W71" s="11"/>
      <c r="X71" s="12"/>
      <c r="Y71" s="12"/>
      <c r="Z71" s="12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60"/>
      <c r="AM71" s="17">
        <v>727</v>
      </c>
      <c r="AN71" s="5">
        <v>720</v>
      </c>
      <c r="AO71" s="5">
        <v>735</v>
      </c>
      <c r="AP71" s="5">
        <v>831</v>
      </c>
      <c r="AQ71" s="5">
        <v>895</v>
      </c>
      <c r="AR71" s="5">
        <v>947</v>
      </c>
      <c r="AS71" s="5">
        <v>966</v>
      </c>
      <c r="AT71" s="17">
        <v>1365</v>
      </c>
      <c r="AU71" s="12">
        <v>1406</v>
      </c>
      <c r="AV71" s="12">
        <v>1534</v>
      </c>
      <c r="AW71" s="12">
        <v>1629</v>
      </c>
      <c r="AX71" s="12">
        <v>1574</v>
      </c>
      <c r="AY71" s="12">
        <v>1724</v>
      </c>
      <c r="AZ71" s="12">
        <v>1837</v>
      </c>
      <c r="BA71" s="12">
        <v>2156</v>
      </c>
      <c r="BB71" s="12">
        <v>2395</v>
      </c>
      <c r="BC71" s="11">
        <v>2917</v>
      </c>
      <c r="BD71" s="12">
        <v>3205</v>
      </c>
      <c r="BE71" s="12">
        <v>3772</v>
      </c>
      <c r="BF71" s="12">
        <v>4256</v>
      </c>
      <c r="BG71" s="11">
        <v>4743</v>
      </c>
      <c r="BH71" s="11">
        <v>5300</v>
      </c>
      <c r="BI71" s="11">
        <v>5805</v>
      </c>
      <c r="BJ71" s="11">
        <v>6167</v>
      </c>
      <c r="BK71" s="11">
        <v>6464</v>
      </c>
      <c r="BL71" s="11">
        <v>6509</v>
      </c>
      <c r="BM71" s="11">
        <v>6682</v>
      </c>
      <c r="BN71" s="11">
        <v>6761</v>
      </c>
      <c r="BO71" s="11">
        <v>6897</v>
      </c>
      <c r="BP71" s="11">
        <v>6929</v>
      </c>
      <c r="BQ71" s="11">
        <v>7009</v>
      </c>
      <c r="BR71" s="60"/>
      <c r="BS71" s="60"/>
      <c r="BT71" s="11">
        <f t="shared" si="260"/>
        <v>-7</v>
      </c>
      <c r="BU71" s="11">
        <f t="shared" si="261"/>
        <v>15</v>
      </c>
      <c r="BV71" s="11">
        <f t="shared" si="262"/>
        <v>96</v>
      </c>
      <c r="BW71" s="11">
        <f t="shared" si="263"/>
        <v>64</v>
      </c>
      <c r="BX71" s="11">
        <f t="shared" si="264"/>
        <v>52</v>
      </c>
      <c r="BY71" s="11">
        <f t="shared" si="265"/>
        <v>19</v>
      </c>
      <c r="BZ71" s="11">
        <f t="shared" si="266"/>
        <v>399</v>
      </c>
      <c r="CA71" s="11">
        <f t="shared" si="267"/>
        <v>41</v>
      </c>
      <c r="CB71" s="11">
        <f t="shared" si="268"/>
        <v>128</v>
      </c>
      <c r="CC71" s="11">
        <f t="shared" si="269"/>
        <v>95</v>
      </c>
      <c r="CD71" s="11">
        <f t="shared" si="270"/>
        <v>-55</v>
      </c>
      <c r="CE71" s="11">
        <f t="shared" si="271"/>
        <v>150</v>
      </c>
      <c r="CF71" s="11">
        <f t="shared" si="272"/>
        <v>113</v>
      </c>
      <c r="CG71" s="11">
        <f t="shared" si="273"/>
        <v>319</v>
      </c>
      <c r="CH71" s="11">
        <f t="shared" si="274"/>
        <v>239</v>
      </c>
      <c r="CI71" s="11">
        <f t="shared" si="275"/>
        <v>522</v>
      </c>
      <c r="CJ71" s="11">
        <f t="shared" si="276"/>
        <v>288</v>
      </c>
      <c r="CK71" s="11">
        <f t="shared" si="277"/>
        <v>567</v>
      </c>
      <c r="CL71" s="11">
        <f t="shared" si="278"/>
        <v>484</v>
      </c>
      <c r="CM71" s="11">
        <f t="shared" si="279"/>
        <v>487</v>
      </c>
      <c r="CN71" s="11">
        <f t="shared" si="280"/>
        <v>557</v>
      </c>
      <c r="CO71" s="11">
        <f t="shared" si="281"/>
        <v>505</v>
      </c>
      <c r="CP71" s="11">
        <f t="shared" si="282"/>
        <v>362</v>
      </c>
      <c r="CQ71" s="11">
        <f t="shared" si="283"/>
        <v>297</v>
      </c>
      <c r="CR71" s="11">
        <f t="shared" si="284"/>
        <v>45</v>
      </c>
      <c r="CS71" s="11">
        <f t="shared" si="285"/>
        <v>173</v>
      </c>
      <c r="CT71" s="11">
        <f t="shared" si="286"/>
        <v>79</v>
      </c>
      <c r="CU71" s="11">
        <f t="shared" si="287"/>
        <v>136</v>
      </c>
      <c r="CV71" s="11">
        <f t="shared" si="288"/>
        <v>32</v>
      </c>
      <c r="CW71" s="11">
        <f t="shared" si="289"/>
        <v>80</v>
      </c>
      <c r="CX71" s="66">
        <f t="shared" si="290"/>
        <v>902</v>
      </c>
      <c r="CY71" s="66">
        <f t="shared" si="291"/>
        <v>3114</v>
      </c>
      <c r="CZ71" s="66">
        <f t="shared" si="292"/>
        <v>2266</v>
      </c>
      <c r="DA71" s="66">
        <f t="shared" si="293"/>
        <v>6282</v>
      </c>
      <c r="DB71" s="60"/>
      <c r="DC71" s="128">
        <v>55</v>
      </c>
      <c r="DD71" s="128">
        <v>35</v>
      </c>
      <c r="DE71" s="128">
        <v>48</v>
      </c>
      <c r="DF71" s="129">
        <v>41</v>
      </c>
      <c r="DG71" s="129">
        <v>36</v>
      </c>
      <c r="DH71" s="129">
        <v>64</v>
      </c>
      <c r="DI71" s="129">
        <v>56</v>
      </c>
      <c r="DJ71" s="129">
        <v>47</v>
      </c>
      <c r="DK71" s="128">
        <v>85</v>
      </c>
      <c r="DL71" s="128">
        <v>105</v>
      </c>
      <c r="DM71" s="128">
        <v>82</v>
      </c>
      <c r="DN71" s="129">
        <v>56</v>
      </c>
      <c r="DO71" s="129">
        <v>48</v>
      </c>
      <c r="DP71" s="129">
        <v>41</v>
      </c>
      <c r="DQ71" s="129">
        <v>31</v>
      </c>
      <c r="DR71" s="129">
        <v>34</v>
      </c>
      <c r="DS71" s="130">
        <v>27</v>
      </c>
      <c r="DT71" s="130">
        <v>30</v>
      </c>
      <c r="DU71" s="130">
        <v>23</v>
      </c>
      <c r="DV71" s="130">
        <v>25</v>
      </c>
      <c r="DW71" s="130">
        <v>47</v>
      </c>
      <c r="DX71" s="130">
        <v>53</v>
      </c>
      <c r="DY71" s="130">
        <v>40</v>
      </c>
      <c r="DZ71" s="130">
        <v>59</v>
      </c>
      <c r="EA71" s="130">
        <v>84</v>
      </c>
      <c r="EB71" s="130">
        <v>106</v>
      </c>
      <c r="EC71" s="130">
        <v>112</v>
      </c>
      <c r="ED71" s="130">
        <v>137</v>
      </c>
      <c r="EE71" s="130">
        <v>130</v>
      </c>
      <c r="EF71" s="130">
        <v>163</v>
      </c>
      <c r="EG71" s="66">
        <f t="shared" si="294"/>
        <v>572</v>
      </c>
      <c r="EH71" s="66">
        <f t="shared" si="295"/>
        <v>397</v>
      </c>
      <c r="EI71" s="66">
        <f t="shared" si="296"/>
        <v>931</v>
      </c>
      <c r="EJ71" s="66">
        <f t="shared" si="297"/>
        <v>1900</v>
      </c>
      <c r="EK71" s="25"/>
      <c r="EL71" s="5">
        <f t="shared" si="298"/>
        <v>48</v>
      </c>
      <c r="EM71" s="5">
        <f t="shared" si="299"/>
        <v>50</v>
      </c>
      <c r="EN71" s="5">
        <f t="shared" si="300"/>
        <v>144</v>
      </c>
      <c r="EO71" s="5">
        <f t="shared" si="301"/>
        <v>105</v>
      </c>
      <c r="EP71" s="5">
        <f t="shared" si="302"/>
        <v>88</v>
      </c>
      <c r="EQ71" s="5">
        <f t="shared" si="303"/>
        <v>83</v>
      </c>
      <c r="ER71" s="5">
        <f t="shared" si="304"/>
        <v>455</v>
      </c>
      <c r="ES71" s="5">
        <f t="shared" si="305"/>
        <v>88</v>
      </c>
      <c r="ET71" s="5">
        <f t="shared" si="306"/>
        <v>213</v>
      </c>
      <c r="EU71" s="5">
        <f t="shared" si="307"/>
        <v>200</v>
      </c>
      <c r="EV71" s="5">
        <f t="shared" si="308"/>
        <v>27</v>
      </c>
      <c r="EW71" s="5">
        <f t="shared" si="309"/>
        <v>206</v>
      </c>
      <c r="EX71" s="5">
        <f t="shared" si="310"/>
        <v>161</v>
      </c>
      <c r="EY71" s="5">
        <f t="shared" si="311"/>
        <v>360</v>
      </c>
      <c r="EZ71" s="5">
        <f t="shared" si="312"/>
        <v>270</v>
      </c>
      <c r="FA71" s="5">
        <f t="shared" si="313"/>
        <v>556</v>
      </c>
      <c r="FB71" s="5">
        <f t="shared" si="314"/>
        <v>315</v>
      </c>
      <c r="FC71" s="5">
        <f t="shared" si="315"/>
        <v>597</v>
      </c>
      <c r="FD71" s="5">
        <f t="shared" si="316"/>
        <v>507</v>
      </c>
      <c r="FE71" s="5">
        <f t="shared" si="317"/>
        <v>512</v>
      </c>
      <c r="FF71" s="5">
        <f t="shared" si="318"/>
        <v>604</v>
      </c>
      <c r="FG71" s="5">
        <f t="shared" si="319"/>
        <v>558</v>
      </c>
      <c r="FH71" s="5">
        <f t="shared" si="320"/>
        <v>402</v>
      </c>
      <c r="FI71" s="5">
        <f t="shared" si="321"/>
        <v>356</v>
      </c>
      <c r="FJ71" s="5">
        <f t="shared" si="322"/>
        <v>129</v>
      </c>
      <c r="FK71" s="5">
        <f t="shared" si="323"/>
        <v>279</v>
      </c>
      <c r="FL71" s="5">
        <f t="shared" si="324"/>
        <v>191</v>
      </c>
      <c r="FM71" s="5">
        <f t="shared" si="325"/>
        <v>273</v>
      </c>
      <c r="FN71" s="5">
        <f t="shared" si="326"/>
        <v>162</v>
      </c>
      <c r="FO71" s="5">
        <f t="shared" si="327"/>
        <v>243</v>
      </c>
      <c r="FP71" s="176">
        <f t="shared" si="328"/>
        <v>1474</v>
      </c>
      <c r="FQ71" s="176">
        <f t="shared" si="329"/>
        <v>3511</v>
      </c>
      <c r="FR71" s="176">
        <f t="shared" si="330"/>
        <v>3197</v>
      </c>
      <c r="FS71" s="66">
        <f t="shared" si="331"/>
        <v>8182</v>
      </c>
      <c r="FT71" s="242">
        <f t="shared" si="332"/>
        <v>1.5289837991424948E-3</v>
      </c>
      <c r="FU71" s="242">
        <f t="shared" si="333"/>
        <v>2.0341410229288374E-3</v>
      </c>
      <c r="FV71" s="242">
        <f t="shared" si="334"/>
        <v>4.9877903049825945E-3</v>
      </c>
      <c r="FW71" s="242">
        <f t="shared" si="335"/>
        <v>7.7117990525504025E-3</v>
      </c>
      <c r="FX71" s="242">
        <f t="shared" si="336"/>
        <v>3.662114454948363E-3</v>
      </c>
      <c r="FY71" s="242">
        <f t="shared" si="337"/>
        <v>3.5239921594712596E-3</v>
      </c>
      <c r="FZ71" s="242">
        <f t="shared" si="338"/>
        <v>1.4266751674906195E-2</v>
      </c>
      <c r="GA71" s="242">
        <f t="shared" si="339"/>
        <v>3.154347981934189E-3</v>
      </c>
      <c r="GB71" s="242">
        <f t="shared" si="340"/>
        <v>8.477274536336862E-3</v>
      </c>
      <c r="GC71" s="242">
        <f t="shared" si="341"/>
        <v>4.1309511515026332E-3</v>
      </c>
      <c r="GD71" s="242">
        <f t="shared" si="342"/>
        <v>5.5779361636194608E-4</v>
      </c>
      <c r="GE71" s="242">
        <f t="shared" si="343"/>
        <v>4.7707271885132005E-3</v>
      </c>
      <c r="GF71" s="242">
        <f t="shared" si="344"/>
        <v>3.6216398605331233E-3</v>
      </c>
      <c r="GG71" s="242">
        <f t="shared" si="345"/>
        <v>5.9518888980739024E-3</v>
      </c>
      <c r="GH71" s="242">
        <f t="shared" si="346"/>
        <v>4.3040920756882558E-3</v>
      </c>
      <c r="GI71" s="242">
        <f t="shared" si="347"/>
        <v>7.4457970082894755E-3</v>
      </c>
      <c r="GJ71" s="242">
        <f t="shared" si="348"/>
        <v>3.9914342553757651E-3</v>
      </c>
      <c r="GK71" s="242">
        <f t="shared" si="349"/>
        <v>7.7658536585365852E-3</v>
      </c>
      <c r="GL71" s="242">
        <f t="shared" si="350"/>
        <v>5.6433031689317797E-3</v>
      </c>
      <c r="GM71" s="242">
        <f t="shared" si="351"/>
        <v>6.4318375961006985E-3</v>
      </c>
      <c r="GN71" s="242">
        <f t="shared" si="352"/>
        <v>9.3306350702114845E-3</v>
      </c>
      <c r="GO71" s="242">
        <f t="shared" si="353"/>
        <v>1.0231398291099784E-2</v>
      </c>
      <c r="GP71" s="242">
        <f t="shared" si="354"/>
        <v>6.7442874878367951E-3</v>
      </c>
      <c r="GQ71" s="242">
        <f t="shared" si="355"/>
        <v>5.2512796306403318E-3</v>
      </c>
      <c r="GR71" s="242">
        <f t="shared" si="356"/>
        <v>1.9984198540688759E-3</v>
      </c>
      <c r="GS71" s="242">
        <f t="shared" si="357"/>
        <v>4.1375628420162831E-3</v>
      </c>
      <c r="GT71" s="242">
        <f t="shared" si="358"/>
        <v>2.7117200255554765E-3</v>
      </c>
      <c r="GU71" s="242">
        <f t="shared" si="359"/>
        <v>3.5753224174680039E-3</v>
      </c>
      <c r="GV71" s="242">
        <f t="shared" si="360"/>
        <v>2.8854117500378487E-3</v>
      </c>
      <c r="GW71" s="242">
        <f t="shared" si="361"/>
        <v>3.2736788808419054E-3</v>
      </c>
      <c r="GX71" s="177">
        <f t="shared" si="362"/>
        <v>5.276085302200851E-3</v>
      </c>
      <c r="GY71" s="177">
        <f t="shared" si="363"/>
        <v>5.3264114762852565E-3</v>
      </c>
      <c r="GZ71" s="177">
        <f t="shared" si="364"/>
        <v>4.8748379882589139E-3</v>
      </c>
      <c r="HA71" s="243">
        <f t="shared" si="365"/>
        <v>5.1318446704812556E-3</v>
      </c>
      <c r="HB71" s="19"/>
      <c r="HC71" s="19"/>
      <c r="HD71" s="225">
        <v>2.61E-4</v>
      </c>
      <c r="HE71" s="10">
        <f t="shared" si="366"/>
        <v>1.2528000000000001E-2</v>
      </c>
      <c r="HF71" s="10">
        <f t="shared" si="367"/>
        <v>1.3050000000000001E-2</v>
      </c>
      <c r="HG71" s="10">
        <f t="shared" si="368"/>
        <v>3.7583999999999999E-2</v>
      </c>
      <c r="HH71" s="10">
        <f t="shared" si="369"/>
        <v>2.7404999999999999E-2</v>
      </c>
      <c r="HI71" s="10">
        <f t="shared" si="370"/>
        <v>2.2967999999999999E-2</v>
      </c>
      <c r="HJ71" s="10">
        <f t="shared" si="371"/>
        <v>2.1663000000000002E-2</v>
      </c>
      <c r="HK71" s="10">
        <f t="shared" si="372"/>
        <v>0.118755</v>
      </c>
      <c r="HL71" s="10">
        <f t="shared" si="373"/>
        <v>2.2967999999999999E-2</v>
      </c>
      <c r="HM71" s="10">
        <f t="shared" si="374"/>
        <v>5.5593000000000004E-2</v>
      </c>
      <c r="HN71" s="10">
        <f t="shared" si="375"/>
        <v>5.2200000000000003E-2</v>
      </c>
      <c r="HO71" s="10">
        <f t="shared" si="376"/>
        <v>7.0470000000000003E-3</v>
      </c>
      <c r="HP71" s="10">
        <f t="shared" si="377"/>
        <v>5.3766000000000001E-2</v>
      </c>
      <c r="HQ71" s="10">
        <f t="shared" si="378"/>
        <v>4.2021000000000003E-2</v>
      </c>
      <c r="HR71" s="10">
        <f t="shared" si="379"/>
        <v>9.3960000000000002E-2</v>
      </c>
      <c r="HS71" s="10">
        <f t="shared" si="380"/>
        <v>7.0470000000000005E-2</v>
      </c>
      <c r="HT71" s="10">
        <f t="shared" si="381"/>
        <v>0.14511599999999999</v>
      </c>
      <c r="HU71" s="10">
        <f t="shared" si="382"/>
        <v>8.2214999999999996E-2</v>
      </c>
      <c r="HV71" s="10">
        <f t="shared" si="383"/>
        <v>0.15581700000000001</v>
      </c>
      <c r="HW71" s="10">
        <f t="shared" si="384"/>
        <v>0.132327</v>
      </c>
      <c r="HX71" s="10">
        <f t="shared" si="385"/>
        <v>0.133632</v>
      </c>
      <c r="HY71" s="10">
        <f t="shared" si="386"/>
        <v>0.15764400000000001</v>
      </c>
      <c r="HZ71" s="10">
        <f t="shared" si="387"/>
        <v>0.14563799999999999</v>
      </c>
      <c r="IA71" s="10">
        <f t="shared" si="388"/>
        <v>0.104922</v>
      </c>
      <c r="IB71" s="10">
        <f t="shared" si="389"/>
        <v>9.2915999999999999E-2</v>
      </c>
      <c r="IC71" s="10">
        <f t="shared" si="390"/>
        <v>3.3668999999999998E-2</v>
      </c>
      <c r="ID71" s="10">
        <f t="shared" si="391"/>
        <v>7.2818999999999995E-2</v>
      </c>
      <c r="IE71" s="10">
        <f t="shared" si="392"/>
        <v>4.9850999999999999E-2</v>
      </c>
      <c r="IF71" s="10">
        <f t="shared" si="393"/>
        <v>7.1252999999999997E-2</v>
      </c>
      <c r="IG71" s="10">
        <f t="shared" si="394"/>
        <v>4.2282E-2</v>
      </c>
      <c r="IH71" s="10">
        <f t="shared" si="395"/>
        <v>6.3423000000000007E-2</v>
      </c>
      <c r="II71" s="176">
        <f t="shared" si="396"/>
        <v>0.384714</v>
      </c>
      <c r="IJ71" s="176">
        <f t="shared" si="397"/>
        <v>0.91637100000000005</v>
      </c>
      <c r="IK71" s="176">
        <f t="shared" si="398"/>
        <v>0.83441699999999996</v>
      </c>
      <c r="IL71" s="19">
        <f t="shared" si="399"/>
        <v>2.1355020000000007</v>
      </c>
      <c r="IM71" s="168"/>
      <c r="IN71" s="168"/>
      <c r="IO71" s="168"/>
      <c r="IP71" s="168"/>
      <c r="IQ71" s="168"/>
      <c r="IR71" s="168"/>
      <c r="IS71" s="168"/>
      <c r="IT71" s="168"/>
      <c r="IU71" s="168"/>
      <c r="IV71" s="168"/>
      <c r="IW71" s="168"/>
      <c r="IX71" s="168"/>
      <c r="IY71" s="168"/>
      <c r="IZ71" s="168"/>
      <c r="JA71" s="168"/>
      <c r="JB71" s="168"/>
      <c r="JC71" s="168"/>
      <c r="JD71" s="168"/>
      <c r="JE71" s="168"/>
      <c r="JF71" s="168"/>
      <c r="JG71" s="168"/>
      <c r="JH71" s="168"/>
      <c r="JI71" s="168"/>
      <c r="JJ71" s="168"/>
      <c r="JK71" s="168"/>
      <c r="JL71" s="168"/>
      <c r="JM71" s="168"/>
      <c r="JN71" s="168"/>
      <c r="JO71" s="168"/>
      <c r="JP71" s="168"/>
      <c r="JQ71" s="177">
        <f t="shared" si="259"/>
        <v>2.61E-4</v>
      </c>
      <c r="JR71" s="177">
        <f t="shared" si="256"/>
        <v>2.61E-4</v>
      </c>
      <c r="JS71" s="177">
        <f t="shared" si="257"/>
        <v>2.61E-4</v>
      </c>
      <c r="JT71" s="22">
        <f t="shared" si="258"/>
        <v>2.6100000000000006E-4</v>
      </c>
    </row>
    <row r="72" spans="1:280" x14ac:dyDescent="0.25">
      <c r="A72" s="96">
        <v>70</v>
      </c>
      <c r="B72" s="45"/>
      <c r="C72" s="45" t="s">
        <v>182</v>
      </c>
      <c r="D72" s="45" t="s">
        <v>182</v>
      </c>
      <c r="E72" s="68">
        <v>234</v>
      </c>
      <c r="F72" s="48" t="s">
        <v>111</v>
      </c>
      <c r="G72" s="124"/>
      <c r="H72" s="125"/>
      <c r="I72" s="125"/>
      <c r="J72" s="125"/>
      <c r="K72" s="125"/>
      <c r="L72" s="125"/>
      <c r="M72" s="125"/>
      <c r="N72" s="17"/>
      <c r="O72" s="12"/>
      <c r="P72" s="12"/>
      <c r="Q72" s="12"/>
      <c r="R72" s="12"/>
      <c r="S72" s="12"/>
      <c r="T72" s="12"/>
      <c r="U72" s="12"/>
      <c r="V72" s="12"/>
      <c r="W72" s="23"/>
      <c r="X72" s="12"/>
      <c r="Y72" s="12"/>
      <c r="Z72" s="12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61"/>
      <c r="AM72" s="124">
        <v>154</v>
      </c>
      <c r="AN72" s="125">
        <v>154</v>
      </c>
      <c r="AO72" s="125">
        <v>154</v>
      </c>
      <c r="AP72" s="125">
        <v>154</v>
      </c>
      <c r="AQ72" s="125">
        <v>154</v>
      </c>
      <c r="AR72" s="125">
        <v>154</v>
      </c>
      <c r="AS72" s="125">
        <v>154</v>
      </c>
      <c r="AT72" s="17">
        <v>154</v>
      </c>
      <c r="AU72" s="12">
        <v>147</v>
      </c>
      <c r="AV72" s="12">
        <v>114</v>
      </c>
      <c r="AW72" s="12">
        <v>89</v>
      </c>
      <c r="AX72" s="12">
        <v>69</v>
      </c>
      <c r="AY72" s="12">
        <v>58</v>
      </c>
      <c r="AZ72" s="12">
        <v>43</v>
      </c>
      <c r="BA72" s="12">
        <v>43</v>
      </c>
      <c r="BB72" s="12">
        <v>33</v>
      </c>
      <c r="BC72" s="23">
        <v>30</v>
      </c>
      <c r="BD72" s="12">
        <v>24</v>
      </c>
      <c r="BE72" s="12">
        <v>24</v>
      </c>
      <c r="BF72" s="12">
        <v>24</v>
      </c>
      <c r="BG72" s="11">
        <v>24</v>
      </c>
      <c r="BH72" s="11">
        <v>21</v>
      </c>
      <c r="BI72" s="11"/>
      <c r="BJ72" s="11"/>
      <c r="BK72" s="11"/>
      <c r="BL72" s="11"/>
      <c r="BM72" s="11"/>
      <c r="BN72" s="11"/>
      <c r="BO72" s="11"/>
      <c r="BP72" s="11"/>
      <c r="BQ72" s="11"/>
      <c r="BR72" s="61"/>
      <c r="BS72" s="61"/>
      <c r="BT72" s="23">
        <f t="shared" si="260"/>
        <v>0</v>
      </c>
      <c r="BU72" s="23">
        <f t="shared" si="261"/>
        <v>0</v>
      </c>
      <c r="BV72" s="23">
        <f t="shared" si="262"/>
        <v>0</v>
      </c>
      <c r="BW72" s="23">
        <f t="shared" si="263"/>
        <v>0</v>
      </c>
      <c r="BX72" s="23">
        <f t="shared" si="264"/>
        <v>0</v>
      </c>
      <c r="BY72" s="23">
        <f t="shared" si="265"/>
        <v>0</v>
      </c>
      <c r="BZ72" s="23">
        <f t="shared" si="266"/>
        <v>0</v>
      </c>
      <c r="CA72" s="23">
        <f t="shared" si="267"/>
        <v>-7</v>
      </c>
      <c r="CB72" s="23">
        <f t="shared" si="268"/>
        <v>-33</v>
      </c>
      <c r="CC72" s="23">
        <f t="shared" si="269"/>
        <v>-25</v>
      </c>
      <c r="CD72" s="23">
        <f t="shared" si="270"/>
        <v>-20</v>
      </c>
      <c r="CE72" s="23">
        <f t="shared" si="271"/>
        <v>-11</v>
      </c>
      <c r="CF72" s="23">
        <f t="shared" si="272"/>
        <v>-15</v>
      </c>
      <c r="CG72" s="23">
        <f t="shared" si="273"/>
        <v>0</v>
      </c>
      <c r="CH72" s="23">
        <f t="shared" si="274"/>
        <v>-10</v>
      </c>
      <c r="CI72" s="23">
        <f t="shared" si="275"/>
        <v>-3</v>
      </c>
      <c r="CJ72" s="23">
        <f t="shared" si="276"/>
        <v>-6</v>
      </c>
      <c r="CK72" s="23">
        <f t="shared" si="277"/>
        <v>0</v>
      </c>
      <c r="CL72" s="23">
        <f t="shared" si="278"/>
        <v>0</v>
      </c>
      <c r="CM72" s="23">
        <f t="shared" si="279"/>
        <v>0</v>
      </c>
      <c r="CN72" s="23">
        <f t="shared" si="280"/>
        <v>-3</v>
      </c>
      <c r="CO72" s="23">
        <f t="shared" si="281"/>
        <v>-21</v>
      </c>
      <c r="CP72" s="23">
        <f t="shared" si="282"/>
        <v>0</v>
      </c>
      <c r="CQ72" s="23">
        <f t="shared" si="283"/>
        <v>0</v>
      </c>
      <c r="CR72" s="23">
        <f t="shared" si="284"/>
        <v>0</v>
      </c>
      <c r="CS72" s="23">
        <f t="shared" si="285"/>
        <v>0</v>
      </c>
      <c r="CT72" s="23">
        <f t="shared" si="286"/>
        <v>0</v>
      </c>
      <c r="CU72" s="23">
        <f t="shared" si="287"/>
        <v>0</v>
      </c>
      <c r="CV72" s="23">
        <f t="shared" si="288"/>
        <v>0</v>
      </c>
      <c r="CW72" s="23">
        <f t="shared" si="289"/>
        <v>0</v>
      </c>
      <c r="CX72" s="66">
        <f t="shared" si="290"/>
        <v>-65</v>
      </c>
      <c r="CY72" s="66">
        <f t="shared" si="291"/>
        <v>-65</v>
      </c>
      <c r="CZ72" s="66">
        <f t="shared" si="292"/>
        <v>-24</v>
      </c>
      <c r="DA72" s="66">
        <f t="shared" si="293"/>
        <v>-154</v>
      </c>
      <c r="DB72" s="61"/>
      <c r="DC72" s="135"/>
      <c r="DD72" s="134"/>
      <c r="DE72" s="134"/>
      <c r="DF72" s="134"/>
      <c r="DG72" s="134"/>
      <c r="DH72" s="134"/>
      <c r="DI72" s="134"/>
      <c r="DJ72" s="135">
        <v>2</v>
      </c>
      <c r="DK72" s="122">
        <v>34</v>
      </c>
      <c r="DL72" s="122">
        <v>33</v>
      </c>
      <c r="DM72" s="122">
        <v>17</v>
      </c>
      <c r="DN72" s="122">
        <v>10</v>
      </c>
      <c r="DO72" s="122">
        <v>16</v>
      </c>
      <c r="DP72" s="122">
        <v>1</v>
      </c>
      <c r="DQ72" s="122">
        <v>7</v>
      </c>
      <c r="DR72" s="122">
        <v>0</v>
      </c>
      <c r="DS72" s="137">
        <v>1</v>
      </c>
      <c r="DT72" s="137">
        <v>0</v>
      </c>
      <c r="DU72" s="137"/>
      <c r="DV72" s="137"/>
      <c r="DW72" s="137"/>
      <c r="DX72" s="137"/>
      <c r="DY72" s="137"/>
      <c r="DZ72" s="137"/>
      <c r="EA72" s="137"/>
      <c r="EB72" s="138"/>
      <c r="EC72" s="137"/>
      <c r="ED72" s="137"/>
      <c r="EE72" s="137"/>
      <c r="EF72" s="138"/>
      <c r="EG72" s="66">
        <f t="shared" si="294"/>
        <v>69</v>
      </c>
      <c r="EH72" s="66">
        <f t="shared" si="295"/>
        <v>52</v>
      </c>
      <c r="EI72" s="66">
        <f t="shared" si="296"/>
        <v>0</v>
      </c>
      <c r="EJ72" s="66">
        <f t="shared" si="297"/>
        <v>121</v>
      </c>
      <c r="EK72" s="25"/>
      <c r="EL72" s="5">
        <f t="shared" si="298"/>
        <v>0</v>
      </c>
      <c r="EM72" s="5">
        <f t="shared" si="299"/>
        <v>0</v>
      </c>
      <c r="EN72" s="5">
        <f t="shared" si="300"/>
        <v>0</v>
      </c>
      <c r="EO72" s="5">
        <f t="shared" si="301"/>
        <v>0</v>
      </c>
      <c r="EP72" s="5">
        <f t="shared" si="302"/>
        <v>0</v>
      </c>
      <c r="EQ72" s="5">
        <f t="shared" si="303"/>
        <v>0</v>
      </c>
      <c r="ER72" s="5">
        <f t="shared" si="304"/>
        <v>0</v>
      </c>
      <c r="ES72" s="5">
        <f t="shared" si="305"/>
        <v>-5</v>
      </c>
      <c r="ET72" s="5">
        <f t="shared" si="306"/>
        <v>1</v>
      </c>
      <c r="EU72" s="5">
        <f t="shared" si="307"/>
        <v>8</v>
      </c>
      <c r="EV72" s="5">
        <f t="shared" si="308"/>
        <v>-3</v>
      </c>
      <c r="EW72" s="5">
        <f t="shared" si="309"/>
        <v>-1</v>
      </c>
      <c r="EX72" s="5">
        <f t="shared" si="310"/>
        <v>1</v>
      </c>
      <c r="EY72" s="5">
        <f t="shared" si="311"/>
        <v>1</v>
      </c>
      <c r="EZ72" s="5">
        <f t="shared" si="312"/>
        <v>-3</v>
      </c>
      <c r="FA72" s="5">
        <f t="shared" si="313"/>
        <v>-3</v>
      </c>
      <c r="FB72" s="5">
        <f t="shared" si="314"/>
        <v>-5</v>
      </c>
      <c r="FC72" s="5">
        <f t="shared" si="315"/>
        <v>0</v>
      </c>
      <c r="FD72" s="5">
        <f t="shared" si="316"/>
        <v>0</v>
      </c>
      <c r="FE72" s="5">
        <f t="shared" si="317"/>
        <v>0</v>
      </c>
      <c r="FF72" s="5">
        <f t="shared" si="318"/>
        <v>-3</v>
      </c>
      <c r="FG72" s="5">
        <f t="shared" si="319"/>
        <v>-21</v>
      </c>
      <c r="FH72" s="5">
        <f t="shared" si="320"/>
        <v>0</v>
      </c>
      <c r="FI72" s="5">
        <f t="shared" si="321"/>
        <v>0</v>
      </c>
      <c r="FJ72" s="5">
        <f t="shared" si="322"/>
        <v>0</v>
      </c>
      <c r="FK72" s="5">
        <f t="shared" si="323"/>
        <v>0</v>
      </c>
      <c r="FL72" s="5">
        <f t="shared" si="324"/>
        <v>0</v>
      </c>
      <c r="FM72" s="5">
        <f t="shared" si="325"/>
        <v>0</v>
      </c>
      <c r="FN72" s="5">
        <f t="shared" si="326"/>
        <v>0</v>
      </c>
      <c r="FO72" s="5">
        <f t="shared" si="327"/>
        <v>0</v>
      </c>
      <c r="FP72" s="176">
        <f t="shared" si="328"/>
        <v>4</v>
      </c>
      <c r="FQ72" s="176">
        <f t="shared" si="329"/>
        <v>-13</v>
      </c>
      <c r="FR72" s="176">
        <f t="shared" si="330"/>
        <v>-24</v>
      </c>
      <c r="FS72" s="66">
        <f t="shared" si="331"/>
        <v>-33</v>
      </c>
      <c r="FT72" s="242">
        <f t="shared" si="332"/>
        <v>0</v>
      </c>
      <c r="FU72" s="242">
        <f t="shared" si="333"/>
        <v>0</v>
      </c>
      <c r="FV72" s="242">
        <f t="shared" si="334"/>
        <v>0</v>
      </c>
      <c r="FW72" s="242">
        <f t="shared" si="335"/>
        <v>0</v>
      </c>
      <c r="FX72" s="242">
        <f t="shared" si="336"/>
        <v>0</v>
      </c>
      <c r="FY72" s="242">
        <f t="shared" si="337"/>
        <v>0</v>
      </c>
      <c r="FZ72" s="242">
        <f t="shared" si="338"/>
        <v>0</v>
      </c>
      <c r="GA72" s="242">
        <f t="shared" si="339"/>
        <v>-1.7922431715535164E-4</v>
      </c>
      <c r="GB72" s="242">
        <f t="shared" si="340"/>
        <v>3.9799410968717664E-5</v>
      </c>
      <c r="GC72" s="242">
        <f t="shared" si="341"/>
        <v>1.6523804606010533E-4</v>
      </c>
      <c r="GD72" s="242">
        <f t="shared" si="342"/>
        <v>-6.1977068484660671E-5</v>
      </c>
      <c r="GE72" s="242">
        <f t="shared" si="343"/>
        <v>-2.3158869847151459E-5</v>
      </c>
      <c r="GF72" s="242">
        <f t="shared" si="344"/>
        <v>2.2494657518839277E-5</v>
      </c>
      <c r="GG72" s="242">
        <f t="shared" si="345"/>
        <v>1.653302471687195E-5</v>
      </c>
      <c r="GH72" s="242">
        <f t="shared" si="346"/>
        <v>-4.7823245285425068E-5</v>
      </c>
      <c r="GI72" s="242">
        <f t="shared" si="347"/>
        <v>-4.0175163713792137E-5</v>
      </c>
      <c r="GJ72" s="242">
        <f t="shared" si="348"/>
        <v>-6.335609929167881E-5</v>
      </c>
      <c r="GK72" s="242">
        <f t="shared" si="349"/>
        <v>0</v>
      </c>
      <c r="GL72" s="242">
        <f t="shared" si="350"/>
        <v>0</v>
      </c>
      <c r="GM72" s="242">
        <f t="shared" si="351"/>
        <v>0</v>
      </c>
      <c r="GN72" s="242">
        <f t="shared" si="352"/>
        <v>-4.6344213924891475E-5</v>
      </c>
      <c r="GO72" s="242">
        <f t="shared" si="353"/>
        <v>-3.85052623858594E-4</v>
      </c>
      <c r="GP72" s="242">
        <f t="shared" si="354"/>
        <v>0</v>
      </c>
      <c r="GQ72" s="242">
        <f t="shared" si="355"/>
        <v>0</v>
      </c>
      <c r="GR72" s="242">
        <f t="shared" si="356"/>
        <v>0</v>
      </c>
      <c r="GS72" s="242">
        <f t="shared" si="357"/>
        <v>0</v>
      </c>
      <c r="GT72" s="242">
        <f t="shared" si="358"/>
        <v>0</v>
      </c>
      <c r="GU72" s="242">
        <f t="shared" si="359"/>
        <v>0</v>
      </c>
      <c r="GV72" s="242">
        <f t="shared" si="360"/>
        <v>0</v>
      </c>
      <c r="GW72" s="242">
        <f t="shared" si="361"/>
        <v>0</v>
      </c>
      <c r="GX72" s="177">
        <f t="shared" si="362"/>
        <v>1.4317734877071509E-5</v>
      </c>
      <c r="GY72" s="177">
        <f t="shared" si="363"/>
        <v>-1.9721831156852273E-5</v>
      </c>
      <c r="GZ72" s="177">
        <f t="shared" si="364"/>
        <v>-3.6595593280642459E-5</v>
      </c>
      <c r="HA72" s="243">
        <f t="shared" si="365"/>
        <v>-2.0697980215825156E-5</v>
      </c>
      <c r="HB72" s="19"/>
      <c r="HC72" s="19"/>
      <c r="HD72" s="226"/>
      <c r="HE72" s="10">
        <f t="shared" si="366"/>
        <v>0</v>
      </c>
      <c r="HF72" s="10">
        <f t="shared" si="367"/>
        <v>0</v>
      </c>
      <c r="HG72" s="10">
        <f t="shared" si="368"/>
        <v>0</v>
      </c>
      <c r="HH72" s="10">
        <f t="shared" si="369"/>
        <v>0</v>
      </c>
      <c r="HI72" s="10">
        <f t="shared" si="370"/>
        <v>0</v>
      </c>
      <c r="HJ72" s="10">
        <f t="shared" si="371"/>
        <v>0</v>
      </c>
      <c r="HK72" s="10">
        <f t="shared" si="372"/>
        <v>0</v>
      </c>
      <c r="HL72" s="10">
        <f t="shared" si="373"/>
        <v>0</v>
      </c>
      <c r="HM72" s="10">
        <f t="shared" si="374"/>
        <v>0</v>
      </c>
      <c r="HN72" s="10">
        <f t="shared" si="375"/>
        <v>0</v>
      </c>
      <c r="HO72" s="10">
        <f t="shared" si="376"/>
        <v>0</v>
      </c>
      <c r="HP72" s="10">
        <f t="shared" si="377"/>
        <v>0</v>
      </c>
      <c r="HQ72" s="10">
        <f t="shared" si="378"/>
        <v>0</v>
      </c>
      <c r="HR72" s="10">
        <f t="shared" si="379"/>
        <v>0</v>
      </c>
      <c r="HS72" s="10">
        <f t="shared" si="380"/>
        <v>0</v>
      </c>
      <c r="HT72" s="10">
        <f t="shared" si="381"/>
        <v>0</v>
      </c>
      <c r="HU72" s="10">
        <f t="shared" si="382"/>
        <v>0</v>
      </c>
      <c r="HV72" s="10">
        <f t="shared" si="383"/>
        <v>0</v>
      </c>
      <c r="HW72" s="10">
        <f t="shared" si="384"/>
        <v>0</v>
      </c>
      <c r="HX72" s="10">
        <f t="shared" si="385"/>
        <v>0</v>
      </c>
      <c r="HY72" s="10">
        <f t="shared" si="386"/>
        <v>0</v>
      </c>
      <c r="HZ72" s="10">
        <f t="shared" si="387"/>
        <v>0</v>
      </c>
      <c r="IA72" s="10">
        <f t="shared" si="388"/>
        <v>0</v>
      </c>
      <c r="IB72" s="10">
        <f t="shared" si="389"/>
        <v>0</v>
      </c>
      <c r="IC72" s="10">
        <f t="shared" si="390"/>
        <v>0</v>
      </c>
      <c r="ID72" s="10">
        <f t="shared" si="391"/>
        <v>0</v>
      </c>
      <c r="IE72" s="10">
        <f t="shared" si="392"/>
        <v>0</v>
      </c>
      <c r="IF72" s="10">
        <f t="shared" si="393"/>
        <v>0</v>
      </c>
      <c r="IG72" s="10">
        <f t="shared" si="394"/>
        <v>0</v>
      </c>
      <c r="IH72" s="10">
        <f t="shared" si="395"/>
        <v>0</v>
      </c>
      <c r="II72" s="176">
        <f t="shared" si="396"/>
        <v>0</v>
      </c>
      <c r="IJ72" s="176">
        <f t="shared" si="397"/>
        <v>0</v>
      </c>
      <c r="IK72" s="176">
        <f t="shared" si="398"/>
        <v>0</v>
      </c>
      <c r="IL72" s="19">
        <f t="shared" si="399"/>
        <v>0</v>
      </c>
      <c r="IM72" s="168"/>
      <c r="IN72" s="168"/>
      <c r="IO72" s="168"/>
      <c r="IP72" s="168"/>
      <c r="IQ72" s="168"/>
      <c r="IR72" s="168"/>
      <c r="IS72" s="168"/>
      <c r="IT72" s="168"/>
      <c r="IU72" s="168"/>
      <c r="IV72" s="168"/>
      <c r="IW72" s="168"/>
      <c r="IX72" s="168"/>
      <c r="IY72" s="168"/>
      <c r="IZ72" s="168"/>
      <c r="JA72" s="168"/>
      <c r="JB72" s="168"/>
      <c r="JC72" s="168"/>
      <c r="JD72" s="168"/>
      <c r="JE72" s="168"/>
      <c r="JF72" s="168"/>
      <c r="JG72" s="168"/>
      <c r="JH72" s="168"/>
      <c r="JI72" s="168"/>
      <c r="JJ72" s="168"/>
      <c r="JK72" s="168"/>
      <c r="JL72" s="168"/>
      <c r="JM72" s="168"/>
      <c r="JN72" s="168"/>
      <c r="JO72" s="168"/>
      <c r="JP72" s="168"/>
      <c r="JQ72" s="177">
        <f t="shared" si="259"/>
        <v>0</v>
      </c>
      <c r="JR72" s="177">
        <f t="shared" si="256"/>
        <v>0</v>
      </c>
      <c r="JS72" s="177">
        <f t="shared" si="257"/>
        <v>0</v>
      </c>
      <c r="JT72" s="22">
        <f t="shared" si="258"/>
        <v>0</v>
      </c>
    </row>
    <row r="73" spans="1:280" x14ac:dyDescent="0.25">
      <c r="A73" s="96">
        <v>71</v>
      </c>
      <c r="B73" s="39"/>
      <c r="C73" s="39" t="s">
        <v>238</v>
      </c>
      <c r="D73" s="39" t="s">
        <v>181</v>
      </c>
      <c r="E73" s="68">
        <v>116</v>
      </c>
      <c r="F73" s="48" t="s">
        <v>12</v>
      </c>
      <c r="G73" s="17"/>
      <c r="H73" s="5"/>
      <c r="I73" s="5"/>
      <c r="J73" s="5"/>
      <c r="K73" s="5"/>
      <c r="L73" s="5"/>
      <c r="M73" s="5"/>
      <c r="N73" s="17"/>
      <c r="O73" s="12"/>
      <c r="P73" s="12"/>
      <c r="Q73" s="12"/>
      <c r="R73" s="12"/>
      <c r="S73" s="12"/>
      <c r="T73" s="12"/>
      <c r="U73" s="12"/>
      <c r="V73" s="12"/>
      <c r="W73" s="11"/>
      <c r="X73" s="11"/>
      <c r="Y73" s="12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60"/>
      <c r="AM73" s="17">
        <v>2490</v>
      </c>
      <c r="AN73" s="5">
        <v>2764</v>
      </c>
      <c r="AO73" s="5">
        <v>3043</v>
      </c>
      <c r="AP73" s="5">
        <v>3152</v>
      </c>
      <c r="AQ73" s="5">
        <v>3178</v>
      </c>
      <c r="AR73" s="5">
        <v>3301</v>
      </c>
      <c r="AS73" s="5">
        <v>3336</v>
      </c>
      <c r="AT73" s="17">
        <v>3350</v>
      </c>
      <c r="AU73" s="12">
        <v>3295</v>
      </c>
      <c r="AV73" s="12">
        <v>3356</v>
      </c>
      <c r="AW73" s="12">
        <v>3394</v>
      </c>
      <c r="AX73" s="12">
        <v>3453</v>
      </c>
      <c r="AY73" s="12">
        <v>3466</v>
      </c>
      <c r="AZ73" s="12">
        <v>3425</v>
      </c>
      <c r="BA73" s="12">
        <v>3433</v>
      </c>
      <c r="BB73" s="12">
        <v>3412</v>
      </c>
      <c r="BC73" s="11">
        <v>3406</v>
      </c>
      <c r="BD73" s="11">
        <v>3567</v>
      </c>
      <c r="BE73" s="12">
        <v>3625</v>
      </c>
      <c r="BF73" s="11">
        <v>3743</v>
      </c>
      <c r="BG73" s="11">
        <v>3888</v>
      </c>
      <c r="BH73" s="11">
        <v>4003</v>
      </c>
      <c r="BI73" s="11">
        <v>4024</v>
      </c>
      <c r="BJ73" s="11">
        <v>4035</v>
      </c>
      <c r="BK73" s="11">
        <v>4102</v>
      </c>
      <c r="BL73" s="11">
        <v>4168</v>
      </c>
      <c r="BM73" s="11">
        <v>4216</v>
      </c>
      <c r="BN73" s="11">
        <v>4321</v>
      </c>
      <c r="BO73" s="11">
        <v>4460</v>
      </c>
      <c r="BP73" s="11">
        <v>4631</v>
      </c>
      <c r="BQ73" s="11">
        <v>5008</v>
      </c>
      <c r="BR73" s="60"/>
      <c r="BS73" s="60"/>
      <c r="BT73" s="11">
        <f t="shared" si="260"/>
        <v>274</v>
      </c>
      <c r="BU73" s="11">
        <f t="shared" si="261"/>
        <v>279</v>
      </c>
      <c r="BV73" s="11">
        <f t="shared" si="262"/>
        <v>109</v>
      </c>
      <c r="BW73" s="11">
        <f t="shared" si="263"/>
        <v>26</v>
      </c>
      <c r="BX73" s="11">
        <f t="shared" si="264"/>
        <v>123</v>
      </c>
      <c r="BY73" s="11">
        <f t="shared" si="265"/>
        <v>35</v>
      </c>
      <c r="BZ73" s="11">
        <f t="shared" si="266"/>
        <v>14</v>
      </c>
      <c r="CA73" s="11">
        <f t="shared" si="267"/>
        <v>-55</v>
      </c>
      <c r="CB73" s="11">
        <f t="shared" si="268"/>
        <v>61</v>
      </c>
      <c r="CC73" s="11">
        <f t="shared" si="269"/>
        <v>38</v>
      </c>
      <c r="CD73" s="11">
        <f t="shared" si="270"/>
        <v>59</v>
      </c>
      <c r="CE73" s="11">
        <f t="shared" si="271"/>
        <v>13</v>
      </c>
      <c r="CF73" s="11">
        <f t="shared" si="272"/>
        <v>-41</v>
      </c>
      <c r="CG73" s="11">
        <f t="shared" si="273"/>
        <v>8</v>
      </c>
      <c r="CH73" s="11">
        <f t="shared" si="274"/>
        <v>-21</v>
      </c>
      <c r="CI73" s="11">
        <f t="shared" si="275"/>
        <v>-6</v>
      </c>
      <c r="CJ73" s="11">
        <f t="shared" si="276"/>
        <v>161</v>
      </c>
      <c r="CK73" s="11">
        <f t="shared" si="277"/>
        <v>58</v>
      </c>
      <c r="CL73" s="11">
        <f t="shared" si="278"/>
        <v>118</v>
      </c>
      <c r="CM73" s="11">
        <f t="shared" si="279"/>
        <v>145</v>
      </c>
      <c r="CN73" s="11">
        <f t="shared" si="280"/>
        <v>115</v>
      </c>
      <c r="CO73" s="11">
        <f t="shared" si="281"/>
        <v>21</v>
      </c>
      <c r="CP73" s="11">
        <f t="shared" si="282"/>
        <v>11</v>
      </c>
      <c r="CQ73" s="11">
        <f t="shared" si="283"/>
        <v>67</v>
      </c>
      <c r="CR73" s="11">
        <f t="shared" si="284"/>
        <v>66</v>
      </c>
      <c r="CS73" s="11">
        <f t="shared" si="285"/>
        <v>48</v>
      </c>
      <c r="CT73" s="11">
        <f t="shared" si="286"/>
        <v>105</v>
      </c>
      <c r="CU73" s="11">
        <f t="shared" si="287"/>
        <v>139</v>
      </c>
      <c r="CV73" s="11">
        <f t="shared" si="288"/>
        <v>171</v>
      </c>
      <c r="CW73" s="11">
        <f t="shared" si="289"/>
        <v>377</v>
      </c>
      <c r="CX73" s="66">
        <f t="shared" si="290"/>
        <v>904</v>
      </c>
      <c r="CY73" s="66">
        <f t="shared" si="291"/>
        <v>494</v>
      </c>
      <c r="CZ73" s="66">
        <f t="shared" si="292"/>
        <v>1120</v>
      </c>
      <c r="DA73" s="66">
        <f t="shared" si="293"/>
        <v>2518</v>
      </c>
      <c r="DB73" s="60"/>
      <c r="DC73" s="128">
        <v>5</v>
      </c>
      <c r="DD73" s="128">
        <v>2</v>
      </c>
      <c r="DE73" s="128">
        <v>4</v>
      </c>
      <c r="DF73" s="129">
        <v>4</v>
      </c>
      <c r="DG73" s="129">
        <v>6</v>
      </c>
      <c r="DH73" s="129">
        <v>5</v>
      </c>
      <c r="DI73" s="129">
        <v>4</v>
      </c>
      <c r="DJ73" s="129">
        <v>1</v>
      </c>
      <c r="DK73" s="128">
        <v>5</v>
      </c>
      <c r="DL73" s="128">
        <v>5</v>
      </c>
      <c r="DM73" s="128">
        <v>5</v>
      </c>
      <c r="DN73" s="129">
        <v>9</v>
      </c>
      <c r="DO73" s="129">
        <v>9</v>
      </c>
      <c r="DP73" s="129">
        <v>6</v>
      </c>
      <c r="DQ73" s="129">
        <v>10</v>
      </c>
      <c r="DR73" s="129">
        <v>5</v>
      </c>
      <c r="DS73" s="130">
        <v>13</v>
      </c>
      <c r="DT73" s="130">
        <v>9</v>
      </c>
      <c r="DU73" s="130">
        <v>9</v>
      </c>
      <c r="DV73" s="130">
        <v>8</v>
      </c>
      <c r="DW73" s="130">
        <v>10</v>
      </c>
      <c r="DX73" s="130">
        <v>4</v>
      </c>
      <c r="DY73" s="130">
        <v>7</v>
      </c>
      <c r="DZ73" s="130">
        <v>9</v>
      </c>
      <c r="EA73" s="130">
        <v>17</v>
      </c>
      <c r="EB73" s="130">
        <v>18</v>
      </c>
      <c r="EC73" s="130">
        <v>28</v>
      </c>
      <c r="ED73" s="130">
        <v>26</v>
      </c>
      <c r="EE73" s="130">
        <v>34</v>
      </c>
      <c r="EF73" s="130">
        <v>47</v>
      </c>
      <c r="EG73" s="66">
        <f t="shared" si="294"/>
        <v>41</v>
      </c>
      <c r="EH73" s="66">
        <f t="shared" si="295"/>
        <v>83</v>
      </c>
      <c r="EI73" s="66">
        <f t="shared" si="296"/>
        <v>200</v>
      </c>
      <c r="EJ73" s="66">
        <f t="shared" si="297"/>
        <v>324</v>
      </c>
      <c r="EK73" s="19"/>
      <c r="EL73" s="5">
        <f t="shared" si="298"/>
        <v>279</v>
      </c>
      <c r="EM73" s="5">
        <f t="shared" si="299"/>
        <v>281</v>
      </c>
      <c r="EN73" s="5">
        <f t="shared" si="300"/>
        <v>113</v>
      </c>
      <c r="EO73" s="5">
        <f t="shared" si="301"/>
        <v>30</v>
      </c>
      <c r="EP73" s="5">
        <f t="shared" si="302"/>
        <v>129</v>
      </c>
      <c r="EQ73" s="5">
        <f t="shared" si="303"/>
        <v>40</v>
      </c>
      <c r="ER73" s="5">
        <f t="shared" si="304"/>
        <v>18</v>
      </c>
      <c r="ES73" s="5">
        <f t="shared" si="305"/>
        <v>-54</v>
      </c>
      <c r="ET73" s="5">
        <f t="shared" si="306"/>
        <v>66</v>
      </c>
      <c r="EU73" s="5">
        <f t="shared" si="307"/>
        <v>43</v>
      </c>
      <c r="EV73" s="5">
        <f t="shared" si="308"/>
        <v>64</v>
      </c>
      <c r="EW73" s="5">
        <f t="shared" si="309"/>
        <v>22</v>
      </c>
      <c r="EX73" s="5">
        <f t="shared" si="310"/>
        <v>-32</v>
      </c>
      <c r="EY73" s="5">
        <f t="shared" si="311"/>
        <v>14</v>
      </c>
      <c r="EZ73" s="5">
        <f t="shared" si="312"/>
        <v>-11</v>
      </c>
      <c r="FA73" s="5">
        <f t="shared" si="313"/>
        <v>-1</v>
      </c>
      <c r="FB73" s="5">
        <f t="shared" si="314"/>
        <v>174</v>
      </c>
      <c r="FC73" s="5">
        <f t="shared" si="315"/>
        <v>67</v>
      </c>
      <c r="FD73" s="5">
        <f t="shared" si="316"/>
        <v>127</v>
      </c>
      <c r="FE73" s="5">
        <f t="shared" si="317"/>
        <v>153</v>
      </c>
      <c r="FF73" s="5">
        <f t="shared" si="318"/>
        <v>125</v>
      </c>
      <c r="FG73" s="5">
        <f t="shared" si="319"/>
        <v>25</v>
      </c>
      <c r="FH73" s="5">
        <f t="shared" si="320"/>
        <v>18</v>
      </c>
      <c r="FI73" s="5">
        <f t="shared" si="321"/>
        <v>76</v>
      </c>
      <c r="FJ73" s="5">
        <f t="shared" si="322"/>
        <v>83</v>
      </c>
      <c r="FK73" s="5">
        <f t="shared" si="323"/>
        <v>66</v>
      </c>
      <c r="FL73" s="5">
        <f t="shared" si="324"/>
        <v>133</v>
      </c>
      <c r="FM73" s="5">
        <f t="shared" si="325"/>
        <v>165</v>
      </c>
      <c r="FN73" s="5">
        <f t="shared" si="326"/>
        <v>205</v>
      </c>
      <c r="FO73" s="5">
        <f t="shared" si="327"/>
        <v>424</v>
      </c>
      <c r="FP73" s="176">
        <f t="shared" si="328"/>
        <v>945</v>
      </c>
      <c r="FQ73" s="176">
        <f t="shared" si="329"/>
        <v>577</v>
      </c>
      <c r="FR73" s="176">
        <f t="shared" si="330"/>
        <v>1320</v>
      </c>
      <c r="FS73" s="66">
        <f t="shared" si="331"/>
        <v>2842</v>
      </c>
      <c r="FT73" s="242">
        <f t="shared" si="332"/>
        <v>8.8872183325157516E-3</v>
      </c>
      <c r="FU73" s="242">
        <f t="shared" si="333"/>
        <v>1.1431872548860066E-2</v>
      </c>
      <c r="FV73" s="242">
        <f t="shared" si="334"/>
        <v>3.9140298921043976E-3</v>
      </c>
      <c r="FW73" s="242">
        <f t="shared" si="335"/>
        <v>2.2033711578715435E-3</v>
      </c>
      <c r="FX73" s="242">
        <f t="shared" si="336"/>
        <v>5.3683268714583956E-3</v>
      </c>
      <c r="FY73" s="242">
        <f t="shared" si="337"/>
        <v>1.6983094744439807E-3</v>
      </c>
      <c r="FZ73" s="242">
        <f t="shared" si="338"/>
        <v>5.6439896735892639E-4</v>
      </c>
      <c r="GA73" s="242">
        <f t="shared" si="339"/>
        <v>-1.9356226252777978E-3</v>
      </c>
      <c r="GB73" s="242">
        <f t="shared" si="340"/>
        <v>2.6267611239353659E-3</v>
      </c>
      <c r="GC73" s="242">
        <f t="shared" si="341"/>
        <v>8.8815449757306624E-4</v>
      </c>
      <c r="GD73" s="242">
        <f t="shared" si="342"/>
        <v>1.3221774610060943E-3</v>
      </c>
      <c r="GE73" s="242">
        <f t="shared" si="343"/>
        <v>5.0949513663733209E-4</v>
      </c>
      <c r="GF73" s="242">
        <f t="shared" si="344"/>
        <v>-7.1982904060285686E-4</v>
      </c>
      <c r="GG73" s="242">
        <f t="shared" si="345"/>
        <v>2.3146234603620733E-4</v>
      </c>
      <c r="GH73" s="242">
        <f t="shared" si="346"/>
        <v>-1.7535189937989193E-4</v>
      </c>
      <c r="GI73" s="242">
        <f t="shared" si="347"/>
        <v>-1.3391721237930711E-5</v>
      </c>
      <c r="GJ73" s="242">
        <f t="shared" si="348"/>
        <v>2.2047922553504228E-3</v>
      </c>
      <c r="GK73" s="242">
        <f t="shared" si="349"/>
        <v>8.7154471544715446E-4</v>
      </c>
      <c r="GL73" s="242">
        <f t="shared" si="350"/>
        <v>1.4136084861032269E-3</v>
      </c>
      <c r="GM73" s="242">
        <f t="shared" si="351"/>
        <v>1.9220139691472791E-3</v>
      </c>
      <c r="GN73" s="242">
        <f t="shared" si="352"/>
        <v>1.9310089135371449E-3</v>
      </c>
      <c r="GO73" s="242">
        <f t="shared" si="353"/>
        <v>4.5839598078404047E-4</v>
      </c>
      <c r="GP73" s="242">
        <f t="shared" si="354"/>
        <v>3.019830218434386E-4</v>
      </c>
      <c r="GQ73" s="242">
        <f t="shared" si="355"/>
        <v>1.1210596964288347E-3</v>
      </c>
      <c r="GR73" s="242">
        <f t="shared" si="356"/>
        <v>1.2858050223854007E-3</v>
      </c>
      <c r="GS73" s="242">
        <f t="shared" si="357"/>
        <v>9.7877830671352938E-4</v>
      </c>
      <c r="GT73" s="242">
        <f t="shared" si="358"/>
        <v>1.8882657769574785E-3</v>
      </c>
      <c r="GU73" s="242">
        <f t="shared" si="359"/>
        <v>2.1609091534147275E-3</v>
      </c>
      <c r="GV73" s="242">
        <f t="shared" si="360"/>
        <v>3.6512926466528333E-3</v>
      </c>
      <c r="GW73" s="242">
        <f t="shared" si="361"/>
        <v>5.7120981295348478E-3</v>
      </c>
      <c r="GX73" s="177">
        <f t="shared" si="362"/>
        <v>3.3825648647081439E-3</v>
      </c>
      <c r="GY73" s="177">
        <f t="shared" si="363"/>
        <v>8.7534589057721248E-4</v>
      </c>
      <c r="GZ73" s="177">
        <f t="shared" si="364"/>
        <v>2.012757630435335E-3</v>
      </c>
      <c r="HA73" s="243">
        <f t="shared" si="365"/>
        <v>1.78253514464773E-3</v>
      </c>
      <c r="HB73" s="19"/>
      <c r="HC73" s="19"/>
      <c r="HD73" s="225">
        <v>7.8300000000000006E-4</v>
      </c>
      <c r="HE73" s="10">
        <f t="shared" si="366"/>
        <v>0.21845700000000001</v>
      </c>
      <c r="HF73" s="10">
        <f t="shared" si="367"/>
        <v>0.22002300000000002</v>
      </c>
      <c r="HG73" s="10">
        <f t="shared" si="368"/>
        <v>8.8479000000000002E-2</v>
      </c>
      <c r="HH73" s="10">
        <f t="shared" si="369"/>
        <v>2.349E-2</v>
      </c>
      <c r="HI73" s="10">
        <f t="shared" si="370"/>
        <v>0.10100700000000001</v>
      </c>
      <c r="HJ73" s="10">
        <f t="shared" si="371"/>
        <v>3.1320000000000001E-2</v>
      </c>
      <c r="HK73" s="10">
        <f t="shared" si="372"/>
        <v>1.4094000000000001E-2</v>
      </c>
      <c r="HL73" s="10">
        <f t="shared" si="373"/>
        <v>-4.2282E-2</v>
      </c>
      <c r="HM73" s="10">
        <f t="shared" si="374"/>
        <v>5.1678000000000002E-2</v>
      </c>
      <c r="HN73" s="10">
        <f t="shared" si="375"/>
        <v>3.3669000000000004E-2</v>
      </c>
      <c r="HO73" s="10">
        <f t="shared" si="376"/>
        <v>5.0112000000000004E-2</v>
      </c>
      <c r="HP73" s="10">
        <f t="shared" si="377"/>
        <v>1.7226000000000002E-2</v>
      </c>
      <c r="HQ73" s="10">
        <f t="shared" si="378"/>
        <v>-2.5056000000000002E-2</v>
      </c>
      <c r="HR73" s="10">
        <f t="shared" si="379"/>
        <v>1.0962000000000001E-2</v>
      </c>
      <c r="HS73" s="10">
        <f t="shared" si="380"/>
        <v>-8.6130000000000009E-3</v>
      </c>
      <c r="HT73" s="10">
        <f t="shared" si="381"/>
        <v>-7.8300000000000006E-4</v>
      </c>
      <c r="HU73" s="10">
        <f t="shared" si="382"/>
        <v>0.136242</v>
      </c>
      <c r="HV73" s="10">
        <f t="shared" si="383"/>
        <v>5.2461000000000001E-2</v>
      </c>
      <c r="HW73" s="10">
        <f t="shared" si="384"/>
        <v>9.9441000000000002E-2</v>
      </c>
      <c r="HX73" s="10">
        <f t="shared" si="385"/>
        <v>0.119799</v>
      </c>
      <c r="HY73" s="10">
        <f t="shared" si="386"/>
        <v>9.7875000000000004E-2</v>
      </c>
      <c r="HZ73" s="10">
        <f t="shared" si="387"/>
        <v>1.9575000000000002E-2</v>
      </c>
      <c r="IA73" s="10">
        <f t="shared" si="388"/>
        <v>1.4094000000000001E-2</v>
      </c>
      <c r="IB73" s="10">
        <f t="shared" si="389"/>
        <v>5.9508000000000005E-2</v>
      </c>
      <c r="IC73" s="10">
        <f t="shared" si="390"/>
        <v>6.4989000000000005E-2</v>
      </c>
      <c r="ID73" s="10">
        <f t="shared" si="391"/>
        <v>5.1678000000000002E-2</v>
      </c>
      <c r="IE73" s="10">
        <f t="shared" si="392"/>
        <v>0.10413900000000001</v>
      </c>
      <c r="IF73" s="10">
        <f t="shared" si="393"/>
        <v>0.129195</v>
      </c>
      <c r="IG73" s="10">
        <f t="shared" si="394"/>
        <v>0.16051500000000002</v>
      </c>
      <c r="IH73" s="10">
        <f t="shared" si="395"/>
        <v>0.33199200000000001</v>
      </c>
      <c r="II73" s="176">
        <f t="shared" si="396"/>
        <v>0.73993500000000001</v>
      </c>
      <c r="IJ73" s="176">
        <f t="shared" si="397"/>
        <v>0.451791</v>
      </c>
      <c r="IK73" s="176">
        <f t="shared" si="398"/>
        <v>1.03356</v>
      </c>
      <c r="IL73" s="19">
        <f t="shared" si="399"/>
        <v>2.2252860000000001</v>
      </c>
      <c r="IM73" s="168"/>
      <c r="IN73" s="168"/>
      <c r="IO73" s="168"/>
      <c r="IP73" s="168"/>
      <c r="IQ73" s="168"/>
      <c r="IR73" s="168"/>
      <c r="IS73" s="168"/>
      <c r="IT73" s="168"/>
      <c r="IU73" s="168"/>
      <c r="IV73" s="168"/>
      <c r="IW73" s="168"/>
      <c r="IX73" s="168"/>
      <c r="IY73" s="168"/>
      <c r="IZ73" s="168"/>
      <c r="JA73" s="168"/>
      <c r="JB73" s="168"/>
      <c r="JC73" s="168"/>
      <c r="JD73" s="168"/>
      <c r="JE73" s="168"/>
      <c r="JF73" s="168"/>
      <c r="JG73" s="168"/>
      <c r="JH73" s="168"/>
      <c r="JI73" s="168"/>
      <c r="JJ73" s="168"/>
      <c r="JK73" s="168"/>
      <c r="JL73" s="168"/>
      <c r="JM73" s="168"/>
      <c r="JN73" s="168"/>
      <c r="JO73" s="168"/>
      <c r="JP73" s="168"/>
      <c r="JQ73" s="177">
        <f t="shared" si="259"/>
        <v>7.8300000000000006E-4</v>
      </c>
      <c r="JR73" s="177">
        <f t="shared" si="256"/>
        <v>7.8299999999999995E-4</v>
      </c>
      <c r="JS73" s="177">
        <f t="shared" si="257"/>
        <v>7.8300000000000006E-4</v>
      </c>
      <c r="JT73" s="22">
        <f t="shared" si="258"/>
        <v>7.8300000000000006E-4</v>
      </c>
    </row>
    <row r="74" spans="1:280" x14ac:dyDescent="0.25">
      <c r="A74" s="96">
        <v>72</v>
      </c>
      <c r="B74" s="39"/>
      <c r="C74" s="39" t="s">
        <v>238</v>
      </c>
      <c r="D74" s="39" t="s">
        <v>181</v>
      </c>
      <c r="E74" s="68">
        <v>117</v>
      </c>
      <c r="F74" s="48" t="s">
        <v>13</v>
      </c>
      <c r="G74" s="124"/>
      <c r="H74" s="125"/>
      <c r="I74" s="125"/>
      <c r="J74" s="125"/>
      <c r="K74" s="125"/>
      <c r="L74" s="125"/>
      <c r="M74" s="125"/>
      <c r="N74" s="17"/>
      <c r="O74" s="12"/>
      <c r="P74" s="12"/>
      <c r="Q74" s="12"/>
      <c r="R74" s="12"/>
      <c r="S74" s="12"/>
      <c r="T74" s="12"/>
      <c r="U74" s="12"/>
      <c r="V74" s="12"/>
      <c r="W74" s="11"/>
      <c r="X74" s="11"/>
      <c r="Y74" s="12"/>
      <c r="Z74" s="11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58"/>
      <c r="AM74" s="124">
        <v>187</v>
      </c>
      <c r="AN74" s="125">
        <v>187</v>
      </c>
      <c r="AO74" s="125">
        <v>187</v>
      </c>
      <c r="AP74" s="125">
        <v>187</v>
      </c>
      <c r="AQ74" s="125">
        <v>187</v>
      </c>
      <c r="AR74" s="125">
        <v>187</v>
      </c>
      <c r="AS74" s="125">
        <v>187</v>
      </c>
      <c r="AT74" s="17">
        <v>187</v>
      </c>
      <c r="AU74" s="12">
        <v>164</v>
      </c>
      <c r="AV74" s="12">
        <v>179</v>
      </c>
      <c r="AW74" s="12">
        <v>181</v>
      </c>
      <c r="AX74" s="12">
        <v>170</v>
      </c>
      <c r="AY74" s="12">
        <v>170</v>
      </c>
      <c r="AZ74" s="12">
        <v>178</v>
      </c>
      <c r="BA74" s="12">
        <v>174</v>
      </c>
      <c r="BB74" s="12">
        <v>167</v>
      </c>
      <c r="BC74" s="11">
        <v>162</v>
      </c>
      <c r="BD74" s="11">
        <v>168</v>
      </c>
      <c r="BE74" s="12">
        <v>192</v>
      </c>
      <c r="BF74" s="11">
        <v>226</v>
      </c>
      <c r="BG74" s="12">
        <v>233</v>
      </c>
      <c r="BH74" s="12">
        <v>211</v>
      </c>
      <c r="BI74" s="12">
        <v>255</v>
      </c>
      <c r="BJ74" s="12">
        <v>268</v>
      </c>
      <c r="BK74" s="12">
        <v>249</v>
      </c>
      <c r="BL74" s="12">
        <v>245</v>
      </c>
      <c r="BM74" s="12">
        <v>259</v>
      </c>
      <c r="BN74" s="12">
        <v>246</v>
      </c>
      <c r="BO74" s="12">
        <v>260</v>
      </c>
      <c r="BP74" s="12">
        <v>279</v>
      </c>
      <c r="BQ74" s="12">
        <v>305</v>
      </c>
      <c r="BR74" s="58"/>
      <c r="BS74" s="58"/>
      <c r="BT74" s="12">
        <f t="shared" si="260"/>
        <v>0</v>
      </c>
      <c r="BU74" s="12">
        <f t="shared" si="261"/>
        <v>0</v>
      </c>
      <c r="BV74" s="12">
        <f t="shared" si="262"/>
        <v>0</v>
      </c>
      <c r="BW74" s="12">
        <f t="shared" si="263"/>
        <v>0</v>
      </c>
      <c r="BX74" s="12">
        <f t="shared" si="264"/>
        <v>0</v>
      </c>
      <c r="BY74" s="12">
        <f t="shared" si="265"/>
        <v>0</v>
      </c>
      <c r="BZ74" s="12">
        <f t="shared" si="266"/>
        <v>0</v>
      </c>
      <c r="CA74" s="12">
        <f t="shared" si="267"/>
        <v>-23</v>
      </c>
      <c r="CB74" s="12">
        <f t="shared" si="268"/>
        <v>15</v>
      </c>
      <c r="CC74" s="12">
        <f t="shared" si="269"/>
        <v>2</v>
      </c>
      <c r="CD74" s="12">
        <f t="shared" si="270"/>
        <v>-11</v>
      </c>
      <c r="CE74" s="12">
        <f t="shared" si="271"/>
        <v>0</v>
      </c>
      <c r="CF74" s="12">
        <f t="shared" si="272"/>
        <v>8</v>
      </c>
      <c r="CG74" s="12">
        <f t="shared" si="273"/>
        <v>-4</v>
      </c>
      <c r="CH74" s="12">
        <f t="shared" si="274"/>
        <v>-7</v>
      </c>
      <c r="CI74" s="12">
        <f t="shared" si="275"/>
        <v>-5</v>
      </c>
      <c r="CJ74" s="12">
        <f t="shared" si="276"/>
        <v>6</v>
      </c>
      <c r="CK74" s="12">
        <f t="shared" si="277"/>
        <v>24</v>
      </c>
      <c r="CL74" s="12">
        <f t="shared" si="278"/>
        <v>34</v>
      </c>
      <c r="CM74" s="12">
        <f t="shared" si="279"/>
        <v>7</v>
      </c>
      <c r="CN74" s="12">
        <f t="shared" si="280"/>
        <v>-22</v>
      </c>
      <c r="CO74" s="12">
        <f t="shared" si="281"/>
        <v>44</v>
      </c>
      <c r="CP74" s="12">
        <f t="shared" si="282"/>
        <v>13</v>
      </c>
      <c r="CQ74" s="12">
        <f t="shared" si="283"/>
        <v>-19</v>
      </c>
      <c r="CR74" s="12">
        <f t="shared" si="284"/>
        <v>-4</v>
      </c>
      <c r="CS74" s="12">
        <f t="shared" si="285"/>
        <v>14</v>
      </c>
      <c r="CT74" s="12">
        <f t="shared" si="286"/>
        <v>-13</v>
      </c>
      <c r="CU74" s="12">
        <f t="shared" si="287"/>
        <v>14</v>
      </c>
      <c r="CV74" s="12">
        <f t="shared" si="288"/>
        <v>19</v>
      </c>
      <c r="CW74" s="12">
        <f t="shared" si="289"/>
        <v>26</v>
      </c>
      <c r="CX74" s="66">
        <f t="shared" si="290"/>
        <v>-6</v>
      </c>
      <c r="CY74" s="66">
        <f t="shared" si="291"/>
        <v>52</v>
      </c>
      <c r="CZ74" s="66">
        <f t="shared" si="292"/>
        <v>72</v>
      </c>
      <c r="DA74" s="66">
        <f t="shared" si="293"/>
        <v>118</v>
      </c>
      <c r="DB74" s="58"/>
      <c r="DC74" s="135"/>
      <c r="DD74" s="134"/>
      <c r="DE74" s="134"/>
      <c r="DF74" s="134"/>
      <c r="DG74" s="134"/>
      <c r="DH74" s="134"/>
      <c r="DI74" s="134"/>
      <c r="DJ74" s="135">
        <v>0</v>
      </c>
      <c r="DK74" s="122">
        <v>0</v>
      </c>
      <c r="DL74" s="122">
        <v>0</v>
      </c>
      <c r="DM74" s="122">
        <v>0</v>
      </c>
      <c r="DN74" s="122">
        <v>0</v>
      </c>
      <c r="DO74" s="122">
        <v>0</v>
      </c>
      <c r="DP74" s="122">
        <v>6</v>
      </c>
      <c r="DQ74" s="122">
        <v>0</v>
      </c>
      <c r="DR74" s="122">
        <v>0</v>
      </c>
      <c r="DS74" s="137">
        <v>0</v>
      </c>
      <c r="DT74" s="137">
        <v>2</v>
      </c>
      <c r="DU74" s="137">
        <v>4</v>
      </c>
      <c r="DV74" s="137">
        <v>0</v>
      </c>
      <c r="DW74" s="137">
        <v>0</v>
      </c>
      <c r="DX74" s="137">
        <v>1</v>
      </c>
      <c r="DY74" s="137">
        <v>1</v>
      </c>
      <c r="DZ74" s="137"/>
      <c r="EA74" s="137"/>
      <c r="EB74" s="138"/>
      <c r="EC74" s="138"/>
      <c r="ED74" s="138"/>
      <c r="EE74" s="138"/>
      <c r="EF74" s="138"/>
      <c r="EG74" s="66">
        <f t="shared" si="294"/>
        <v>0</v>
      </c>
      <c r="EH74" s="66">
        <f t="shared" si="295"/>
        <v>12</v>
      </c>
      <c r="EI74" s="66">
        <f t="shared" si="296"/>
        <v>2</v>
      </c>
      <c r="EJ74" s="66">
        <f t="shared" si="297"/>
        <v>14</v>
      </c>
      <c r="EK74" s="25"/>
      <c r="EL74" s="5">
        <f t="shared" si="298"/>
        <v>0</v>
      </c>
      <c r="EM74" s="5">
        <f t="shared" si="299"/>
        <v>0</v>
      </c>
      <c r="EN74" s="5">
        <f t="shared" si="300"/>
        <v>0</v>
      </c>
      <c r="EO74" s="5">
        <f t="shared" si="301"/>
        <v>0</v>
      </c>
      <c r="EP74" s="5">
        <f t="shared" si="302"/>
        <v>0</v>
      </c>
      <c r="EQ74" s="5">
        <f t="shared" si="303"/>
        <v>0</v>
      </c>
      <c r="ER74" s="5">
        <f t="shared" si="304"/>
        <v>0</v>
      </c>
      <c r="ES74" s="5">
        <f t="shared" si="305"/>
        <v>-23</v>
      </c>
      <c r="ET74" s="5">
        <f t="shared" si="306"/>
        <v>15</v>
      </c>
      <c r="EU74" s="5">
        <f t="shared" si="307"/>
        <v>2</v>
      </c>
      <c r="EV74" s="5">
        <f t="shared" si="308"/>
        <v>-11</v>
      </c>
      <c r="EW74" s="5">
        <f t="shared" si="309"/>
        <v>0</v>
      </c>
      <c r="EX74" s="5">
        <f t="shared" si="310"/>
        <v>8</v>
      </c>
      <c r="EY74" s="5">
        <f t="shared" si="311"/>
        <v>2</v>
      </c>
      <c r="EZ74" s="5">
        <f t="shared" si="312"/>
        <v>-7</v>
      </c>
      <c r="FA74" s="5">
        <f t="shared" si="313"/>
        <v>-5</v>
      </c>
      <c r="FB74" s="5">
        <f t="shared" si="314"/>
        <v>6</v>
      </c>
      <c r="FC74" s="5">
        <f t="shared" si="315"/>
        <v>26</v>
      </c>
      <c r="FD74" s="5">
        <f t="shared" si="316"/>
        <v>38</v>
      </c>
      <c r="FE74" s="5">
        <f t="shared" si="317"/>
        <v>7</v>
      </c>
      <c r="FF74" s="5">
        <f t="shared" si="318"/>
        <v>-22</v>
      </c>
      <c r="FG74" s="5">
        <f t="shared" si="319"/>
        <v>45</v>
      </c>
      <c r="FH74" s="5">
        <f t="shared" si="320"/>
        <v>14</v>
      </c>
      <c r="FI74" s="5">
        <f t="shared" si="321"/>
        <v>-19</v>
      </c>
      <c r="FJ74" s="5">
        <f t="shared" si="322"/>
        <v>-4</v>
      </c>
      <c r="FK74" s="5">
        <f t="shared" si="323"/>
        <v>14</v>
      </c>
      <c r="FL74" s="5">
        <f t="shared" si="324"/>
        <v>-13</v>
      </c>
      <c r="FM74" s="5">
        <f t="shared" si="325"/>
        <v>14</v>
      </c>
      <c r="FN74" s="5">
        <f t="shared" si="326"/>
        <v>19</v>
      </c>
      <c r="FO74" s="5">
        <f t="shared" si="327"/>
        <v>26</v>
      </c>
      <c r="FP74" s="176">
        <f t="shared" si="328"/>
        <v>-6</v>
      </c>
      <c r="FQ74" s="176">
        <f t="shared" si="329"/>
        <v>64</v>
      </c>
      <c r="FR74" s="176">
        <f t="shared" si="330"/>
        <v>74</v>
      </c>
      <c r="FS74" s="66">
        <f t="shared" si="331"/>
        <v>132</v>
      </c>
      <c r="FT74" s="242">
        <f t="shared" si="332"/>
        <v>0</v>
      </c>
      <c r="FU74" s="242">
        <f t="shared" si="333"/>
        <v>0</v>
      </c>
      <c r="FV74" s="242">
        <f t="shared" si="334"/>
        <v>0</v>
      </c>
      <c r="FW74" s="242">
        <f t="shared" si="335"/>
        <v>0</v>
      </c>
      <c r="FX74" s="242">
        <f t="shared" si="336"/>
        <v>0</v>
      </c>
      <c r="FY74" s="242">
        <f t="shared" si="337"/>
        <v>0</v>
      </c>
      <c r="FZ74" s="242">
        <f t="shared" si="338"/>
        <v>0</v>
      </c>
      <c r="GA74" s="242">
        <f t="shared" si="339"/>
        <v>-8.2443185891461752E-4</v>
      </c>
      <c r="GB74" s="242">
        <f t="shared" si="340"/>
        <v>5.9699116453076494E-4</v>
      </c>
      <c r="GC74" s="242">
        <f t="shared" si="341"/>
        <v>4.1309511515026334E-5</v>
      </c>
      <c r="GD74" s="242">
        <f t="shared" si="342"/>
        <v>-2.2724925111042247E-4</v>
      </c>
      <c r="GE74" s="242">
        <f t="shared" si="343"/>
        <v>0</v>
      </c>
      <c r="GF74" s="242">
        <f t="shared" si="344"/>
        <v>1.7995726015071422E-4</v>
      </c>
      <c r="GG74" s="242">
        <f t="shared" si="345"/>
        <v>3.3066049433743901E-5</v>
      </c>
      <c r="GH74" s="242">
        <f t="shared" si="346"/>
        <v>-1.1158757233265849E-4</v>
      </c>
      <c r="GI74" s="242">
        <f t="shared" si="347"/>
        <v>-6.695860618965356E-5</v>
      </c>
      <c r="GJ74" s="242">
        <f t="shared" si="348"/>
        <v>7.6027319150014571E-5</v>
      </c>
      <c r="GK74" s="242">
        <f t="shared" si="349"/>
        <v>3.3821138211382115E-4</v>
      </c>
      <c r="GL74" s="242">
        <f t="shared" si="350"/>
        <v>4.2296946828285529E-4</v>
      </c>
      <c r="GM74" s="242">
        <f t="shared" si="351"/>
        <v>8.7935279634189235E-5</v>
      </c>
      <c r="GN74" s="242">
        <f t="shared" si="352"/>
        <v>-3.398575687825375E-4</v>
      </c>
      <c r="GO74" s="242">
        <f t="shared" si="353"/>
        <v>8.2511276541127291E-4</v>
      </c>
      <c r="GP74" s="242">
        <f t="shared" si="354"/>
        <v>2.3487568365600779E-4</v>
      </c>
      <c r="GQ74" s="242">
        <f t="shared" si="355"/>
        <v>-2.8026492410720868E-4</v>
      </c>
      <c r="GR74" s="242">
        <f t="shared" si="356"/>
        <v>-6.1966507102910874E-5</v>
      </c>
      <c r="GS74" s="242">
        <f t="shared" si="357"/>
        <v>2.0761964081802137E-4</v>
      </c>
      <c r="GT74" s="242">
        <f t="shared" si="358"/>
        <v>-1.8456733158230993E-4</v>
      </c>
      <c r="GU74" s="242">
        <f t="shared" si="359"/>
        <v>1.8334986756246173E-4</v>
      </c>
      <c r="GV74" s="242">
        <f t="shared" si="360"/>
        <v>3.3841248920196991E-4</v>
      </c>
      <c r="GW74" s="242">
        <f t="shared" si="361"/>
        <v>3.502701683205331E-4</v>
      </c>
      <c r="GX74" s="177">
        <f t="shared" si="362"/>
        <v>-2.1476602315607264E-5</v>
      </c>
      <c r="GY74" s="177">
        <f t="shared" si="363"/>
        <v>9.7092091849118885E-5</v>
      </c>
      <c r="GZ74" s="177">
        <f t="shared" si="364"/>
        <v>1.1283641261531425E-4</v>
      </c>
      <c r="HA74" s="243">
        <f t="shared" si="365"/>
        <v>8.2791920863300626E-5</v>
      </c>
      <c r="HB74" s="19"/>
      <c r="HC74" s="19"/>
      <c r="HD74" s="225">
        <v>8.7000000000000001E-5</v>
      </c>
      <c r="HE74" s="10">
        <f t="shared" si="366"/>
        <v>0</v>
      </c>
      <c r="HF74" s="10">
        <f t="shared" si="367"/>
        <v>0</v>
      </c>
      <c r="HG74" s="10">
        <f t="shared" si="368"/>
        <v>0</v>
      </c>
      <c r="HH74" s="10">
        <f t="shared" si="369"/>
        <v>0</v>
      </c>
      <c r="HI74" s="10">
        <f t="shared" si="370"/>
        <v>0</v>
      </c>
      <c r="HJ74" s="10">
        <f t="shared" si="371"/>
        <v>0</v>
      </c>
      <c r="HK74" s="10">
        <f t="shared" si="372"/>
        <v>0</v>
      </c>
      <c r="HL74" s="10">
        <f t="shared" si="373"/>
        <v>-2.0010000000000002E-3</v>
      </c>
      <c r="HM74" s="10">
        <f t="shared" si="374"/>
        <v>1.305E-3</v>
      </c>
      <c r="HN74" s="10">
        <f t="shared" si="375"/>
        <v>1.74E-4</v>
      </c>
      <c r="HO74" s="10">
        <f t="shared" si="376"/>
        <v>-9.5699999999999995E-4</v>
      </c>
      <c r="HP74" s="10">
        <f t="shared" si="377"/>
        <v>0</v>
      </c>
      <c r="HQ74" s="10">
        <f t="shared" si="378"/>
        <v>6.96E-4</v>
      </c>
      <c r="HR74" s="10">
        <f t="shared" si="379"/>
        <v>1.74E-4</v>
      </c>
      <c r="HS74" s="10">
        <f t="shared" si="380"/>
        <v>-6.0899999999999995E-4</v>
      </c>
      <c r="HT74" s="10">
        <f t="shared" si="381"/>
        <v>-4.35E-4</v>
      </c>
      <c r="HU74" s="10">
        <f t="shared" si="382"/>
        <v>5.22E-4</v>
      </c>
      <c r="HV74" s="10">
        <f t="shared" si="383"/>
        <v>2.2620000000000001E-3</v>
      </c>
      <c r="HW74" s="10">
        <f t="shared" si="384"/>
        <v>3.3059999999999999E-3</v>
      </c>
      <c r="HX74" s="10">
        <f t="shared" si="385"/>
        <v>6.0899999999999995E-4</v>
      </c>
      <c r="HY74" s="10">
        <f t="shared" si="386"/>
        <v>-1.9139999999999999E-3</v>
      </c>
      <c r="HZ74" s="10">
        <f t="shared" si="387"/>
        <v>3.9150000000000001E-3</v>
      </c>
      <c r="IA74" s="10">
        <f t="shared" si="388"/>
        <v>1.2179999999999999E-3</v>
      </c>
      <c r="IB74" s="10">
        <f t="shared" si="389"/>
        <v>-1.653E-3</v>
      </c>
      <c r="IC74" s="10">
        <f t="shared" si="390"/>
        <v>-3.48E-4</v>
      </c>
      <c r="ID74" s="10">
        <f t="shared" si="391"/>
        <v>1.2179999999999999E-3</v>
      </c>
      <c r="IE74" s="10">
        <f t="shared" si="392"/>
        <v>-1.1310000000000001E-3</v>
      </c>
      <c r="IF74" s="10">
        <f t="shared" si="393"/>
        <v>1.2179999999999999E-3</v>
      </c>
      <c r="IG74" s="10">
        <f t="shared" si="394"/>
        <v>1.653E-3</v>
      </c>
      <c r="IH74" s="10">
        <f t="shared" si="395"/>
        <v>2.2620000000000001E-3</v>
      </c>
      <c r="II74" s="176">
        <f t="shared" si="396"/>
        <v>-5.2200000000000022E-4</v>
      </c>
      <c r="IJ74" s="176">
        <f t="shared" si="397"/>
        <v>5.568E-3</v>
      </c>
      <c r="IK74" s="176">
        <f t="shared" si="398"/>
        <v>6.4379999999999993E-3</v>
      </c>
      <c r="IL74" s="19">
        <f t="shared" si="399"/>
        <v>1.1483999999999999E-2</v>
      </c>
      <c r="IM74" s="168"/>
      <c r="IN74" s="168"/>
      <c r="IO74" s="168"/>
      <c r="IP74" s="168"/>
      <c r="IQ74" s="168"/>
      <c r="IR74" s="168"/>
      <c r="IS74" s="168"/>
      <c r="IT74" s="168"/>
      <c r="IU74" s="168"/>
      <c r="IV74" s="168"/>
      <c r="IW74" s="168"/>
      <c r="IX74" s="168"/>
      <c r="IY74" s="168"/>
      <c r="IZ74" s="168"/>
      <c r="JA74" s="168"/>
      <c r="JB74" s="168"/>
      <c r="JC74" s="168"/>
      <c r="JD74" s="168"/>
      <c r="JE74" s="168"/>
      <c r="JF74" s="168"/>
      <c r="JG74" s="168"/>
      <c r="JH74" s="168"/>
      <c r="JI74" s="168"/>
      <c r="JJ74" s="168"/>
      <c r="JK74" s="168"/>
      <c r="JL74" s="168"/>
      <c r="JM74" s="168"/>
      <c r="JN74" s="168"/>
      <c r="JO74" s="168"/>
      <c r="JP74" s="168"/>
      <c r="JQ74" s="177">
        <f t="shared" si="259"/>
        <v>8.7000000000000041E-5</v>
      </c>
      <c r="JR74" s="177">
        <f t="shared" si="256"/>
        <v>8.7000000000000001E-5</v>
      </c>
      <c r="JS74" s="177">
        <f t="shared" si="257"/>
        <v>8.6999999999999987E-5</v>
      </c>
      <c r="JT74" s="22">
        <f t="shared" si="258"/>
        <v>8.7000000000000001E-5</v>
      </c>
    </row>
    <row r="75" spans="1:280" x14ac:dyDescent="0.25">
      <c r="A75" s="96">
        <v>73</v>
      </c>
      <c r="B75" s="45"/>
      <c r="C75" s="45" t="s">
        <v>182</v>
      </c>
      <c r="D75" s="45" t="s">
        <v>182</v>
      </c>
      <c r="E75" s="68">
        <v>207</v>
      </c>
      <c r="F75" s="49" t="s">
        <v>129</v>
      </c>
      <c r="G75" s="17"/>
      <c r="H75" s="5"/>
      <c r="I75" s="5"/>
      <c r="J75" s="5"/>
      <c r="K75" s="5"/>
      <c r="L75" s="5"/>
      <c r="M75" s="5"/>
      <c r="N75" s="17"/>
      <c r="O75" s="12"/>
      <c r="P75" s="12"/>
      <c r="Q75" s="12"/>
      <c r="R75" s="12"/>
      <c r="S75" s="12"/>
      <c r="T75" s="12"/>
      <c r="U75" s="12"/>
      <c r="V75" s="12"/>
      <c r="W75" s="11"/>
      <c r="X75" s="11"/>
      <c r="Y75" s="12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60"/>
      <c r="AM75" s="17">
        <v>3024</v>
      </c>
      <c r="AN75" s="5">
        <v>3226</v>
      </c>
      <c r="AO75" s="5">
        <v>3384</v>
      </c>
      <c r="AP75" s="5">
        <v>3192</v>
      </c>
      <c r="AQ75" s="5">
        <v>2817</v>
      </c>
      <c r="AR75" s="5">
        <v>2982</v>
      </c>
      <c r="AS75" s="5">
        <v>3059</v>
      </c>
      <c r="AT75" s="17">
        <v>3201</v>
      </c>
      <c r="AU75" s="12">
        <v>3348</v>
      </c>
      <c r="AV75" s="12">
        <v>3423</v>
      </c>
      <c r="AW75" s="12">
        <v>3608</v>
      </c>
      <c r="AX75" s="12">
        <v>3958</v>
      </c>
      <c r="AY75" s="12">
        <v>4373</v>
      </c>
      <c r="AZ75" s="12">
        <v>4758</v>
      </c>
      <c r="BA75" s="12">
        <v>5305</v>
      </c>
      <c r="BB75" s="12">
        <v>5718</v>
      </c>
      <c r="BC75" s="11">
        <v>6166</v>
      </c>
      <c r="BD75" s="11">
        <v>6747</v>
      </c>
      <c r="BE75" s="12">
        <v>6928</v>
      </c>
      <c r="BF75" s="11">
        <v>7693</v>
      </c>
      <c r="BG75" s="11">
        <v>8438</v>
      </c>
      <c r="BH75" s="11">
        <v>8864</v>
      </c>
      <c r="BI75" s="11">
        <v>9631</v>
      </c>
      <c r="BJ75" s="11">
        <v>10383</v>
      </c>
      <c r="BK75" s="11">
        <v>11167</v>
      </c>
      <c r="BL75" s="11">
        <v>11733</v>
      </c>
      <c r="BM75" s="11">
        <v>13129</v>
      </c>
      <c r="BN75" s="11">
        <v>14683</v>
      </c>
      <c r="BO75" s="11">
        <v>15747</v>
      </c>
      <c r="BP75" s="11">
        <v>15999</v>
      </c>
      <c r="BQ75" s="11">
        <v>17050</v>
      </c>
      <c r="BR75" s="60"/>
      <c r="BS75" s="60"/>
      <c r="BT75" s="11">
        <f t="shared" si="260"/>
        <v>202</v>
      </c>
      <c r="BU75" s="11">
        <f t="shared" si="261"/>
        <v>158</v>
      </c>
      <c r="BV75" s="11">
        <f t="shared" si="262"/>
        <v>-192</v>
      </c>
      <c r="BW75" s="11">
        <f t="shared" si="263"/>
        <v>-375</v>
      </c>
      <c r="BX75" s="11">
        <f t="shared" si="264"/>
        <v>165</v>
      </c>
      <c r="BY75" s="11">
        <f t="shared" si="265"/>
        <v>77</v>
      </c>
      <c r="BZ75" s="11">
        <f t="shared" si="266"/>
        <v>142</v>
      </c>
      <c r="CA75" s="11">
        <f t="shared" si="267"/>
        <v>147</v>
      </c>
      <c r="CB75" s="11">
        <f t="shared" si="268"/>
        <v>75</v>
      </c>
      <c r="CC75" s="11">
        <f t="shared" si="269"/>
        <v>185</v>
      </c>
      <c r="CD75" s="11">
        <f t="shared" si="270"/>
        <v>350</v>
      </c>
      <c r="CE75" s="11">
        <f t="shared" si="271"/>
        <v>415</v>
      </c>
      <c r="CF75" s="11">
        <f t="shared" si="272"/>
        <v>385</v>
      </c>
      <c r="CG75" s="11">
        <f t="shared" si="273"/>
        <v>547</v>
      </c>
      <c r="CH75" s="11">
        <f t="shared" si="274"/>
        <v>413</v>
      </c>
      <c r="CI75" s="11">
        <f t="shared" si="275"/>
        <v>448</v>
      </c>
      <c r="CJ75" s="11">
        <f t="shared" si="276"/>
        <v>581</v>
      </c>
      <c r="CK75" s="11">
        <f t="shared" si="277"/>
        <v>181</v>
      </c>
      <c r="CL75" s="11">
        <f t="shared" si="278"/>
        <v>765</v>
      </c>
      <c r="CM75" s="11">
        <f t="shared" si="279"/>
        <v>745</v>
      </c>
      <c r="CN75" s="11">
        <f t="shared" si="280"/>
        <v>426</v>
      </c>
      <c r="CO75" s="11">
        <f t="shared" si="281"/>
        <v>767</v>
      </c>
      <c r="CP75" s="11">
        <f t="shared" si="282"/>
        <v>752</v>
      </c>
      <c r="CQ75" s="11">
        <f t="shared" si="283"/>
        <v>784</v>
      </c>
      <c r="CR75" s="11">
        <f t="shared" si="284"/>
        <v>566</v>
      </c>
      <c r="CS75" s="11">
        <f t="shared" si="285"/>
        <v>1396</v>
      </c>
      <c r="CT75" s="11">
        <f t="shared" si="286"/>
        <v>1554</v>
      </c>
      <c r="CU75" s="11">
        <f t="shared" si="287"/>
        <v>1064</v>
      </c>
      <c r="CV75" s="11">
        <f t="shared" si="288"/>
        <v>252</v>
      </c>
      <c r="CW75" s="11">
        <f t="shared" si="289"/>
        <v>1051</v>
      </c>
      <c r="CX75" s="66">
        <f t="shared" si="290"/>
        <v>584</v>
      </c>
      <c r="CY75" s="66">
        <f t="shared" si="291"/>
        <v>4830</v>
      </c>
      <c r="CZ75" s="66">
        <f t="shared" si="292"/>
        <v>8612</v>
      </c>
      <c r="DA75" s="66">
        <f t="shared" si="293"/>
        <v>14026</v>
      </c>
      <c r="DB75" s="60"/>
      <c r="DC75" s="128">
        <v>150</v>
      </c>
      <c r="DD75" s="128">
        <v>112</v>
      </c>
      <c r="DE75" s="128">
        <v>162</v>
      </c>
      <c r="DF75" s="129">
        <v>148</v>
      </c>
      <c r="DG75" s="129">
        <v>157</v>
      </c>
      <c r="DH75" s="129">
        <v>193</v>
      </c>
      <c r="DI75" s="129">
        <v>165</v>
      </c>
      <c r="DJ75" s="129">
        <v>172</v>
      </c>
      <c r="DK75" s="128">
        <v>345</v>
      </c>
      <c r="DL75" s="128">
        <v>558</v>
      </c>
      <c r="DM75" s="128">
        <v>463</v>
      </c>
      <c r="DN75" s="129">
        <v>296</v>
      </c>
      <c r="DO75" s="129">
        <v>271</v>
      </c>
      <c r="DP75" s="129">
        <v>294</v>
      </c>
      <c r="DQ75" s="129">
        <v>329</v>
      </c>
      <c r="DR75" s="129">
        <v>365</v>
      </c>
      <c r="DS75" s="130">
        <v>423</v>
      </c>
      <c r="DT75" s="130">
        <v>458</v>
      </c>
      <c r="DU75" s="130">
        <v>345</v>
      </c>
      <c r="DV75" s="130">
        <v>264</v>
      </c>
      <c r="DW75" s="130">
        <v>345</v>
      </c>
      <c r="DX75" s="130">
        <v>288</v>
      </c>
      <c r="DY75" s="130">
        <v>214</v>
      </c>
      <c r="DZ75" s="130">
        <v>312</v>
      </c>
      <c r="EA75" s="130">
        <v>440</v>
      </c>
      <c r="EB75" s="130">
        <v>569</v>
      </c>
      <c r="EC75" s="130">
        <v>564</v>
      </c>
      <c r="ED75" s="130">
        <v>606</v>
      </c>
      <c r="EE75" s="130">
        <v>515</v>
      </c>
      <c r="EF75" s="130">
        <v>536</v>
      </c>
      <c r="EG75" s="66">
        <f t="shared" si="294"/>
        <v>2162</v>
      </c>
      <c r="EH75" s="66">
        <f t="shared" si="295"/>
        <v>3508</v>
      </c>
      <c r="EI75" s="66">
        <f t="shared" si="296"/>
        <v>4389</v>
      </c>
      <c r="EJ75" s="66">
        <f t="shared" si="297"/>
        <v>10059</v>
      </c>
      <c r="EK75" s="86"/>
      <c r="EL75" s="5">
        <f t="shared" si="298"/>
        <v>352</v>
      </c>
      <c r="EM75" s="5">
        <f t="shared" si="299"/>
        <v>270</v>
      </c>
      <c r="EN75" s="5">
        <f t="shared" si="300"/>
        <v>-30</v>
      </c>
      <c r="EO75" s="5">
        <f t="shared" si="301"/>
        <v>-227</v>
      </c>
      <c r="EP75" s="5">
        <f t="shared" si="302"/>
        <v>322</v>
      </c>
      <c r="EQ75" s="5">
        <f t="shared" si="303"/>
        <v>270</v>
      </c>
      <c r="ER75" s="5">
        <f t="shared" si="304"/>
        <v>307</v>
      </c>
      <c r="ES75" s="5">
        <f t="shared" si="305"/>
        <v>319</v>
      </c>
      <c r="ET75" s="5">
        <f t="shared" si="306"/>
        <v>420</v>
      </c>
      <c r="EU75" s="5">
        <f t="shared" si="307"/>
        <v>743</v>
      </c>
      <c r="EV75" s="5">
        <f t="shared" si="308"/>
        <v>813</v>
      </c>
      <c r="EW75" s="5">
        <f t="shared" si="309"/>
        <v>711</v>
      </c>
      <c r="EX75" s="5">
        <f t="shared" si="310"/>
        <v>656</v>
      </c>
      <c r="EY75" s="5">
        <f t="shared" si="311"/>
        <v>841</v>
      </c>
      <c r="EZ75" s="5">
        <f t="shared" si="312"/>
        <v>742</v>
      </c>
      <c r="FA75" s="5">
        <f t="shared" si="313"/>
        <v>813</v>
      </c>
      <c r="FB75" s="5">
        <f t="shared" si="314"/>
        <v>1004</v>
      </c>
      <c r="FC75" s="5">
        <f t="shared" si="315"/>
        <v>639</v>
      </c>
      <c r="FD75" s="5">
        <f t="shared" si="316"/>
        <v>1110</v>
      </c>
      <c r="FE75" s="5">
        <f t="shared" si="317"/>
        <v>1009</v>
      </c>
      <c r="FF75" s="5">
        <f t="shared" si="318"/>
        <v>771</v>
      </c>
      <c r="FG75" s="5">
        <f t="shared" si="319"/>
        <v>1055</v>
      </c>
      <c r="FH75" s="5">
        <f t="shared" si="320"/>
        <v>966</v>
      </c>
      <c r="FI75" s="5">
        <f t="shared" si="321"/>
        <v>1096</v>
      </c>
      <c r="FJ75" s="5">
        <f t="shared" si="322"/>
        <v>1006</v>
      </c>
      <c r="FK75" s="5">
        <f t="shared" si="323"/>
        <v>1965</v>
      </c>
      <c r="FL75" s="5">
        <f t="shared" si="324"/>
        <v>2118</v>
      </c>
      <c r="FM75" s="5">
        <f t="shared" si="325"/>
        <v>1670</v>
      </c>
      <c r="FN75" s="5">
        <f t="shared" si="326"/>
        <v>767</v>
      </c>
      <c r="FO75" s="5">
        <f t="shared" si="327"/>
        <v>1587</v>
      </c>
      <c r="FP75" s="176">
        <f t="shared" si="328"/>
        <v>2746</v>
      </c>
      <c r="FQ75" s="176">
        <f t="shared" si="329"/>
        <v>8338</v>
      </c>
      <c r="FR75" s="176">
        <f t="shared" si="330"/>
        <v>13001</v>
      </c>
      <c r="FS75" s="66">
        <f t="shared" si="331"/>
        <v>24085</v>
      </c>
      <c r="FT75" s="242">
        <f t="shared" si="332"/>
        <v>1.1212547860378296E-2</v>
      </c>
      <c r="FU75" s="242">
        <f t="shared" si="333"/>
        <v>1.0984361523815723E-2</v>
      </c>
      <c r="FV75" s="242">
        <f t="shared" si="334"/>
        <v>-1.0391229802047073E-3</v>
      </c>
      <c r="FW75" s="242">
        <f t="shared" si="335"/>
        <v>-1.6672175094561346E-2</v>
      </c>
      <c r="FX75" s="242">
        <f t="shared" si="336"/>
        <v>1.3400009710151964E-2</v>
      </c>
      <c r="FY75" s="242">
        <f t="shared" si="337"/>
        <v>1.146358895249687E-2</v>
      </c>
      <c r="FZ75" s="242">
        <f t="shared" si="338"/>
        <v>9.6261379432883553E-3</v>
      </c>
      <c r="GA75" s="242">
        <f t="shared" si="339"/>
        <v>1.1434511434511435E-2</v>
      </c>
      <c r="GB75" s="242">
        <f t="shared" si="340"/>
        <v>1.6715752606861419E-2</v>
      </c>
      <c r="GC75" s="242">
        <f t="shared" si="341"/>
        <v>1.5346483527832284E-2</v>
      </c>
      <c r="GD75" s="242">
        <f t="shared" si="342"/>
        <v>1.6795785559343045E-2</v>
      </c>
      <c r="GE75" s="242">
        <f t="shared" si="343"/>
        <v>1.6465956461324687E-2</v>
      </c>
      <c r="GF75" s="242">
        <f t="shared" si="344"/>
        <v>1.4756495332358566E-2</v>
      </c>
      <c r="GG75" s="242">
        <f t="shared" si="345"/>
        <v>1.3904273786889311E-2</v>
      </c>
      <c r="GH75" s="242">
        <f t="shared" si="346"/>
        <v>1.18282826672618E-2</v>
      </c>
      <c r="GI75" s="242">
        <f t="shared" si="347"/>
        <v>1.0887469366437669E-2</v>
      </c>
      <c r="GJ75" s="242">
        <f t="shared" si="348"/>
        <v>1.2721904737769105E-2</v>
      </c>
      <c r="GK75" s="242">
        <f t="shared" si="349"/>
        <v>8.3121951219512196E-3</v>
      </c>
      <c r="GL75" s="242">
        <f t="shared" si="350"/>
        <v>1.2355160784051826E-2</v>
      </c>
      <c r="GM75" s="242">
        <f t="shared" si="351"/>
        <v>1.2675242450128134E-2</v>
      </c>
      <c r="GN75" s="242">
        <f t="shared" si="352"/>
        <v>1.191046297869711E-2</v>
      </c>
      <c r="GO75" s="242">
        <f t="shared" si="353"/>
        <v>1.934431038908651E-2</v>
      </c>
      <c r="GP75" s="242">
        <f t="shared" si="354"/>
        <v>1.6206422172264538E-2</v>
      </c>
      <c r="GQ75" s="242">
        <f t="shared" si="355"/>
        <v>1.6166860885342145E-2</v>
      </c>
      <c r="GR75" s="242">
        <f t="shared" si="356"/>
        <v>1.5584576536382086E-2</v>
      </c>
      <c r="GS75" s="242">
        <f t="shared" si="357"/>
        <v>2.9140899586243715E-2</v>
      </c>
      <c r="GT75" s="242">
        <f t="shared" si="358"/>
        <v>3.0070277560871727E-2</v>
      </c>
      <c r="GU75" s="242">
        <f t="shared" si="359"/>
        <v>2.1871019916379363E-2</v>
      </c>
      <c r="GV75" s="242">
        <f t="shared" si="360"/>
        <v>1.366117785357426E-2</v>
      </c>
      <c r="GW75" s="242">
        <f t="shared" si="361"/>
        <v>2.137995219710331E-2</v>
      </c>
      <c r="GX75" s="177">
        <f t="shared" si="362"/>
        <v>9.8291249931095909E-3</v>
      </c>
      <c r="GY75" s="177">
        <f t="shared" si="363"/>
        <v>1.264927909121802E-2</v>
      </c>
      <c r="GZ75" s="177">
        <f t="shared" si="364"/>
        <v>1.9824137843401358E-2</v>
      </c>
      <c r="HA75" s="243">
        <f t="shared" si="365"/>
        <v>1.5106389499943905E-2</v>
      </c>
      <c r="HB75" s="19"/>
      <c r="HC75" s="19"/>
      <c r="HD75" s="225">
        <v>0.12701999999999999</v>
      </c>
      <c r="HE75" s="10">
        <f t="shared" si="366"/>
        <v>44.711039999999997</v>
      </c>
      <c r="HF75" s="10">
        <f t="shared" si="367"/>
        <v>34.295400000000001</v>
      </c>
      <c r="HG75" s="10">
        <f t="shared" si="368"/>
        <v>-3.8106</v>
      </c>
      <c r="HH75" s="10">
        <f t="shared" si="369"/>
        <v>-28.833539999999999</v>
      </c>
      <c r="HI75" s="10">
        <f t="shared" si="370"/>
        <v>40.900439999999996</v>
      </c>
      <c r="HJ75" s="10">
        <f t="shared" si="371"/>
        <v>34.295400000000001</v>
      </c>
      <c r="HK75" s="10">
        <f t="shared" si="372"/>
        <v>38.995139999999999</v>
      </c>
      <c r="HL75" s="10">
        <f t="shared" si="373"/>
        <v>40.519379999999998</v>
      </c>
      <c r="HM75" s="10">
        <f t="shared" si="374"/>
        <v>53.348399999999998</v>
      </c>
      <c r="HN75" s="10">
        <f t="shared" si="375"/>
        <v>94.375859999999989</v>
      </c>
      <c r="HO75" s="10">
        <f t="shared" si="376"/>
        <v>103.26725999999999</v>
      </c>
      <c r="HP75" s="10">
        <f t="shared" si="377"/>
        <v>90.311219999999992</v>
      </c>
      <c r="HQ75" s="10">
        <f t="shared" si="378"/>
        <v>83.325119999999998</v>
      </c>
      <c r="HR75" s="10">
        <f t="shared" si="379"/>
        <v>106.82382</v>
      </c>
      <c r="HS75" s="10">
        <f t="shared" si="380"/>
        <v>94.248840000000001</v>
      </c>
      <c r="HT75" s="10">
        <f t="shared" si="381"/>
        <v>103.26725999999999</v>
      </c>
      <c r="HU75" s="10">
        <f t="shared" si="382"/>
        <v>127.52807999999999</v>
      </c>
      <c r="HV75" s="10">
        <f t="shared" si="383"/>
        <v>81.165779999999998</v>
      </c>
      <c r="HW75" s="10">
        <f t="shared" si="384"/>
        <v>140.9922</v>
      </c>
      <c r="HX75" s="10">
        <f t="shared" si="385"/>
        <v>128.16317999999998</v>
      </c>
      <c r="HY75" s="10">
        <f t="shared" si="386"/>
        <v>97.932419999999993</v>
      </c>
      <c r="HZ75" s="10">
        <f t="shared" si="387"/>
        <v>134.0061</v>
      </c>
      <c r="IA75" s="10">
        <f t="shared" si="388"/>
        <v>122.70132</v>
      </c>
      <c r="IB75" s="10">
        <f t="shared" si="389"/>
        <v>139.21392</v>
      </c>
      <c r="IC75" s="10">
        <f t="shared" si="390"/>
        <v>127.78211999999999</v>
      </c>
      <c r="ID75" s="10">
        <f t="shared" si="391"/>
        <v>249.59429999999998</v>
      </c>
      <c r="IE75" s="10">
        <f t="shared" si="392"/>
        <v>269.02835999999996</v>
      </c>
      <c r="IF75" s="10">
        <f t="shared" si="393"/>
        <v>212.1234</v>
      </c>
      <c r="IG75" s="10">
        <f t="shared" si="394"/>
        <v>97.424340000000001</v>
      </c>
      <c r="IH75" s="10">
        <f t="shared" si="395"/>
        <v>201.58073999999999</v>
      </c>
      <c r="II75" s="176">
        <f t="shared" si="396"/>
        <v>348.79692</v>
      </c>
      <c r="IJ75" s="176">
        <f t="shared" si="397"/>
        <v>1059.09276</v>
      </c>
      <c r="IK75" s="176">
        <f t="shared" si="398"/>
        <v>1651.3870199999997</v>
      </c>
      <c r="IL75" s="19">
        <f t="shared" si="399"/>
        <v>3059.2766999999994</v>
      </c>
      <c r="IM75" s="168"/>
      <c r="IN75" s="168"/>
      <c r="IO75" s="168"/>
      <c r="IP75" s="168"/>
      <c r="IQ75" s="168"/>
      <c r="IR75" s="168"/>
      <c r="IS75" s="168"/>
      <c r="IT75" s="168"/>
      <c r="IU75" s="168"/>
      <c r="IV75" s="168"/>
      <c r="IW75" s="168"/>
      <c r="IX75" s="168"/>
      <c r="IY75" s="168"/>
      <c r="IZ75" s="168"/>
      <c r="JA75" s="168"/>
      <c r="JB75" s="168"/>
      <c r="JC75" s="168"/>
      <c r="JD75" s="168"/>
      <c r="JE75" s="168"/>
      <c r="JF75" s="168"/>
      <c r="JG75" s="168"/>
      <c r="JH75" s="168"/>
      <c r="JI75" s="168"/>
      <c r="JJ75" s="168"/>
      <c r="JK75" s="168"/>
      <c r="JL75" s="168"/>
      <c r="JM75" s="168"/>
      <c r="JN75" s="168"/>
      <c r="JO75" s="168"/>
      <c r="JP75" s="168"/>
      <c r="JQ75" s="177">
        <f t="shared" si="259"/>
        <v>0.12701999999999999</v>
      </c>
      <c r="JR75" s="177">
        <f t="shared" si="256"/>
        <v>0.12701999999999999</v>
      </c>
      <c r="JS75" s="177">
        <f t="shared" si="257"/>
        <v>0.12701999999999997</v>
      </c>
      <c r="JT75" s="22">
        <f t="shared" si="258"/>
        <v>0.12701999999999997</v>
      </c>
    </row>
    <row r="76" spans="1:280" x14ac:dyDescent="0.25">
      <c r="A76" s="96">
        <v>74</v>
      </c>
      <c r="B76" s="45"/>
      <c r="C76" s="45" t="s">
        <v>182</v>
      </c>
      <c r="D76" s="45" t="s">
        <v>182</v>
      </c>
      <c r="E76" s="68">
        <v>208</v>
      </c>
      <c r="F76" s="49" t="s">
        <v>31</v>
      </c>
      <c r="G76" s="17"/>
      <c r="H76" s="5"/>
      <c r="I76" s="5"/>
      <c r="J76" s="5"/>
      <c r="K76" s="5"/>
      <c r="L76" s="5"/>
      <c r="M76" s="5"/>
      <c r="N76" s="17"/>
      <c r="O76" s="12"/>
      <c r="P76" s="12"/>
      <c r="Q76" s="12"/>
      <c r="R76" s="12"/>
      <c r="S76" s="12"/>
      <c r="T76" s="12"/>
      <c r="U76" s="12"/>
      <c r="V76" s="12"/>
      <c r="W76" s="11"/>
      <c r="X76" s="11"/>
      <c r="Y76" s="12"/>
      <c r="Z76" s="11"/>
      <c r="AA76" s="12"/>
      <c r="AB76" s="12"/>
      <c r="AC76" s="12"/>
      <c r="AD76" s="12"/>
      <c r="AE76" s="12"/>
      <c r="AF76" s="12"/>
      <c r="AG76" s="12"/>
      <c r="AH76" s="11"/>
      <c r="AI76" s="11"/>
      <c r="AJ76" s="11"/>
      <c r="AK76" s="11"/>
      <c r="AL76" s="60"/>
      <c r="AM76" s="17">
        <v>722</v>
      </c>
      <c r="AN76" s="5">
        <v>759</v>
      </c>
      <c r="AO76" s="5">
        <v>759</v>
      </c>
      <c r="AP76" s="5">
        <v>816</v>
      </c>
      <c r="AQ76" s="5">
        <v>804</v>
      </c>
      <c r="AR76" s="5">
        <v>811</v>
      </c>
      <c r="AS76" s="5">
        <v>788</v>
      </c>
      <c r="AT76" s="17">
        <v>750</v>
      </c>
      <c r="AU76" s="12">
        <v>777</v>
      </c>
      <c r="AV76" s="12">
        <v>821</v>
      </c>
      <c r="AW76" s="12">
        <v>878</v>
      </c>
      <c r="AX76" s="12">
        <v>931</v>
      </c>
      <c r="AY76" s="12">
        <v>954</v>
      </c>
      <c r="AZ76" s="12">
        <v>999</v>
      </c>
      <c r="BA76" s="12">
        <v>1025</v>
      </c>
      <c r="BB76" s="12">
        <v>1065</v>
      </c>
      <c r="BC76" s="11">
        <v>1147</v>
      </c>
      <c r="BD76" s="11">
        <v>1218</v>
      </c>
      <c r="BE76" s="12">
        <v>1234</v>
      </c>
      <c r="BF76" s="11">
        <v>1266</v>
      </c>
      <c r="BG76" s="12">
        <v>1308</v>
      </c>
      <c r="BH76" s="12">
        <v>1345</v>
      </c>
      <c r="BI76" s="12">
        <v>1370</v>
      </c>
      <c r="BJ76" s="12">
        <v>1415</v>
      </c>
      <c r="BK76" s="12">
        <v>1420</v>
      </c>
      <c r="BL76" s="12">
        <v>1509</v>
      </c>
      <c r="BM76" s="12">
        <v>1614</v>
      </c>
      <c r="BN76" s="11">
        <v>1632</v>
      </c>
      <c r="BO76" s="11">
        <v>1701</v>
      </c>
      <c r="BP76" s="11">
        <v>1699</v>
      </c>
      <c r="BQ76" s="11">
        <v>1860</v>
      </c>
      <c r="BR76" s="60"/>
      <c r="BS76" s="60"/>
      <c r="BT76" s="11">
        <f t="shared" si="260"/>
        <v>37</v>
      </c>
      <c r="BU76" s="11">
        <f t="shared" si="261"/>
        <v>0</v>
      </c>
      <c r="BV76" s="11">
        <f t="shared" si="262"/>
        <v>57</v>
      </c>
      <c r="BW76" s="11">
        <f t="shared" si="263"/>
        <v>-12</v>
      </c>
      <c r="BX76" s="11">
        <f t="shared" si="264"/>
        <v>7</v>
      </c>
      <c r="BY76" s="11">
        <f t="shared" si="265"/>
        <v>-23</v>
      </c>
      <c r="BZ76" s="11">
        <f t="shared" si="266"/>
        <v>-38</v>
      </c>
      <c r="CA76" s="11">
        <f t="shared" si="267"/>
        <v>27</v>
      </c>
      <c r="CB76" s="11">
        <f t="shared" si="268"/>
        <v>44</v>
      </c>
      <c r="CC76" s="11">
        <f t="shared" si="269"/>
        <v>57</v>
      </c>
      <c r="CD76" s="11">
        <f t="shared" si="270"/>
        <v>53</v>
      </c>
      <c r="CE76" s="11">
        <f t="shared" si="271"/>
        <v>23</v>
      </c>
      <c r="CF76" s="11">
        <f t="shared" si="272"/>
        <v>45</v>
      </c>
      <c r="CG76" s="11">
        <f t="shared" si="273"/>
        <v>26</v>
      </c>
      <c r="CH76" s="11">
        <f t="shared" si="274"/>
        <v>40</v>
      </c>
      <c r="CI76" s="11">
        <f t="shared" si="275"/>
        <v>82</v>
      </c>
      <c r="CJ76" s="11">
        <f t="shared" si="276"/>
        <v>71</v>
      </c>
      <c r="CK76" s="11">
        <f t="shared" si="277"/>
        <v>16</v>
      </c>
      <c r="CL76" s="11">
        <f t="shared" si="278"/>
        <v>32</v>
      </c>
      <c r="CM76" s="11">
        <f t="shared" si="279"/>
        <v>42</v>
      </c>
      <c r="CN76" s="11">
        <f t="shared" si="280"/>
        <v>37</v>
      </c>
      <c r="CO76" s="11">
        <f t="shared" si="281"/>
        <v>25</v>
      </c>
      <c r="CP76" s="11">
        <f t="shared" si="282"/>
        <v>45</v>
      </c>
      <c r="CQ76" s="11">
        <f t="shared" si="283"/>
        <v>5</v>
      </c>
      <c r="CR76" s="11">
        <f t="shared" si="284"/>
        <v>89</v>
      </c>
      <c r="CS76" s="11">
        <f t="shared" si="285"/>
        <v>105</v>
      </c>
      <c r="CT76" s="11">
        <f t="shared" si="286"/>
        <v>18</v>
      </c>
      <c r="CU76" s="11">
        <f t="shared" si="287"/>
        <v>69</v>
      </c>
      <c r="CV76" s="11">
        <f t="shared" si="288"/>
        <v>-2</v>
      </c>
      <c r="CW76" s="11">
        <f t="shared" si="289"/>
        <v>161</v>
      </c>
      <c r="CX76" s="66">
        <f t="shared" si="290"/>
        <v>156</v>
      </c>
      <c r="CY76" s="66">
        <f t="shared" si="291"/>
        <v>430</v>
      </c>
      <c r="CZ76" s="66">
        <f t="shared" si="292"/>
        <v>552</v>
      </c>
      <c r="DA76" s="66">
        <f t="shared" si="293"/>
        <v>1138</v>
      </c>
      <c r="DB76" s="60"/>
      <c r="DC76" s="128">
        <v>17</v>
      </c>
      <c r="DD76" s="128">
        <v>13</v>
      </c>
      <c r="DE76" s="128">
        <v>9</v>
      </c>
      <c r="DF76" s="129">
        <v>7</v>
      </c>
      <c r="DG76" s="129">
        <v>6</v>
      </c>
      <c r="DH76" s="129">
        <v>6</v>
      </c>
      <c r="DI76" s="129">
        <v>4</v>
      </c>
      <c r="DJ76" s="129">
        <v>10</v>
      </c>
      <c r="DK76" s="128">
        <v>26</v>
      </c>
      <c r="DL76" s="128">
        <v>15</v>
      </c>
      <c r="DM76" s="128">
        <v>16</v>
      </c>
      <c r="DN76" s="129">
        <v>18</v>
      </c>
      <c r="DO76" s="129">
        <v>30</v>
      </c>
      <c r="DP76" s="129">
        <v>14</v>
      </c>
      <c r="DQ76" s="129">
        <v>14</v>
      </c>
      <c r="DR76" s="129">
        <v>26</v>
      </c>
      <c r="DS76" s="130">
        <v>34</v>
      </c>
      <c r="DT76" s="130">
        <v>31</v>
      </c>
      <c r="DU76" s="130">
        <v>17</v>
      </c>
      <c r="DV76" s="130">
        <v>21</v>
      </c>
      <c r="DW76" s="130">
        <v>28</v>
      </c>
      <c r="DX76" s="130">
        <v>26</v>
      </c>
      <c r="DY76" s="130">
        <v>21</v>
      </c>
      <c r="DZ76" s="130">
        <v>14</v>
      </c>
      <c r="EA76" s="130">
        <v>13</v>
      </c>
      <c r="EB76" s="130">
        <v>14</v>
      </c>
      <c r="EC76" s="130">
        <v>21</v>
      </c>
      <c r="ED76" s="130">
        <v>25</v>
      </c>
      <c r="EE76" s="130">
        <v>24</v>
      </c>
      <c r="EF76" s="130">
        <v>18</v>
      </c>
      <c r="EG76" s="66">
        <f t="shared" si="294"/>
        <v>113</v>
      </c>
      <c r="EH76" s="66">
        <f t="shared" si="295"/>
        <v>221</v>
      </c>
      <c r="EI76" s="66">
        <f t="shared" si="296"/>
        <v>204</v>
      </c>
      <c r="EJ76" s="66">
        <f t="shared" si="297"/>
        <v>538</v>
      </c>
      <c r="EK76" s="25"/>
      <c r="EL76" s="5">
        <f t="shared" si="298"/>
        <v>54</v>
      </c>
      <c r="EM76" s="5">
        <f t="shared" si="299"/>
        <v>13</v>
      </c>
      <c r="EN76" s="5">
        <f t="shared" si="300"/>
        <v>66</v>
      </c>
      <c r="EO76" s="5">
        <f t="shared" si="301"/>
        <v>-5</v>
      </c>
      <c r="EP76" s="5">
        <f t="shared" si="302"/>
        <v>13</v>
      </c>
      <c r="EQ76" s="5">
        <f t="shared" si="303"/>
        <v>-17</v>
      </c>
      <c r="ER76" s="5">
        <f t="shared" si="304"/>
        <v>-34</v>
      </c>
      <c r="ES76" s="5">
        <f t="shared" si="305"/>
        <v>37</v>
      </c>
      <c r="ET76" s="5">
        <f t="shared" si="306"/>
        <v>70</v>
      </c>
      <c r="EU76" s="5">
        <f t="shared" si="307"/>
        <v>72</v>
      </c>
      <c r="EV76" s="5">
        <f t="shared" si="308"/>
        <v>69</v>
      </c>
      <c r="EW76" s="5">
        <f t="shared" si="309"/>
        <v>41</v>
      </c>
      <c r="EX76" s="5">
        <f t="shared" si="310"/>
        <v>75</v>
      </c>
      <c r="EY76" s="5">
        <f t="shared" si="311"/>
        <v>40</v>
      </c>
      <c r="EZ76" s="5">
        <f t="shared" si="312"/>
        <v>54</v>
      </c>
      <c r="FA76" s="5">
        <f t="shared" si="313"/>
        <v>108</v>
      </c>
      <c r="FB76" s="5">
        <f t="shared" si="314"/>
        <v>105</v>
      </c>
      <c r="FC76" s="5">
        <f t="shared" si="315"/>
        <v>47</v>
      </c>
      <c r="FD76" s="5">
        <f t="shared" si="316"/>
        <v>49</v>
      </c>
      <c r="FE76" s="5">
        <f t="shared" si="317"/>
        <v>63</v>
      </c>
      <c r="FF76" s="5">
        <f t="shared" si="318"/>
        <v>65</v>
      </c>
      <c r="FG76" s="5">
        <f t="shared" si="319"/>
        <v>51</v>
      </c>
      <c r="FH76" s="5">
        <f t="shared" si="320"/>
        <v>66</v>
      </c>
      <c r="FI76" s="5">
        <f t="shared" si="321"/>
        <v>19</v>
      </c>
      <c r="FJ76" s="5">
        <f t="shared" si="322"/>
        <v>102</v>
      </c>
      <c r="FK76" s="5">
        <f t="shared" si="323"/>
        <v>119</v>
      </c>
      <c r="FL76" s="5">
        <f t="shared" si="324"/>
        <v>39</v>
      </c>
      <c r="FM76" s="5">
        <f t="shared" si="325"/>
        <v>94</v>
      </c>
      <c r="FN76" s="5">
        <f t="shared" si="326"/>
        <v>22</v>
      </c>
      <c r="FO76" s="5">
        <f t="shared" si="327"/>
        <v>179</v>
      </c>
      <c r="FP76" s="176">
        <f t="shared" si="328"/>
        <v>269</v>
      </c>
      <c r="FQ76" s="176">
        <f t="shared" si="329"/>
        <v>651</v>
      </c>
      <c r="FR76" s="176">
        <f t="shared" si="330"/>
        <v>756</v>
      </c>
      <c r="FS76" s="66">
        <f t="shared" si="331"/>
        <v>1676</v>
      </c>
      <c r="FT76" s="242">
        <f t="shared" si="332"/>
        <v>1.7201067740353067E-3</v>
      </c>
      <c r="FU76" s="242">
        <f t="shared" si="333"/>
        <v>5.2887666596149771E-4</v>
      </c>
      <c r="FV76" s="242">
        <f t="shared" si="334"/>
        <v>2.2860705564503557E-3</v>
      </c>
      <c r="FW76" s="242">
        <f t="shared" si="335"/>
        <v>-3.6722852631192394E-4</v>
      </c>
      <c r="FX76" s="242">
        <f t="shared" si="336"/>
        <v>5.4099418084464453E-4</v>
      </c>
      <c r="FY76" s="242">
        <f t="shared" si="337"/>
        <v>-7.2178152663869176E-4</v>
      </c>
      <c r="FZ76" s="242">
        <f t="shared" si="338"/>
        <v>-1.0660869383446387E-3</v>
      </c>
      <c r="GA76" s="242">
        <f t="shared" si="339"/>
        <v>1.3262599469496021E-3</v>
      </c>
      <c r="GB76" s="242">
        <f t="shared" si="340"/>
        <v>2.7859587678102362E-3</v>
      </c>
      <c r="GC76" s="242">
        <f t="shared" si="341"/>
        <v>1.4871424145409481E-3</v>
      </c>
      <c r="GD76" s="242">
        <f t="shared" si="342"/>
        <v>1.4254725751471956E-3</v>
      </c>
      <c r="GE76" s="242">
        <f t="shared" si="343"/>
        <v>9.4951366373320981E-4</v>
      </c>
      <c r="GF76" s="242">
        <f t="shared" si="344"/>
        <v>1.6870993139129456E-3</v>
      </c>
      <c r="GG76" s="242">
        <f t="shared" si="345"/>
        <v>6.6132098867487804E-4</v>
      </c>
      <c r="GH76" s="242">
        <f t="shared" si="346"/>
        <v>8.6081841513765121E-4</v>
      </c>
      <c r="GI76" s="242">
        <f t="shared" si="347"/>
        <v>1.4463058936965169E-3</v>
      </c>
      <c r="GJ76" s="242">
        <f t="shared" si="348"/>
        <v>1.3304780851252551E-3</v>
      </c>
      <c r="GK76" s="242">
        <f t="shared" si="349"/>
        <v>6.1138211382113822E-4</v>
      </c>
      <c r="GL76" s="242">
        <f t="shared" si="350"/>
        <v>5.4540799857526071E-4</v>
      </c>
      <c r="GM76" s="242">
        <f t="shared" si="351"/>
        <v>7.9141751670770309E-4</v>
      </c>
      <c r="GN76" s="242">
        <f t="shared" si="352"/>
        <v>1.0041246350393153E-3</v>
      </c>
      <c r="GO76" s="242">
        <f t="shared" si="353"/>
        <v>9.3512780079944261E-4</v>
      </c>
      <c r="GP76" s="242">
        <f t="shared" si="354"/>
        <v>1.1072710800926081E-3</v>
      </c>
      <c r="GQ76" s="242">
        <f t="shared" si="355"/>
        <v>2.8026492410720868E-4</v>
      </c>
      <c r="GR76" s="242">
        <f t="shared" si="356"/>
        <v>1.5801459311242274E-3</v>
      </c>
      <c r="GS76" s="242">
        <f t="shared" si="357"/>
        <v>1.7647669469531817E-3</v>
      </c>
      <c r="GT76" s="242">
        <f t="shared" si="358"/>
        <v>5.5370199474692977E-4</v>
      </c>
      <c r="GU76" s="242">
        <f t="shared" si="359"/>
        <v>1.2310633964908145E-3</v>
      </c>
      <c r="GV76" s="242">
        <f t="shared" si="360"/>
        <v>3.9184604012859674E-4</v>
      </c>
      <c r="GW76" s="242">
        <f t="shared" si="361"/>
        <v>2.4114753895913624E-3</v>
      </c>
      <c r="GX76" s="177">
        <f t="shared" si="362"/>
        <v>9.6286767048305889E-4</v>
      </c>
      <c r="GY76" s="177">
        <f t="shared" si="363"/>
        <v>9.876086217777563E-4</v>
      </c>
      <c r="GZ76" s="177">
        <f t="shared" si="364"/>
        <v>1.1527611883402375E-3</v>
      </c>
      <c r="HA76" s="243">
        <f t="shared" si="365"/>
        <v>1.0512065103552412E-3</v>
      </c>
      <c r="HB76" s="19"/>
      <c r="HC76" s="19"/>
      <c r="HD76" s="225">
        <v>0.76646999999999987</v>
      </c>
      <c r="HE76" s="10">
        <f t="shared" si="366"/>
        <v>41.389379999999996</v>
      </c>
      <c r="HF76" s="10">
        <f t="shared" si="367"/>
        <v>9.964109999999998</v>
      </c>
      <c r="HG76" s="10">
        <f t="shared" si="368"/>
        <v>50.587019999999988</v>
      </c>
      <c r="HH76" s="10">
        <f t="shared" si="369"/>
        <v>-3.8323499999999995</v>
      </c>
      <c r="HI76" s="10">
        <f t="shared" si="370"/>
        <v>9.964109999999998</v>
      </c>
      <c r="HJ76" s="10">
        <f t="shared" si="371"/>
        <v>-13.029989999999998</v>
      </c>
      <c r="HK76" s="10">
        <f t="shared" si="372"/>
        <v>-26.059979999999996</v>
      </c>
      <c r="HL76" s="10">
        <f t="shared" si="373"/>
        <v>28.359389999999994</v>
      </c>
      <c r="HM76" s="10">
        <f t="shared" si="374"/>
        <v>53.652899999999988</v>
      </c>
      <c r="HN76" s="10">
        <f t="shared" si="375"/>
        <v>55.185839999999992</v>
      </c>
      <c r="HO76" s="10">
        <f t="shared" si="376"/>
        <v>52.88642999999999</v>
      </c>
      <c r="HP76" s="10">
        <f t="shared" si="377"/>
        <v>31.425269999999994</v>
      </c>
      <c r="HQ76" s="10">
        <f t="shared" si="378"/>
        <v>57.485249999999994</v>
      </c>
      <c r="HR76" s="10">
        <f t="shared" si="379"/>
        <v>30.658799999999996</v>
      </c>
      <c r="HS76" s="10">
        <f t="shared" si="380"/>
        <v>41.389379999999996</v>
      </c>
      <c r="HT76" s="10">
        <f t="shared" si="381"/>
        <v>82.778759999999991</v>
      </c>
      <c r="HU76" s="10">
        <f t="shared" si="382"/>
        <v>80.479349999999982</v>
      </c>
      <c r="HV76" s="10">
        <f t="shared" si="383"/>
        <v>36.024089999999994</v>
      </c>
      <c r="HW76" s="10">
        <f t="shared" si="384"/>
        <v>37.55702999999999</v>
      </c>
      <c r="HX76" s="10">
        <f t="shared" si="385"/>
        <v>48.287609999999994</v>
      </c>
      <c r="HY76" s="10">
        <f t="shared" si="386"/>
        <v>49.82054999999999</v>
      </c>
      <c r="HZ76" s="10">
        <f t="shared" si="387"/>
        <v>39.089969999999994</v>
      </c>
      <c r="IA76" s="10">
        <f t="shared" si="388"/>
        <v>50.587019999999988</v>
      </c>
      <c r="IB76" s="10">
        <f t="shared" si="389"/>
        <v>14.562929999999998</v>
      </c>
      <c r="IC76" s="10">
        <f t="shared" si="390"/>
        <v>78.179939999999988</v>
      </c>
      <c r="ID76" s="10">
        <f t="shared" si="391"/>
        <v>91.209929999999986</v>
      </c>
      <c r="IE76" s="10">
        <f t="shared" si="392"/>
        <v>29.892329999999994</v>
      </c>
      <c r="IF76" s="10">
        <f t="shared" si="393"/>
        <v>72.048179999999988</v>
      </c>
      <c r="IG76" s="10">
        <f t="shared" si="394"/>
        <v>16.862339999999996</v>
      </c>
      <c r="IH76" s="10">
        <f t="shared" si="395"/>
        <v>137.19812999999996</v>
      </c>
      <c r="II76" s="176">
        <f t="shared" si="396"/>
        <v>206.18042999999994</v>
      </c>
      <c r="IJ76" s="176">
        <f t="shared" si="397"/>
        <v>498.97196999999989</v>
      </c>
      <c r="IK76" s="176">
        <f t="shared" si="398"/>
        <v>579.45132000000001</v>
      </c>
      <c r="IL76" s="19">
        <f t="shared" si="399"/>
        <v>1284.6037199999996</v>
      </c>
      <c r="IM76" s="168"/>
      <c r="IN76" s="168"/>
      <c r="IO76" s="168"/>
      <c r="IP76" s="168"/>
      <c r="IQ76" s="168"/>
      <c r="IR76" s="168"/>
      <c r="IS76" s="168"/>
      <c r="IT76" s="168"/>
      <c r="IU76" s="168"/>
      <c r="IV76" s="168"/>
      <c r="IW76" s="168"/>
      <c r="IX76" s="168"/>
      <c r="IY76" s="168"/>
      <c r="IZ76" s="168"/>
      <c r="JA76" s="168"/>
      <c r="JB76" s="168"/>
      <c r="JC76" s="168"/>
      <c r="JD76" s="168"/>
      <c r="JE76" s="168"/>
      <c r="JF76" s="168"/>
      <c r="JG76" s="168"/>
      <c r="JH76" s="168"/>
      <c r="JI76" s="168"/>
      <c r="JJ76" s="168"/>
      <c r="JK76" s="168"/>
      <c r="JL76" s="168"/>
      <c r="JM76" s="168"/>
      <c r="JN76" s="168"/>
      <c r="JO76" s="168"/>
      <c r="JP76" s="168"/>
      <c r="JQ76" s="177">
        <f t="shared" si="259"/>
        <v>0.76646999999999976</v>
      </c>
      <c r="JR76" s="177">
        <f t="shared" si="256"/>
        <v>0.76646999999999987</v>
      </c>
      <c r="JS76" s="177">
        <f t="shared" si="257"/>
        <v>0.76646999999999998</v>
      </c>
      <c r="JT76" s="22">
        <f t="shared" si="258"/>
        <v>0.76646999999999976</v>
      </c>
    </row>
    <row r="77" spans="1:280" x14ac:dyDescent="0.25">
      <c r="A77" s="96">
        <v>75</v>
      </c>
      <c r="B77" s="45"/>
      <c r="C77" s="45" t="s">
        <v>182</v>
      </c>
      <c r="D77" s="45" t="s">
        <v>182</v>
      </c>
      <c r="E77" s="68">
        <v>254</v>
      </c>
      <c r="F77" s="49" t="s">
        <v>41</v>
      </c>
      <c r="G77" s="124"/>
      <c r="H77" s="125"/>
      <c r="I77" s="125"/>
      <c r="J77" s="125"/>
      <c r="K77" s="125"/>
      <c r="L77" s="125"/>
      <c r="M77" s="125"/>
      <c r="N77" s="17"/>
      <c r="O77" s="12"/>
      <c r="P77" s="12"/>
      <c r="Q77" s="12"/>
      <c r="R77" s="12"/>
      <c r="S77" s="12"/>
      <c r="T77" s="12"/>
      <c r="U77" s="12"/>
      <c r="V77" s="12"/>
      <c r="W77" s="11"/>
      <c r="X77" s="11"/>
      <c r="Y77" s="12"/>
      <c r="Z77" s="11"/>
      <c r="AA77" s="11"/>
      <c r="AB77" s="11"/>
      <c r="AC77" s="11"/>
      <c r="AD77" s="11"/>
      <c r="AE77" s="11"/>
      <c r="AF77" s="11"/>
      <c r="AG77" s="11"/>
      <c r="AH77" s="12"/>
      <c r="AI77" s="12"/>
      <c r="AJ77" s="12"/>
      <c r="AK77" s="12"/>
      <c r="AL77" s="60"/>
      <c r="AM77" s="124">
        <v>340</v>
      </c>
      <c r="AN77" s="125">
        <v>340</v>
      </c>
      <c r="AO77" s="125">
        <v>340</v>
      </c>
      <c r="AP77" s="125">
        <v>340</v>
      </c>
      <c r="AQ77" s="125">
        <v>340</v>
      </c>
      <c r="AR77" s="125">
        <v>340</v>
      </c>
      <c r="AS77" s="125">
        <v>340</v>
      </c>
      <c r="AT77" s="17">
        <v>340</v>
      </c>
      <c r="AU77" s="12">
        <v>411</v>
      </c>
      <c r="AV77" s="12">
        <v>453</v>
      </c>
      <c r="AW77" s="12">
        <v>487</v>
      </c>
      <c r="AX77" s="12">
        <v>578</v>
      </c>
      <c r="AY77" s="12">
        <v>586</v>
      </c>
      <c r="AZ77" s="12">
        <v>505</v>
      </c>
      <c r="BA77" s="12">
        <v>972</v>
      </c>
      <c r="BB77" s="12">
        <v>1306</v>
      </c>
      <c r="BC77" s="11">
        <v>1845</v>
      </c>
      <c r="BD77" s="11">
        <v>2539</v>
      </c>
      <c r="BE77" s="12">
        <v>3308</v>
      </c>
      <c r="BF77" s="11">
        <v>4258</v>
      </c>
      <c r="BG77" s="11">
        <v>5658</v>
      </c>
      <c r="BH77" s="11">
        <v>6195</v>
      </c>
      <c r="BI77" s="11">
        <v>6024</v>
      </c>
      <c r="BJ77" s="11">
        <v>6559</v>
      </c>
      <c r="BK77" s="11">
        <v>7451</v>
      </c>
      <c r="BL77" s="11">
        <v>10838</v>
      </c>
      <c r="BM77" s="11">
        <v>12482</v>
      </c>
      <c r="BN77" s="12">
        <v>13227</v>
      </c>
      <c r="BO77" s="12">
        <v>13375</v>
      </c>
      <c r="BP77" s="12">
        <v>13003</v>
      </c>
      <c r="BQ77" s="12">
        <v>11585</v>
      </c>
      <c r="BR77" s="60"/>
      <c r="BS77" s="60"/>
      <c r="BT77" s="11">
        <f t="shared" si="260"/>
        <v>0</v>
      </c>
      <c r="BU77" s="11">
        <f t="shared" si="261"/>
        <v>0</v>
      </c>
      <c r="BV77" s="11">
        <f t="shared" si="262"/>
        <v>0</v>
      </c>
      <c r="BW77" s="11">
        <f t="shared" si="263"/>
        <v>0</v>
      </c>
      <c r="BX77" s="11">
        <f t="shared" si="264"/>
        <v>0</v>
      </c>
      <c r="BY77" s="11">
        <f t="shared" si="265"/>
        <v>0</v>
      </c>
      <c r="BZ77" s="11">
        <f t="shared" si="266"/>
        <v>0</v>
      </c>
      <c r="CA77" s="11">
        <f t="shared" si="267"/>
        <v>71</v>
      </c>
      <c r="CB77" s="11">
        <f t="shared" si="268"/>
        <v>42</v>
      </c>
      <c r="CC77" s="11">
        <f t="shared" si="269"/>
        <v>34</v>
      </c>
      <c r="CD77" s="11">
        <f t="shared" si="270"/>
        <v>91</v>
      </c>
      <c r="CE77" s="11">
        <f t="shared" si="271"/>
        <v>8</v>
      </c>
      <c r="CF77" s="11">
        <f t="shared" si="272"/>
        <v>-81</v>
      </c>
      <c r="CG77" s="11">
        <f t="shared" si="273"/>
        <v>467</v>
      </c>
      <c r="CH77" s="11">
        <f t="shared" si="274"/>
        <v>334</v>
      </c>
      <c r="CI77" s="11">
        <f t="shared" si="275"/>
        <v>539</v>
      </c>
      <c r="CJ77" s="11">
        <f t="shared" si="276"/>
        <v>694</v>
      </c>
      <c r="CK77" s="11">
        <f t="shared" si="277"/>
        <v>769</v>
      </c>
      <c r="CL77" s="11">
        <f t="shared" si="278"/>
        <v>950</v>
      </c>
      <c r="CM77" s="11">
        <f t="shared" si="279"/>
        <v>1400</v>
      </c>
      <c r="CN77" s="11">
        <f t="shared" si="280"/>
        <v>537</v>
      </c>
      <c r="CO77" s="11">
        <f t="shared" si="281"/>
        <v>-171</v>
      </c>
      <c r="CP77" s="11">
        <f t="shared" si="282"/>
        <v>535</v>
      </c>
      <c r="CQ77" s="11">
        <f t="shared" si="283"/>
        <v>892</v>
      </c>
      <c r="CR77" s="11">
        <f t="shared" si="284"/>
        <v>3387</v>
      </c>
      <c r="CS77" s="11">
        <f t="shared" si="285"/>
        <v>1644</v>
      </c>
      <c r="CT77" s="11">
        <f t="shared" si="286"/>
        <v>745</v>
      </c>
      <c r="CU77" s="11">
        <f t="shared" si="287"/>
        <v>148</v>
      </c>
      <c r="CV77" s="11">
        <f t="shared" si="288"/>
        <v>-372</v>
      </c>
      <c r="CW77" s="11">
        <f t="shared" si="289"/>
        <v>-1418</v>
      </c>
      <c r="CX77" s="66">
        <f t="shared" si="290"/>
        <v>147</v>
      </c>
      <c r="CY77" s="66">
        <f t="shared" si="291"/>
        <v>5171</v>
      </c>
      <c r="CZ77" s="66">
        <f t="shared" si="292"/>
        <v>5927</v>
      </c>
      <c r="DA77" s="66">
        <f t="shared" si="293"/>
        <v>11245</v>
      </c>
      <c r="DB77" s="60"/>
      <c r="DC77" s="128">
        <v>8</v>
      </c>
      <c r="DD77" s="128">
        <v>9</v>
      </c>
      <c r="DE77" s="128">
        <v>31</v>
      </c>
      <c r="DF77" s="129">
        <v>22</v>
      </c>
      <c r="DG77" s="129">
        <v>33</v>
      </c>
      <c r="DH77" s="129">
        <v>86</v>
      </c>
      <c r="DI77" s="129">
        <v>80</v>
      </c>
      <c r="DJ77" s="129">
        <v>44</v>
      </c>
      <c r="DK77" s="128">
        <v>98</v>
      </c>
      <c r="DL77" s="128">
        <v>137</v>
      </c>
      <c r="DM77" s="128">
        <v>141</v>
      </c>
      <c r="DN77" s="129">
        <v>118</v>
      </c>
      <c r="DO77" s="129">
        <v>164</v>
      </c>
      <c r="DP77" s="129">
        <v>154</v>
      </c>
      <c r="DQ77" s="129">
        <v>113</v>
      </c>
      <c r="DR77" s="129">
        <v>236</v>
      </c>
      <c r="DS77" s="130">
        <v>251</v>
      </c>
      <c r="DT77" s="130">
        <v>298</v>
      </c>
      <c r="DU77" s="130">
        <v>266</v>
      </c>
      <c r="DV77" s="130">
        <v>184</v>
      </c>
      <c r="DW77" s="130">
        <v>397</v>
      </c>
      <c r="DX77" s="130">
        <v>612</v>
      </c>
      <c r="DY77" s="130">
        <v>377</v>
      </c>
      <c r="DZ77" s="130">
        <v>546</v>
      </c>
      <c r="EA77" s="130">
        <v>655</v>
      </c>
      <c r="EB77" s="130">
        <v>930</v>
      </c>
      <c r="EC77" s="130">
        <v>672</v>
      </c>
      <c r="ED77" s="130">
        <v>759</v>
      </c>
      <c r="EE77" s="130">
        <v>888</v>
      </c>
      <c r="EF77" s="130">
        <v>1891</v>
      </c>
      <c r="EG77" s="66">
        <f t="shared" si="294"/>
        <v>548</v>
      </c>
      <c r="EH77" s="66">
        <f t="shared" si="295"/>
        <v>1925</v>
      </c>
      <c r="EI77" s="66">
        <f t="shared" si="296"/>
        <v>7727</v>
      </c>
      <c r="EJ77" s="66">
        <f t="shared" si="297"/>
        <v>10200</v>
      </c>
      <c r="EK77" s="86"/>
      <c r="EL77" s="5">
        <f t="shared" si="298"/>
        <v>8</v>
      </c>
      <c r="EM77" s="5">
        <f t="shared" si="299"/>
        <v>9</v>
      </c>
      <c r="EN77" s="5">
        <f t="shared" si="300"/>
        <v>31</v>
      </c>
      <c r="EO77" s="5">
        <f t="shared" si="301"/>
        <v>22</v>
      </c>
      <c r="EP77" s="5">
        <f t="shared" si="302"/>
        <v>33</v>
      </c>
      <c r="EQ77" s="5">
        <f t="shared" si="303"/>
        <v>86</v>
      </c>
      <c r="ER77" s="5">
        <f t="shared" si="304"/>
        <v>80</v>
      </c>
      <c r="ES77" s="5">
        <f t="shared" si="305"/>
        <v>115</v>
      </c>
      <c r="ET77" s="5">
        <f t="shared" si="306"/>
        <v>140</v>
      </c>
      <c r="EU77" s="5">
        <f t="shared" si="307"/>
        <v>171</v>
      </c>
      <c r="EV77" s="5">
        <f t="shared" si="308"/>
        <v>232</v>
      </c>
      <c r="EW77" s="5">
        <f t="shared" si="309"/>
        <v>126</v>
      </c>
      <c r="EX77" s="5">
        <f t="shared" si="310"/>
        <v>83</v>
      </c>
      <c r="EY77" s="5">
        <f t="shared" si="311"/>
        <v>621</v>
      </c>
      <c r="EZ77" s="5">
        <f t="shared" si="312"/>
        <v>447</v>
      </c>
      <c r="FA77" s="5">
        <f t="shared" si="313"/>
        <v>775</v>
      </c>
      <c r="FB77" s="5">
        <f t="shared" si="314"/>
        <v>945</v>
      </c>
      <c r="FC77" s="5">
        <f t="shared" si="315"/>
        <v>1067</v>
      </c>
      <c r="FD77" s="5">
        <f t="shared" si="316"/>
        <v>1216</v>
      </c>
      <c r="FE77" s="5">
        <f t="shared" si="317"/>
        <v>1584</v>
      </c>
      <c r="FF77" s="5">
        <f t="shared" si="318"/>
        <v>934</v>
      </c>
      <c r="FG77" s="5">
        <f t="shared" si="319"/>
        <v>441</v>
      </c>
      <c r="FH77" s="5">
        <f t="shared" si="320"/>
        <v>912</v>
      </c>
      <c r="FI77" s="5">
        <f t="shared" si="321"/>
        <v>1438</v>
      </c>
      <c r="FJ77" s="5">
        <f t="shared" si="322"/>
        <v>4042</v>
      </c>
      <c r="FK77" s="5">
        <f t="shared" si="323"/>
        <v>2574</v>
      </c>
      <c r="FL77" s="5">
        <f t="shared" si="324"/>
        <v>1417</v>
      </c>
      <c r="FM77" s="5">
        <f t="shared" si="325"/>
        <v>907</v>
      </c>
      <c r="FN77" s="5">
        <f t="shared" si="326"/>
        <v>516</v>
      </c>
      <c r="FO77" s="5">
        <f t="shared" si="327"/>
        <v>473</v>
      </c>
      <c r="FP77" s="176">
        <f t="shared" si="328"/>
        <v>695</v>
      </c>
      <c r="FQ77" s="176">
        <f t="shared" si="329"/>
        <v>7096</v>
      </c>
      <c r="FR77" s="176">
        <f t="shared" si="330"/>
        <v>13654</v>
      </c>
      <c r="FS77" s="66">
        <f t="shared" si="331"/>
        <v>21445</v>
      </c>
      <c r="FT77" s="242">
        <f t="shared" si="332"/>
        <v>2.5483063319041579E-4</v>
      </c>
      <c r="FU77" s="242">
        <f t="shared" si="333"/>
        <v>3.6614538412719073E-4</v>
      </c>
      <c r="FV77" s="242">
        <f t="shared" si="334"/>
        <v>1.0737604128781976E-3</v>
      </c>
      <c r="FW77" s="242">
        <f t="shared" si="335"/>
        <v>1.6158055157724652E-3</v>
      </c>
      <c r="FX77" s="242">
        <f t="shared" si="336"/>
        <v>1.3732929206056361E-3</v>
      </c>
      <c r="FY77" s="242">
        <f t="shared" si="337"/>
        <v>3.6513653700545583E-3</v>
      </c>
      <c r="FZ77" s="242">
        <f t="shared" si="338"/>
        <v>2.5084398549285614E-3</v>
      </c>
      <c r="GA77" s="242">
        <f t="shared" si="339"/>
        <v>4.1221592945730875E-3</v>
      </c>
      <c r="GB77" s="242">
        <f t="shared" si="340"/>
        <v>5.5719175356204725E-3</v>
      </c>
      <c r="GC77" s="242">
        <f t="shared" si="341"/>
        <v>3.5319632345347518E-3</v>
      </c>
      <c r="GD77" s="242">
        <f t="shared" si="342"/>
        <v>4.7928932961470924E-3</v>
      </c>
      <c r="GE77" s="242">
        <f t="shared" si="343"/>
        <v>2.9180176007410838E-3</v>
      </c>
      <c r="GF77" s="242">
        <f t="shared" si="344"/>
        <v>1.8670565740636599E-3</v>
      </c>
      <c r="GG77" s="242">
        <f t="shared" si="345"/>
        <v>1.0267008349177481E-2</v>
      </c>
      <c r="GH77" s="242">
        <f t="shared" si="346"/>
        <v>7.1256635475283351E-3</v>
      </c>
      <c r="GI77" s="242">
        <f t="shared" si="347"/>
        <v>1.0378583959396301E-2</v>
      </c>
      <c r="GJ77" s="242">
        <f t="shared" si="348"/>
        <v>1.1974302766127294E-2</v>
      </c>
      <c r="GK77" s="242">
        <f t="shared" si="349"/>
        <v>1.3879674796747968E-2</v>
      </c>
      <c r="GL77" s="242">
        <f t="shared" si="350"/>
        <v>1.3535022985051369E-2</v>
      </c>
      <c r="GM77" s="242">
        <f t="shared" si="351"/>
        <v>1.9898497562936535E-2</v>
      </c>
      <c r="GN77" s="242">
        <f t="shared" si="352"/>
        <v>1.4428498601949547E-2</v>
      </c>
      <c r="GO77" s="242">
        <f t="shared" si="353"/>
        <v>8.0861051010304736E-3</v>
      </c>
      <c r="GP77" s="242">
        <f t="shared" si="354"/>
        <v>1.5300473106734221E-2</v>
      </c>
      <c r="GQ77" s="242">
        <f t="shared" si="355"/>
        <v>2.1211629519271902E-2</v>
      </c>
      <c r="GR77" s="242">
        <f t="shared" si="356"/>
        <v>6.2617155427491439E-2</v>
      </c>
      <c r="GS77" s="242">
        <f t="shared" si="357"/>
        <v>3.8172353961827644E-2</v>
      </c>
      <c r="GT77" s="242">
        <f t="shared" si="358"/>
        <v>2.0117839142471783E-2</v>
      </c>
      <c r="GU77" s="242">
        <f t="shared" si="359"/>
        <v>1.18784521342252E-2</v>
      </c>
      <c r="GV77" s="242">
        <f t="shared" si="360"/>
        <v>9.1905707593798146E-3</v>
      </c>
      <c r="GW77" s="242">
        <f t="shared" si="361"/>
        <v>6.3722226775235445E-3</v>
      </c>
      <c r="GX77" s="177">
        <f t="shared" si="362"/>
        <v>2.4877064348911744E-3</v>
      </c>
      <c r="GY77" s="177">
        <f t="shared" si="363"/>
        <v>1.0765085683771056E-2</v>
      </c>
      <c r="GZ77" s="177">
        <f t="shared" si="364"/>
        <v>2.0819842943912172E-2</v>
      </c>
      <c r="HA77" s="243">
        <f t="shared" si="365"/>
        <v>1.3450551082677892E-2</v>
      </c>
      <c r="HB77" s="19"/>
      <c r="HC77" s="19"/>
      <c r="HD77" s="225">
        <v>0.86043000000000014</v>
      </c>
      <c r="HE77" s="10">
        <f t="shared" si="366"/>
        <v>6.8834400000000011</v>
      </c>
      <c r="HF77" s="10">
        <f t="shared" si="367"/>
        <v>7.7438700000000011</v>
      </c>
      <c r="HG77" s="10">
        <f t="shared" si="368"/>
        <v>26.673330000000004</v>
      </c>
      <c r="HH77" s="10">
        <f t="shared" si="369"/>
        <v>18.929460000000002</v>
      </c>
      <c r="HI77" s="10">
        <f t="shared" si="370"/>
        <v>28.394190000000005</v>
      </c>
      <c r="HJ77" s="10">
        <f t="shared" si="371"/>
        <v>73.996980000000008</v>
      </c>
      <c r="HK77" s="10">
        <f t="shared" si="372"/>
        <v>68.834400000000016</v>
      </c>
      <c r="HL77" s="10">
        <f t="shared" si="373"/>
        <v>98.949450000000013</v>
      </c>
      <c r="HM77" s="10">
        <f t="shared" si="374"/>
        <v>120.46020000000001</v>
      </c>
      <c r="HN77" s="10">
        <f t="shared" si="375"/>
        <v>147.13353000000004</v>
      </c>
      <c r="HO77" s="10">
        <f t="shared" si="376"/>
        <v>199.61976000000004</v>
      </c>
      <c r="HP77" s="10">
        <f t="shared" si="377"/>
        <v>108.41418000000002</v>
      </c>
      <c r="HQ77" s="10">
        <f t="shared" si="378"/>
        <v>71.415690000000012</v>
      </c>
      <c r="HR77" s="10">
        <f t="shared" si="379"/>
        <v>534.32703000000004</v>
      </c>
      <c r="HS77" s="10">
        <f t="shared" si="380"/>
        <v>384.61221000000006</v>
      </c>
      <c r="HT77" s="10">
        <f t="shared" si="381"/>
        <v>666.83325000000013</v>
      </c>
      <c r="HU77" s="10">
        <f t="shared" si="382"/>
        <v>813.10635000000013</v>
      </c>
      <c r="HV77" s="10">
        <f t="shared" si="383"/>
        <v>918.0788100000002</v>
      </c>
      <c r="HW77" s="10">
        <f t="shared" si="384"/>
        <v>1046.2828800000002</v>
      </c>
      <c r="HX77" s="10">
        <f t="shared" si="385"/>
        <v>1362.9211200000002</v>
      </c>
      <c r="HY77" s="10">
        <f t="shared" si="386"/>
        <v>803.6416200000001</v>
      </c>
      <c r="HZ77" s="10">
        <f t="shared" si="387"/>
        <v>379.44963000000007</v>
      </c>
      <c r="IA77" s="10">
        <f t="shared" si="388"/>
        <v>784.71216000000015</v>
      </c>
      <c r="IB77" s="10">
        <f t="shared" si="389"/>
        <v>1237.2983400000003</v>
      </c>
      <c r="IC77" s="10">
        <f t="shared" si="390"/>
        <v>3477.8580600000005</v>
      </c>
      <c r="ID77" s="10">
        <f t="shared" si="391"/>
        <v>2214.7468200000003</v>
      </c>
      <c r="IE77" s="10">
        <f t="shared" si="392"/>
        <v>1219.2293100000002</v>
      </c>
      <c r="IF77" s="10">
        <f t="shared" si="393"/>
        <v>780.41001000000017</v>
      </c>
      <c r="IG77" s="10">
        <f t="shared" si="394"/>
        <v>443.98188000000005</v>
      </c>
      <c r="IH77" s="10">
        <f t="shared" si="395"/>
        <v>406.98339000000004</v>
      </c>
      <c r="II77" s="176">
        <f t="shared" si="396"/>
        <v>597.99885000000017</v>
      </c>
      <c r="IJ77" s="176">
        <f t="shared" si="397"/>
        <v>6105.6112800000001</v>
      </c>
      <c r="IK77" s="176">
        <f t="shared" si="398"/>
        <v>11748.31122</v>
      </c>
      <c r="IL77" s="19">
        <f t="shared" si="399"/>
        <v>18451.921350000004</v>
      </c>
      <c r="IM77" s="168"/>
      <c r="IN77" s="168"/>
      <c r="IO77" s="168"/>
      <c r="IP77" s="168"/>
      <c r="IQ77" s="168"/>
      <c r="IR77" s="168"/>
      <c r="IS77" s="168"/>
      <c r="IT77" s="168"/>
      <c r="IU77" s="168"/>
      <c r="IV77" s="168"/>
      <c r="IW77" s="168"/>
      <c r="IX77" s="168"/>
      <c r="IY77" s="168"/>
      <c r="IZ77" s="168"/>
      <c r="JA77" s="168"/>
      <c r="JB77" s="168"/>
      <c r="JC77" s="168"/>
      <c r="JD77" s="168"/>
      <c r="JE77" s="168"/>
      <c r="JF77" s="168"/>
      <c r="JG77" s="168"/>
      <c r="JH77" s="168"/>
      <c r="JI77" s="168"/>
      <c r="JJ77" s="168"/>
      <c r="JK77" s="168"/>
      <c r="JL77" s="168"/>
      <c r="JM77" s="168"/>
      <c r="JN77" s="168"/>
      <c r="JO77" s="168"/>
      <c r="JP77" s="168"/>
      <c r="JQ77" s="177">
        <f t="shared" si="259"/>
        <v>0.86043000000000025</v>
      </c>
      <c r="JR77" s="177">
        <f t="shared" si="256"/>
        <v>0.86043000000000003</v>
      </c>
      <c r="JS77" s="177">
        <f t="shared" si="257"/>
        <v>0.86042999999999992</v>
      </c>
      <c r="JT77" s="22">
        <f t="shared" si="258"/>
        <v>0.86043000000000014</v>
      </c>
    </row>
    <row r="78" spans="1:280" x14ac:dyDescent="0.25">
      <c r="A78" s="96">
        <v>76</v>
      </c>
      <c r="B78" s="45"/>
      <c r="C78" s="45" t="s">
        <v>182</v>
      </c>
      <c r="D78" s="45" t="s">
        <v>182</v>
      </c>
      <c r="E78" s="68">
        <v>255</v>
      </c>
      <c r="F78" s="49" t="s">
        <v>42</v>
      </c>
      <c r="G78" s="17"/>
      <c r="H78" s="5"/>
      <c r="I78" s="5"/>
      <c r="J78" s="5"/>
      <c r="K78" s="5"/>
      <c r="L78" s="5"/>
      <c r="M78" s="5"/>
      <c r="N78" s="17"/>
      <c r="O78" s="12"/>
      <c r="P78" s="12"/>
      <c r="Q78" s="12"/>
      <c r="R78" s="12"/>
      <c r="S78" s="12"/>
      <c r="T78" s="12"/>
      <c r="U78" s="12"/>
      <c r="V78" s="12"/>
      <c r="W78" s="11"/>
      <c r="X78" s="11"/>
      <c r="Y78" s="12"/>
      <c r="Z78" s="11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60"/>
      <c r="AM78" s="17">
        <v>1763</v>
      </c>
      <c r="AN78" s="5">
        <v>1795</v>
      </c>
      <c r="AO78" s="5">
        <v>1783</v>
      </c>
      <c r="AP78" s="5">
        <v>1731</v>
      </c>
      <c r="AQ78" s="5">
        <v>1438</v>
      </c>
      <c r="AR78" s="5">
        <v>1351</v>
      </c>
      <c r="AS78" s="5">
        <v>1149</v>
      </c>
      <c r="AT78" s="17">
        <v>1492</v>
      </c>
      <c r="AU78" s="12">
        <v>1404</v>
      </c>
      <c r="AV78" s="12">
        <v>1224</v>
      </c>
      <c r="AW78" s="12">
        <v>1150</v>
      </c>
      <c r="AX78" s="12">
        <v>1138</v>
      </c>
      <c r="AY78" s="12">
        <v>1244</v>
      </c>
      <c r="AZ78" s="12">
        <v>1425</v>
      </c>
      <c r="BA78" s="12">
        <v>2157</v>
      </c>
      <c r="BB78" s="12">
        <v>3238</v>
      </c>
      <c r="BC78" s="11">
        <v>3723</v>
      </c>
      <c r="BD78" s="11">
        <v>3944</v>
      </c>
      <c r="BE78" s="12">
        <v>4486</v>
      </c>
      <c r="BF78" s="11">
        <v>4805</v>
      </c>
      <c r="BG78" s="12">
        <v>4770</v>
      </c>
      <c r="BH78" s="12">
        <v>4478</v>
      </c>
      <c r="BI78" s="12">
        <v>4309</v>
      </c>
      <c r="BJ78" s="12">
        <v>4381</v>
      </c>
      <c r="BK78" s="12">
        <v>4349</v>
      </c>
      <c r="BL78" s="12">
        <v>4107</v>
      </c>
      <c r="BM78" s="12">
        <v>4336</v>
      </c>
      <c r="BN78" s="12">
        <v>4549</v>
      </c>
      <c r="BO78" s="12">
        <v>4756</v>
      </c>
      <c r="BP78" s="12">
        <v>4948</v>
      </c>
      <c r="BQ78" s="12">
        <v>5196</v>
      </c>
      <c r="BR78" s="60"/>
      <c r="BS78" s="60"/>
      <c r="BT78" s="11">
        <f t="shared" si="260"/>
        <v>32</v>
      </c>
      <c r="BU78" s="11">
        <f t="shared" si="261"/>
        <v>-12</v>
      </c>
      <c r="BV78" s="11">
        <f t="shared" si="262"/>
        <v>-52</v>
      </c>
      <c r="BW78" s="11">
        <f t="shared" si="263"/>
        <v>-293</v>
      </c>
      <c r="BX78" s="11">
        <f t="shared" si="264"/>
        <v>-87</v>
      </c>
      <c r="BY78" s="11">
        <f t="shared" si="265"/>
        <v>-202</v>
      </c>
      <c r="BZ78" s="11">
        <f t="shared" si="266"/>
        <v>343</v>
      </c>
      <c r="CA78" s="11">
        <f t="shared" si="267"/>
        <v>-88</v>
      </c>
      <c r="CB78" s="11">
        <f t="shared" si="268"/>
        <v>-180</v>
      </c>
      <c r="CC78" s="11">
        <f t="shared" si="269"/>
        <v>-74</v>
      </c>
      <c r="CD78" s="11">
        <f t="shared" si="270"/>
        <v>-12</v>
      </c>
      <c r="CE78" s="11">
        <f t="shared" si="271"/>
        <v>106</v>
      </c>
      <c r="CF78" s="11">
        <f t="shared" si="272"/>
        <v>181</v>
      </c>
      <c r="CG78" s="11">
        <f t="shared" si="273"/>
        <v>732</v>
      </c>
      <c r="CH78" s="11">
        <f t="shared" si="274"/>
        <v>1081</v>
      </c>
      <c r="CI78" s="11">
        <f t="shared" si="275"/>
        <v>485</v>
      </c>
      <c r="CJ78" s="11">
        <f t="shared" si="276"/>
        <v>221</v>
      </c>
      <c r="CK78" s="11">
        <f t="shared" si="277"/>
        <v>542</v>
      </c>
      <c r="CL78" s="11">
        <f t="shared" si="278"/>
        <v>319</v>
      </c>
      <c r="CM78" s="11">
        <f t="shared" si="279"/>
        <v>-35</v>
      </c>
      <c r="CN78" s="11">
        <f t="shared" si="280"/>
        <v>-292</v>
      </c>
      <c r="CO78" s="11">
        <f t="shared" si="281"/>
        <v>-169</v>
      </c>
      <c r="CP78" s="11">
        <f t="shared" si="282"/>
        <v>72</v>
      </c>
      <c r="CQ78" s="11">
        <f t="shared" si="283"/>
        <v>-32</v>
      </c>
      <c r="CR78" s="11">
        <f t="shared" si="284"/>
        <v>-242</v>
      </c>
      <c r="CS78" s="11">
        <f t="shared" si="285"/>
        <v>229</v>
      </c>
      <c r="CT78" s="11">
        <f t="shared" si="286"/>
        <v>213</v>
      </c>
      <c r="CU78" s="11">
        <f t="shared" si="287"/>
        <v>207</v>
      </c>
      <c r="CV78" s="11">
        <f t="shared" si="288"/>
        <v>192</v>
      </c>
      <c r="CW78" s="11">
        <f t="shared" si="289"/>
        <v>248</v>
      </c>
      <c r="CX78" s="66">
        <f t="shared" si="290"/>
        <v>-613</v>
      </c>
      <c r="CY78" s="66">
        <f t="shared" si="291"/>
        <v>3620</v>
      </c>
      <c r="CZ78" s="66">
        <f t="shared" si="292"/>
        <v>426</v>
      </c>
      <c r="DA78" s="66">
        <f t="shared" si="293"/>
        <v>3433</v>
      </c>
      <c r="DB78" s="60"/>
      <c r="DC78" s="128">
        <v>116</v>
      </c>
      <c r="DD78" s="128">
        <v>118</v>
      </c>
      <c r="DE78" s="128">
        <v>188</v>
      </c>
      <c r="DF78" s="129">
        <v>260</v>
      </c>
      <c r="DG78" s="129">
        <v>331</v>
      </c>
      <c r="DH78" s="129">
        <v>595</v>
      </c>
      <c r="DI78" s="129">
        <v>444</v>
      </c>
      <c r="DJ78" s="129">
        <v>161</v>
      </c>
      <c r="DK78" s="128">
        <v>292</v>
      </c>
      <c r="DL78" s="128">
        <v>213</v>
      </c>
      <c r="DM78" s="128">
        <v>182</v>
      </c>
      <c r="DN78" s="129">
        <v>145</v>
      </c>
      <c r="DO78" s="129">
        <v>131</v>
      </c>
      <c r="DP78" s="129">
        <v>135</v>
      </c>
      <c r="DQ78" s="129">
        <v>138</v>
      </c>
      <c r="DR78" s="129">
        <v>252</v>
      </c>
      <c r="DS78" s="130">
        <v>352</v>
      </c>
      <c r="DT78" s="130">
        <v>304</v>
      </c>
      <c r="DU78" s="130">
        <v>361</v>
      </c>
      <c r="DV78" s="130">
        <v>377</v>
      </c>
      <c r="DW78" s="130">
        <v>519</v>
      </c>
      <c r="DX78" s="130">
        <v>456</v>
      </c>
      <c r="DY78" s="130">
        <v>318</v>
      </c>
      <c r="DZ78" s="130">
        <v>468</v>
      </c>
      <c r="EA78" s="130">
        <v>446</v>
      </c>
      <c r="EB78" s="130">
        <v>356</v>
      </c>
      <c r="EC78" s="130">
        <v>370</v>
      </c>
      <c r="ED78" s="130">
        <v>457</v>
      </c>
      <c r="EE78" s="130">
        <v>397</v>
      </c>
      <c r="EF78" s="130">
        <v>414</v>
      </c>
      <c r="EG78" s="66">
        <f t="shared" si="294"/>
        <v>2718</v>
      </c>
      <c r="EH78" s="66">
        <f t="shared" si="295"/>
        <v>2377</v>
      </c>
      <c r="EI78" s="66">
        <f t="shared" si="296"/>
        <v>4201</v>
      </c>
      <c r="EJ78" s="66">
        <f t="shared" si="297"/>
        <v>9296</v>
      </c>
      <c r="EK78" s="25"/>
      <c r="EL78" s="5">
        <f t="shared" si="298"/>
        <v>148</v>
      </c>
      <c r="EM78" s="5">
        <f t="shared" si="299"/>
        <v>106</v>
      </c>
      <c r="EN78" s="5">
        <f t="shared" si="300"/>
        <v>136</v>
      </c>
      <c r="EO78" s="5">
        <f t="shared" si="301"/>
        <v>-33</v>
      </c>
      <c r="EP78" s="5">
        <f t="shared" si="302"/>
        <v>244</v>
      </c>
      <c r="EQ78" s="5">
        <f t="shared" si="303"/>
        <v>393</v>
      </c>
      <c r="ER78" s="5">
        <f t="shared" si="304"/>
        <v>787</v>
      </c>
      <c r="ES78" s="5">
        <f t="shared" si="305"/>
        <v>73</v>
      </c>
      <c r="ET78" s="5">
        <f t="shared" si="306"/>
        <v>112</v>
      </c>
      <c r="EU78" s="5">
        <f t="shared" si="307"/>
        <v>139</v>
      </c>
      <c r="EV78" s="5">
        <f t="shared" si="308"/>
        <v>170</v>
      </c>
      <c r="EW78" s="5">
        <f t="shared" si="309"/>
        <v>251</v>
      </c>
      <c r="EX78" s="5">
        <f t="shared" si="310"/>
        <v>312</v>
      </c>
      <c r="EY78" s="5">
        <f t="shared" si="311"/>
        <v>867</v>
      </c>
      <c r="EZ78" s="5">
        <f t="shared" si="312"/>
        <v>1219</v>
      </c>
      <c r="FA78" s="5">
        <f t="shared" si="313"/>
        <v>737</v>
      </c>
      <c r="FB78" s="5">
        <f t="shared" si="314"/>
        <v>573</v>
      </c>
      <c r="FC78" s="5">
        <f t="shared" si="315"/>
        <v>846</v>
      </c>
      <c r="FD78" s="5">
        <f t="shared" si="316"/>
        <v>680</v>
      </c>
      <c r="FE78" s="5">
        <f t="shared" si="317"/>
        <v>342</v>
      </c>
      <c r="FF78" s="5">
        <f t="shared" si="318"/>
        <v>227</v>
      </c>
      <c r="FG78" s="5">
        <f t="shared" si="319"/>
        <v>287</v>
      </c>
      <c r="FH78" s="5">
        <f t="shared" si="320"/>
        <v>390</v>
      </c>
      <c r="FI78" s="5">
        <f t="shared" si="321"/>
        <v>436</v>
      </c>
      <c r="FJ78" s="5">
        <f t="shared" si="322"/>
        <v>204</v>
      </c>
      <c r="FK78" s="5">
        <f t="shared" si="323"/>
        <v>585</v>
      </c>
      <c r="FL78" s="5">
        <f t="shared" si="324"/>
        <v>583</v>
      </c>
      <c r="FM78" s="5">
        <f t="shared" si="325"/>
        <v>664</v>
      </c>
      <c r="FN78" s="5">
        <f t="shared" si="326"/>
        <v>589</v>
      </c>
      <c r="FO78" s="5">
        <f t="shared" si="327"/>
        <v>662</v>
      </c>
      <c r="FP78" s="176">
        <f t="shared" si="328"/>
        <v>2105</v>
      </c>
      <c r="FQ78" s="176">
        <f t="shared" si="329"/>
        <v>5997</v>
      </c>
      <c r="FR78" s="176">
        <f t="shared" si="330"/>
        <v>4627</v>
      </c>
      <c r="FS78" s="66">
        <f t="shared" si="331"/>
        <v>12729</v>
      </c>
      <c r="FT78" s="242">
        <f t="shared" si="332"/>
        <v>4.7143667140226928E-3</v>
      </c>
      <c r="FU78" s="242">
        <f t="shared" si="333"/>
        <v>4.3123789686091351E-3</v>
      </c>
      <c r="FV78" s="242">
        <f t="shared" si="334"/>
        <v>4.7106908435946724E-3</v>
      </c>
      <c r="FW78" s="242">
        <f t="shared" si="335"/>
        <v>-2.4237082736586978E-3</v>
      </c>
      <c r="FX78" s="242">
        <f t="shared" si="336"/>
        <v>1.0154044625084097E-2</v>
      </c>
      <c r="FY78" s="242">
        <f t="shared" si="337"/>
        <v>1.6685890586412108E-2</v>
      </c>
      <c r="FZ78" s="242">
        <f t="shared" si="338"/>
        <v>2.4676777072859726E-2</v>
      </c>
      <c r="GA78" s="242">
        <f t="shared" si="339"/>
        <v>2.6166750304681338E-3</v>
      </c>
      <c r="GB78" s="242">
        <f t="shared" si="340"/>
        <v>4.457534028496378E-3</v>
      </c>
      <c r="GC78" s="242">
        <f t="shared" si="341"/>
        <v>2.8710110502943305E-3</v>
      </c>
      <c r="GD78" s="242">
        <f t="shared" si="342"/>
        <v>3.5120338807974384E-3</v>
      </c>
      <c r="GE78" s="242">
        <f t="shared" si="343"/>
        <v>5.8128763316350161E-3</v>
      </c>
      <c r="GF78" s="242">
        <f t="shared" si="344"/>
        <v>7.0183331458778539E-3</v>
      </c>
      <c r="GG78" s="242">
        <f t="shared" si="345"/>
        <v>1.4334132429527982E-2</v>
      </c>
      <c r="GH78" s="242">
        <f t="shared" si="346"/>
        <v>1.9432178667644386E-2</v>
      </c>
      <c r="GI78" s="242">
        <f t="shared" si="347"/>
        <v>9.869698552354934E-3</v>
      </c>
      <c r="GJ78" s="242">
        <f t="shared" si="348"/>
        <v>7.2606089788263915E-3</v>
      </c>
      <c r="GK78" s="242">
        <f t="shared" si="349"/>
        <v>1.1004878048780488E-2</v>
      </c>
      <c r="GL78" s="242">
        <f t="shared" si="350"/>
        <v>7.5689273271668835E-3</v>
      </c>
      <c r="GM78" s="242">
        <f t="shared" si="351"/>
        <v>4.2962665192703888E-3</v>
      </c>
      <c r="GN78" s="242">
        <f t="shared" si="352"/>
        <v>3.5067121869834551E-3</v>
      </c>
      <c r="GO78" s="242">
        <f t="shared" si="353"/>
        <v>5.2623858594007845E-3</v>
      </c>
      <c r="GP78" s="242">
        <f t="shared" si="354"/>
        <v>6.5429654732745025E-3</v>
      </c>
      <c r="GQ78" s="242">
        <f t="shared" si="355"/>
        <v>6.4313424689864734E-3</v>
      </c>
      <c r="GR78" s="242">
        <f t="shared" si="356"/>
        <v>3.1602918622484549E-3</v>
      </c>
      <c r="GS78" s="242">
        <f t="shared" si="357"/>
        <v>8.6755349913244656E-3</v>
      </c>
      <c r="GT78" s="242">
        <f t="shared" si="358"/>
        <v>8.2771349471143611E-3</v>
      </c>
      <c r="GU78" s="242">
        <f t="shared" si="359"/>
        <v>8.6960222901053281E-3</v>
      </c>
      <c r="GV78" s="242">
        <f t="shared" si="360"/>
        <v>1.0490787165261067E-2</v>
      </c>
      <c r="GW78" s="242">
        <f t="shared" si="361"/>
        <v>8.9184173626228047E-3</v>
      </c>
      <c r="GX78" s="177">
        <f t="shared" si="362"/>
        <v>7.5347079790588816E-3</v>
      </c>
      <c r="GY78" s="177">
        <f t="shared" si="363"/>
        <v>9.0978324190494689E-3</v>
      </c>
      <c r="GZ78" s="177">
        <f t="shared" si="364"/>
        <v>7.0553254212305273E-3</v>
      </c>
      <c r="HA78" s="243">
        <f t="shared" si="365"/>
        <v>7.9837754596132852E-3</v>
      </c>
      <c r="HB78" s="19"/>
      <c r="HC78" s="19"/>
      <c r="HD78" s="225">
        <v>0.86738999999999999</v>
      </c>
      <c r="HE78" s="10">
        <f t="shared" si="366"/>
        <v>128.37371999999999</v>
      </c>
      <c r="HF78" s="10">
        <f t="shared" si="367"/>
        <v>91.943340000000006</v>
      </c>
      <c r="HG78" s="10">
        <f t="shared" si="368"/>
        <v>117.96504</v>
      </c>
      <c r="HH78" s="10">
        <f t="shared" si="369"/>
        <v>-28.62387</v>
      </c>
      <c r="HI78" s="10">
        <f t="shared" si="370"/>
        <v>211.64315999999999</v>
      </c>
      <c r="HJ78" s="10">
        <f t="shared" si="371"/>
        <v>340.88427000000001</v>
      </c>
      <c r="HK78" s="10">
        <f t="shared" si="372"/>
        <v>682.63593000000003</v>
      </c>
      <c r="HL78" s="10">
        <f t="shared" si="373"/>
        <v>63.319470000000003</v>
      </c>
      <c r="HM78" s="10">
        <f t="shared" si="374"/>
        <v>97.147679999999994</v>
      </c>
      <c r="HN78" s="10">
        <f t="shared" si="375"/>
        <v>120.56721</v>
      </c>
      <c r="HO78" s="10">
        <f t="shared" si="376"/>
        <v>147.4563</v>
      </c>
      <c r="HP78" s="10">
        <f t="shared" si="377"/>
        <v>217.71489</v>
      </c>
      <c r="HQ78" s="10">
        <f t="shared" si="378"/>
        <v>270.62567999999999</v>
      </c>
      <c r="HR78" s="10">
        <f t="shared" si="379"/>
        <v>752.02712999999994</v>
      </c>
      <c r="HS78" s="10">
        <f t="shared" si="380"/>
        <v>1057.3484100000001</v>
      </c>
      <c r="HT78" s="10">
        <f t="shared" si="381"/>
        <v>639.26643000000001</v>
      </c>
      <c r="HU78" s="10">
        <f t="shared" si="382"/>
        <v>497.01447000000002</v>
      </c>
      <c r="HV78" s="10">
        <f t="shared" si="383"/>
        <v>733.81194000000005</v>
      </c>
      <c r="HW78" s="10">
        <f t="shared" si="384"/>
        <v>589.8252</v>
      </c>
      <c r="HX78" s="10">
        <f t="shared" si="385"/>
        <v>296.64738</v>
      </c>
      <c r="HY78" s="10">
        <f t="shared" si="386"/>
        <v>196.89752999999999</v>
      </c>
      <c r="HZ78" s="10">
        <f t="shared" si="387"/>
        <v>248.94093000000001</v>
      </c>
      <c r="IA78" s="10">
        <f t="shared" si="388"/>
        <v>338.28210000000001</v>
      </c>
      <c r="IB78" s="10">
        <f t="shared" si="389"/>
        <v>378.18203999999997</v>
      </c>
      <c r="IC78" s="10">
        <f t="shared" si="390"/>
        <v>176.94756000000001</v>
      </c>
      <c r="ID78" s="10">
        <f t="shared" si="391"/>
        <v>507.42315000000002</v>
      </c>
      <c r="IE78" s="10">
        <f t="shared" si="392"/>
        <v>505.68837000000002</v>
      </c>
      <c r="IF78" s="10">
        <f t="shared" si="393"/>
        <v>575.94695999999999</v>
      </c>
      <c r="IG78" s="10">
        <f t="shared" si="394"/>
        <v>510.89271000000002</v>
      </c>
      <c r="IH78" s="10">
        <f t="shared" si="395"/>
        <v>574.21217999999999</v>
      </c>
      <c r="II78" s="176">
        <f t="shared" si="396"/>
        <v>1825.8559499999999</v>
      </c>
      <c r="IJ78" s="176">
        <f t="shared" si="397"/>
        <v>5201.7378300000009</v>
      </c>
      <c r="IK78" s="176">
        <f t="shared" si="398"/>
        <v>4013.4135300000003</v>
      </c>
      <c r="IL78" s="19">
        <f t="shared" si="399"/>
        <v>11041.007310000001</v>
      </c>
      <c r="IM78" s="168"/>
      <c r="IN78" s="168"/>
      <c r="IO78" s="168"/>
      <c r="IP78" s="168"/>
      <c r="IQ78" s="168"/>
      <c r="IR78" s="168"/>
      <c r="IS78" s="168"/>
      <c r="IT78" s="168"/>
      <c r="IU78" s="168"/>
      <c r="IV78" s="168"/>
      <c r="IW78" s="168"/>
      <c r="IX78" s="168"/>
      <c r="IY78" s="168"/>
      <c r="IZ78" s="168"/>
      <c r="JA78" s="168"/>
      <c r="JB78" s="168"/>
      <c r="JC78" s="168"/>
      <c r="JD78" s="168"/>
      <c r="JE78" s="168"/>
      <c r="JF78" s="168"/>
      <c r="JG78" s="168"/>
      <c r="JH78" s="168"/>
      <c r="JI78" s="168"/>
      <c r="JJ78" s="168"/>
      <c r="JK78" s="168"/>
      <c r="JL78" s="168"/>
      <c r="JM78" s="168"/>
      <c r="JN78" s="168"/>
      <c r="JO78" s="168"/>
      <c r="JP78" s="168"/>
      <c r="JQ78" s="177">
        <f t="shared" si="259"/>
        <v>0.86738999999999999</v>
      </c>
      <c r="JR78" s="177">
        <f t="shared" si="256"/>
        <v>0.86739000000000011</v>
      </c>
      <c r="JS78" s="177">
        <f t="shared" si="257"/>
        <v>0.86739000000000011</v>
      </c>
      <c r="JT78" s="22">
        <f t="shared" si="258"/>
        <v>0.86739000000000011</v>
      </c>
    </row>
    <row r="79" spans="1:280" x14ac:dyDescent="0.25">
      <c r="A79" s="96">
        <v>77</v>
      </c>
      <c r="B79" s="45"/>
      <c r="C79" s="45" t="s">
        <v>182</v>
      </c>
      <c r="D79" s="45" t="s">
        <v>182</v>
      </c>
      <c r="E79" s="68">
        <v>256</v>
      </c>
      <c r="F79" s="49" t="s">
        <v>43</v>
      </c>
      <c r="G79" s="17"/>
      <c r="H79" s="5"/>
      <c r="I79" s="5"/>
      <c r="J79" s="5"/>
      <c r="K79" s="5"/>
      <c r="L79" s="5"/>
      <c r="M79" s="5"/>
      <c r="N79" s="17"/>
      <c r="O79" s="12"/>
      <c r="P79" s="12"/>
      <c r="Q79" s="12"/>
      <c r="R79" s="12"/>
      <c r="S79" s="12"/>
      <c r="T79" s="12"/>
      <c r="U79" s="12"/>
      <c r="V79" s="12"/>
      <c r="W79" s="11"/>
      <c r="X79" s="11"/>
      <c r="Y79" s="12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60"/>
      <c r="AM79" s="17">
        <v>2009</v>
      </c>
      <c r="AN79" s="5">
        <v>2027</v>
      </c>
      <c r="AO79" s="5">
        <v>1917</v>
      </c>
      <c r="AP79" s="5">
        <v>1985</v>
      </c>
      <c r="AQ79" s="5">
        <v>1985</v>
      </c>
      <c r="AR79" s="5">
        <v>1921</v>
      </c>
      <c r="AS79" s="5">
        <v>1960</v>
      </c>
      <c r="AT79" s="17">
        <v>1788</v>
      </c>
      <c r="AU79" s="12">
        <v>1699</v>
      </c>
      <c r="AV79" s="12">
        <v>1628</v>
      </c>
      <c r="AW79" s="12">
        <v>1610</v>
      </c>
      <c r="AX79" s="12">
        <v>1617</v>
      </c>
      <c r="AY79" s="12">
        <v>1596</v>
      </c>
      <c r="AZ79" s="12">
        <v>1570</v>
      </c>
      <c r="BA79" s="12">
        <v>1563</v>
      </c>
      <c r="BB79" s="12">
        <v>1533</v>
      </c>
      <c r="BC79" s="11">
        <v>1496</v>
      </c>
      <c r="BD79" s="11">
        <v>1464</v>
      </c>
      <c r="BE79" s="12">
        <v>1424</v>
      </c>
      <c r="BF79" s="11">
        <v>1403</v>
      </c>
      <c r="BG79" s="11">
        <v>1416</v>
      </c>
      <c r="BH79" s="11">
        <v>1344</v>
      </c>
      <c r="BI79" s="11">
        <v>1257</v>
      </c>
      <c r="BJ79" s="11">
        <v>1198</v>
      </c>
      <c r="BK79" s="11">
        <v>1148</v>
      </c>
      <c r="BL79" s="11">
        <v>1012</v>
      </c>
      <c r="BM79" s="11">
        <v>1002</v>
      </c>
      <c r="BN79" s="11">
        <v>960</v>
      </c>
      <c r="BO79" s="11">
        <v>968</v>
      </c>
      <c r="BP79" s="11">
        <v>939</v>
      </c>
      <c r="BQ79" s="11">
        <v>983</v>
      </c>
      <c r="BR79" s="60"/>
      <c r="BS79" s="60"/>
      <c r="BT79" s="11">
        <f t="shared" si="260"/>
        <v>18</v>
      </c>
      <c r="BU79" s="11">
        <f t="shared" si="261"/>
        <v>-110</v>
      </c>
      <c r="BV79" s="11">
        <f t="shared" si="262"/>
        <v>68</v>
      </c>
      <c r="BW79" s="11">
        <f t="shared" si="263"/>
        <v>0</v>
      </c>
      <c r="BX79" s="11">
        <f t="shared" si="264"/>
        <v>-64</v>
      </c>
      <c r="BY79" s="11">
        <f t="shared" si="265"/>
        <v>39</v>
      </c>
      <c r="BZ79" s="11">
        <f t="shared" si="266"/>
        <v>-172</v>
      </c>
      <c r="CA79" s="11">
        <f t="shared" si="267"/>
        <v>-89</v>
      </c>
      <c r="CB79" s="11">
        <f t="shared" si="268"/>
        <v>-71</v>
      </c>
      <c r="CC79" s="11">
        <f t="shared" si="269"/>
        <v>-18</v>
      </c>
      <c r="CD79" s="11">
        <f t="shared" si="270"/>
        <v>7</v>
      </c>
      <c r="CE79" s="11">
        <f t="shared" si="271"/>
        <v>-21</v>
      </c>
      <c r="CF79" s="11">
        <f t="shared" si="272"/>
        <v>-26</v>
      </c>
      <c r="CG79" s="11">
        <f t="shared" si="273"/>
        <v>-7</v>
      </c>
      <c r="CH79" s="11">
        <f t="shared" si="274"/>
        <v>-30</v>
      </c>
      <c r="CI79" s="11">
        <f t="shared" si="275"/>
        <v>-37</v>
      </c>
      <c r="CJ79" s="11">
        <f t="shared" si="276"/>
        <v>-32</v>
      </c>
      <c r="CK79" s="11">
        <f t="shared" si="277"/>
        <v>-40</v>
      </c>
      <c r="CL79" s="11">
        <f t="shared" si="278"/>
        <v>-21</v>
      </c>
      <c r="CM79" s="11">
        <f t="shared" si="279"/>
        <v>13</v>
      </c>
      <c r="CN79" s="11">
        <f t="shared" si="280"/>
        <v>-72</v>
      </c>
      <c r="CO79" s="11">
        <f t="shared" si="281"/>
        <v>-87</v>
      </c>
      <c r="CP79" s="11">
        <f t="shared" si="282"/>
        <v>-59</v>
      </c>
      <c r="CQ79" s="11">
        <f t="shared" si="283"/>
        <v>-50</v>
      </c>
      <c r="CR79" s="11">
        <f t="shared" si="284"/>
        <v>-136</v>
      </c>
      <c r="CS79" s="11">
        <f t="shared" si="285"/>
        <v>-10</v>
      </c>
      <c r="CT79" s="11">
        <f t="shared" si="286"/>
        <v>-42</v>
      </c>
      <c r="CU79" s="11">
        <f t="shared" si="287"/>
        <v>8</v>
      </c>
      <c r="CV79" s="11">
        <f t="shared" si="288"/>
        <v>-29</v>
      </c>
      <c r="CW79" s="11">
        <f t="shared" si="289"/>
        <v>44</v>
      </c>
      <c r="CX79" s="66">
        <f t="shared" si="290"/>
        <v>-399</v>
      </c>
      <c r="CY79" s="66">
        <f t="shared" si="291"/>
        <v>-194</v>
      </c>
      <c r="CZ79" s="66">
        <f t="shared" si="292"/>
        <v>-433</v>
      </c>
      <c r="DA79" s="66">
        <f t="shared" si="293"/>
        <v>-1026</v>
      </c>
      <c r="DB79" s="60"/>
      <c r="DC79" s="128">
        <v>93</v>
      </c>
      <c r="DD79" s="128">
        <v>75</v>
      </c>
      <c r="DE79" s="128">
        <v>69</v>
      </c>
      <c r="DF79" s="129">
        <v>55</v>
      </c>
      <c r="DG79" s="129">
        <v>52</v>
      </c>
      <c r="DH79" s="129">
        <v>98</v>
      </c>
      <c r="DI79" s="129">
        <v>74</v>
      </c>
      <c r="DJ79" s="129">
        <v>81</v>
      </c>
      <c r="DK79" s="128">
        <v>165</v>
      </c>
      <c r="DL79" s="128">
        <v>196</v>
      </c>
      <c r="DM79" s="128">
        <v>148</v>
      </c>
      <c r="DN79" s="129">
        <v>99</v>
      </c>
      <c r="DO79" s="129">
        <v>89</v>
      </c>
      <c r="DP79" s="129">
        <v>68</v>
      </c>
      <c r="DQ79" s="129">
        <v>92</v>
      </c>
      <c r="DR79" s="129">
        <v>98</v>
      </c>
      <c r="DS79" s="130">
        <v>86</v>
      </c>
      <c r="DT79" s="130">
        <v>108</v>
      </c>
      <c r="DU79" s="130">
        <v>54</v>
      </c>
      <c r="DV79" s="130">
        <v>66</v>
      </c>
      <c r="DW79" s="130">
        <v>80</v>
      </c>
      <c r="DX79" s="130">
        <v>52</v>
      </c>
      <c r="DY79" s="130">
        <v>38</v>
      </c>
      <c r="DZ79" s="130">
        <v>36</v>
      </c>
      <c r="EA79" s="130">
        <v>77</v>
      </c>
      <c r="EB79" s="130">
        <v>41</v>
      </c>
      <c r="EC79" s="130">
        <v>46</v>
      </c>
      <c r="ED79" s="130">
        <v>49</v>
      </c>
      <c r="EE79" s="130">
        <v>32</v>
      </c>
      <c r="EF79" s="130">
        <v>39</v>
      </c>
      <c r="EG79" s="66">
        <f t="shared" si="294"/>
        <v>958</v>
      </c>
      <c r="EH79" s="66">
        <f t="shared" si="295"/>
        <v>908</v>
      </c>
      <c r="EI79" s="66">
        <f t="shared" si="296"/>
        <v>490</v>
      </c>
      <c r="EJ79" s="66">
        <f t="shared" si="297"/>
        <v>2356</v>
      </c>
      <c r="EK79" s="19"/>
      <c r="EL79" s="5">
        <f t="shared" si="298"/>
        <v>111</v>
      </c>
      <c r="EM79" s="5">
        <f t="shared" si="299"/>
        <v>-35</v>
      </c>
      <c r="EN79" s="5">
        <f t="shared" si="300"/>
        <v>137</v>
      </c>
      <c r="EO79" s="5">
        <f t="shared" si="301"/>
        <v>55</v>
      </c>
      <c r="EP79" s="5">
        <f t="shared" si="302"/>
        <v>-12</v>
      </c>
      <c r="EQ79" s="5">
        <f t="shared" si="303"/>
        <v>137</v>
      </c>
      <c r="ER79" s="5">
        <f t="shared" si="304"/>
        <v>-98</v>
      </c>
      <c r="ES79" s="5">
        <f t="shared" si="305"/>
        <v>-8</v>
      </c>
      <c r="ET79" s="5">
        <f t="shared" si="306"/>
        <v>94</v>
      </c>
      <c r="EU79" s="5">
        <f t="shared" si="307"/>
        <v>178</v>
      </c>
      <c r="EV79" s="5">
        <f t="shared" si="308"/>
        <v>155</v>
      </c>
      <c r="EW79" s="5">
        <f t="shared" si="309"/>
        <v>78</v>
      </c>
      <c r="EX79" s="5">
        <f t="shared" si="310"/>
        <v>63</v>
      </c>
      <c r="EY79" s="5">
        <f t="shared" si="311"/>
        <v>61</v>
      </c>
      <c r="EZ79" s="5">
        <f t="shared" si="312"/>
        <v>62</v>
      </c>
      <c r="FA79" s="5">
        <f t="shared" si="313"/>
        <v>61</v>
      </c>
      <c r="FB79" s="5">
        <f t="shared" si="314"/>
        <v>54</v>
      </c>
      <c r="FC79" s="5">
        <f t="shared" si="315"/>
        <v>68</v>
      </c>
      <c r="FD79" s="5">
        <f t="shared" si="316"/>
        <v>33</v>
      </c>
      <c r="FE79" s="5">
        <f t="shared" si="317"/>
        <v>79</v>
      </c>
      <c r="FF79" s="5">
        <f t="shared" si="318"/>
        <v>8</v>
      </c>
      <c r="FG79" s="5">
        <f t="shared" si="319"/>
        <v>-35</v>
      </c>
      <c r="FH79" s="5">
        <f t="shared" si="320"/>
        <v>-21</v>
      </c>
      <c r="FI79" s="5">
        <f t="shared" si="321"/>
        <v>-14</v>
      </c>
      <c r="FJ79" s="5">
        <f t="shared" si="322"/>
        <v>-59</v>
      </c>
      <c r="FK79" s="5">
        <f t="shared" si="323"/>
        <v>31</v>
      </c>
      <c r="FL79" s="5">
        <f t="shared" si="324"/>
        <v>4</v>
      </c>
      <c r="FM79" s="5">
        <f t="shared" si="325"/>
        <v>57</v>
      </c>
      <c r="FN79" s="5">
        <f t="shared" si="326"/>
        <v>3</v>
      </c>
      <c r="FO79" s="5">
        <f t="shared" si="327"/>
        <v>83</v>
      </c>
      <c r="FP79" s="176">
        <f t="shared" si="328"/>
        <v>559</v>
      </c>
      <c r="FQ79" s="176">
        <f t="shared" si="329"/>
        <v>714</v>
      </c>
      <c r="FR79" s="176">
        <f t="shared" si="330"/>
        <v>57</v>
      </c>
      <c r="FS79" s="66">
        <f t="shared" si="331"/>
        <v>1330</v>
      </c>
      <c r="FT79" s="242">
        <f t="shared" si="332"/>
        <v>3.5357750355170191E-3</v>
      </c>
      <c r="FU79" s="242">
        <f t="shared" si="333"/>
        <v>-1.4238987160501862E-3</v>
      </c>
      <c r="FV79" s="242">
        <f t="shared" si="334"/>
        <v>4.7453282762681629E-3</v>
      </c>
      <c r="FW79" s="242">
        <f t="shared" si="335"/>
        <v>4.0395137894311626E-3</v>
      </c>
      <c r="FX79" s="242">
        <f t="shared" si="336"/>
        <v>-4.9937924385659496E-4</v>
      </c>
      <c r="FY79" s="242">
        <f t="shared" si="337"/>
        <v>5.816709949970634E-3</v>
      </c>
      <c r="FZ79" s="242">
        <f t="shared" si="338"/>
        <v>-3.0728388222874877E-3</v>
      </c>
      <c r="GA79" s="242">
        <f t="shared" si="339"/>
        <v>-2.867589074485626E-4</v>
      </c>
      <c r="GB79" s="242">
        <f t="shared" si="340"/>
        <v>3.7411446310594604E-3</v>
      </c>
      <c r="GC79" s="242">
        <f t="shared" si="341"/>
        <v>3.6765465248373439E-3</v>
      </c>
      <c r="GD79" s="242">
        <f t="shared" si="342"/>
        <v>3.2021485383741349E-3</v>
      </c>
      <c r="GE79" s="242">
        <f t="shared" si="343"/>
        <v>1.8063918480778138E-3</v>
      </c>
      <c r="GF79" s="242">
        <f t="shared" si="344"/>
        <v>1.4171634236868744E-3</v>
      </c>
      <c r="GG79" s="242">
        <f t="shared" si="345"/>
        <v>1.0085145077291891E-3</v>
      </c>
      <c r="GH79" s="242">
        <f t="shared" si="346"/>
        <v>9.8834706923211818E-4</v>
      </c>
      <c r="GI79" s="242">
        <f t="shared" si="347"/>
        <v>8.1689499551377339E-4</v>
      </c>
      <c r="GJ79" s="242">
        <f t="shared" si="348"/>
        <v>6.8424587235013114E-4</v>
      </c>
      <c r="GK79" s="242">
        <f t="shared" si="349"/>
        <v>8.8455284552845523E-4</v>
      </c>
      <c r="GL79" s="242">
        <f t="shared" si="350"/>
        <v>3.6731559087721641E-4</v>
      </c>
      <c r="GM79" s="242">
        <f t="shared" si="351"/>
        <v>9.9241244158584994E-4</v>
      </c>
      <c r="GN79" s="242">
        <f t="shared" si="352"/>
        <v>1.2358457046637728E-4</v>
      </c>
      <c r="GO79" s="242">
        <f t="shared" si="353"/>
        <v>-6.4175437309765663E-4</v>
      </c>
      <c r="GP79" s="242">
        <f t="shared" si="354"/>
        <v>-3.5231352548401165E-4</v>
      </c>
      <c r="GQ79" s="242">
        <f t="shared" si="355"/>
        <v>-2.0651099671057483E-4</v>
      </c>
      <c r="GR79" s="242">
        <f t="shared" si="356"/>
        <v>-9.1400597976793547E-4</v>
      </c>
      <c r="GS79" s="242">
        <f t="shared" si="357"/>
        <v>4.5972920466847594E-4</v>
      </c>
      <c r="GT79" s="242">
        <f t="shared" si="358"/>
        <v>5.6789948179172284E-5</v>
      </c>
      <c r="GU79" s="242">
        <f t="shared" si="359"/>
        <v>7.4649588936145136E-4</v>
      </c>
      <c r="GV79" s="242">
        <f t="shared" si="360"/>
        <v>5.343355092662683E-5</v>
      </c>
      <c r="GW79" s="242">
        <f t="shared" si="361"/>
        <v>1.118170152715548E-3</v>
      </c>
      <c r="GX79" s="177">
        <f t="shared" si="362"/>
        <v>2.0009034490707433E-3</v>
      </c>
      <c r="GY79" s="177">
        <f t="shared" si="363"/>
        <v>1.0831836496917326E-3</v>
      </c>
      <c r="GZ79" s="177">
        <f t="shared" si="364"/>
        <v>8.6914534041525833E-5</v>
      </c>
      <c r="HA79" s="243">
        <f t="shared" si="365"/>
        <v>8.3419132384992298E-4</v>
      </c>
      <c r="HB79" s="19"/>
      <c r="HC79" s="19"/>
      <c r="HD79" s="225">
        <v>0.15398999999999999</v>
      </c>
      <c r="HE79" s="10">
        <f t="shared" si="366"/>
        <v>17.092889999999997</v>
      </c>
      <c r="HF79" s="10">
        <f t="shared" si="367"/>
        <v>-5.3896499999999996</v>
      </c>
      <c r="HG79" s="10">
        <f t="shared" si="368"/>
        <v>21.096629999999998</v>
      </c>
      <c r="HH79" s="10">
        <f t="shared" si="369"/>
        <v>8.4694500000000001</v>
      </c>
      <c r="HI79" s="10">
        <f t="shared" si="370"/>
        <v>-1.84788</v>
      </c>
      <c r="HJ79" s="10">
        <f t="shared" si="371"/>
        <v>21.096629999999998</v>
      </c>
      <c r="HK79" s="10">
        <f t="shared" si="372"/>
        <v>-15.091019999999999</v>
      </c>
      <c r="HL79" s="10">
        <f t="shared" si="373"/>
        <v>-1.2319199999999999</v>
      </c>
      <c r="HM79" s="10">
        <f t="shared" si="374"/>
        <v>14.475059999999999</v>
      </c>
      <c r="HN79" s="10">
        <f t="shared" si="375"/>
        <v>27.410219999999999</v>
      </c>
      <c r="HO79" s="10">
        <f t="shared" si="376"/>
        <v>23.868449999999999</v>
      </c>
      <c r="HP79" s="10">
        <f t="shared" si="377"/>
        <v>12.01122</v>
      </c>
      <c r="HQ79" s="10">
        <f t="shared" si="378"/>
        <v>9.7013699999999989</v>
      </c>
      <c r="HR79" s="10">
        <f t="shared" si="379"/>
        <v>9.3933900000000001</v>
      </c>
      <c r="HS79" s="10">
        <f t="shared" si="380"/>
        <v>9.5473799999999986</v>
      </c>
      <c r="HT79" s="10">
        <f t="shared" si="381"/>
        <v>9.3933900000000001</v>
      </c>
      <c r="HU79" s="10">
        <f t="shared" si="382"/>
        <v>8.3154599999999999</v>
      </c>
      <c r="HV79" s="10">
        <f t="shared" si="383"/>
        <v>10.471319999999999</v>
      </c>
      <c r="HW79" s="10">
        <f t="shared" si="384"/>
        <v>5.0816699999999999</v>
      </c>
      <c r="HX79" s="10">
        <f t="shared" si="385"/>
        <v>12.165209999999998</v>
      </c>
      <c r="HY79" s="10">
        <f t="shared" si="386"/>
        <v>1.2319199999999999</v>
      </c>
      <c r="HZ79" s="10">
        <f t="shared" si="387"/>
        <v>-5.3896499999999996</v>
      </c>
      <c r="IA79" s="10">
        <f t="shared" si="388"/>
        <v>-3.2337899999999999</v>
      </c>
      <c r="IB79" s="10">
        <f t="shared" si="389"/>
        <v>-2.1558599999999997</v>
      </c>
      <c r="IC79" s="10">
        <f t="shared" si="390"/>
        <v>-9.0854099999999995</v>
      </c>
      <c r="ID79" s="10">
        <f t="shared" si="391"/>
        <v>4.7736899999999993</v>
      </c>
      <c r="IE79" s="10">
        <f t="shared" si="392"/>
        <v>0.61595999999999995</v>
      </c>
      <c r="IF79" s="10">
        <f t="shared" si="393"/>
        <v>8.777429999999999</v>
      </c>
      <c r="IG79" s="10">
        <f t="shared" si="394"/>
        <v>0.46196999999999999</v>
      </c>
      <c r="IH79" s="10">
        <f t="shared" si="395"/>
        <v>12.781169999999999</v>
      </c>
      <c r="II79" s="176">
        <f t="shared" si="396"/>
        <v>86.080410000000001</v>
      </c>
      <c r="IJ79" s="176">
        <f t="shared" si="397"/>
        <v>109.94886</v>
      </c>
      <c r="IK79" s="176">
        <f t="shared" si="398"/>
        <v>8.7774299999999954</v>
      </c>
      <c r="IL79" s="19">
        <f t="shared" si="399"/>
        <v>204.80670000000006</v>
      </c>
      <c r="IM79" s="168"/>
      <c r="IN79" s="168"/>
      <c r="IO79" s="168"/>
      <c r="IP79" s="168"/>
      <c r="IQ79" s="168"/>
      <c r="IR79" s="168"/>
      <c r="IS79" s="168"/>
      <c r="IT79" s="168"/>
      <c r="IU79" s="168"/>
      <c r="IV79" s="168"/>
      <c r="IW79" s="168"/>
      <c r="IX79" s="168"/>
      <c r="IY79" s="168"/>
      <c r="IZ79" s="168"/>
      <c r="JA79" s="168"/>
      <c r="JB79" s="168"/>
      <c r="JC79" s="168"/>
      <c r="JD79" s="168"/>
      <c r="JE79" s="168"/>
      <c r="JF79" s="168"/>
      <c r="JG79" s="168"/>
      <c r="JH79" s="168"/>
      <c r="JI79" s="168"/>
      <c r="JJ79" s="168"/>
      <c r="JK79" s="168"/>
      <c r="JL79" s="168"/>
      <c r="JM79" s="168"/>
      <c r="JN79" s="168"/>
      <c r="JO79" s="168"/>
      <c r="JP79" s="168"/>
      <c r="JQ79" s="177">
        <f t="shared" si="259"/>
        <v>0.15398999999999999</v>
      </c>
      <c r="JR79" s="177">
        <f t="shared" si="256"/>
        <v>0.15398999999999999</v>
      </c>
      <c r="JS79" s="177">
        <f t="shared" si="257"/>
        <v>0.15398999999999993</v>
      </c>
      <c r="JT79" s="22">
        <f t="shared" si="258"/>
        <v>0.15399000000000004</v>
      </c>
    </row>
    <row r="80" spans="1:280" x14ac:dyDescent="0.25">
      <c r="A80" s="96">
        <v>78</v>
      </c>
      <c r="B80" s="39"/>
      <c r="C80" s="39" t="s">
        <v>238</v>
      </c>
      <c r="D80" s="39" t="s">
        <v>181</v>
      </c>
      <c r="E80" s="68">
        <v>128</v>
      </c>
      <c r="F80" s="48" t="s">
        <v>21</v>
      </c>
      <c r="G80" s="17"/>
      <c r="H80" s="5"/>
      <c r="I80" s="5"/>
      <c r="J80" s="5"/>
      <c r="K80" s="5"/>
      <c r="L80" s="5"/>
      <c r="M80" s="5"/>
      <c r="N80" s="17"/>
      <c r="O80" s="12"/>
      <c r="P80" s="12"/>
      <c r="Q80" s="12"/>
      <c r="R80" s="12"/>
      <c r="S80" s="12"/>
      <c r="T80" s="12"/>
      <c r="U80" s="12"/>
      <c r="V80" s="12"/>
      <c r="W80" s="11"/>
      <c r="X80" s="11"/>
      <c r="Y80" s="12"/>
      <c r="Z80" s="11"/>
      <c r="AA80" s="12"/>
      <c r="AB80" s="12"/>
      <c r="AC80" s="12"/>
      <c r="AD80" s="12"/>
      <c r="AE80" s="12"/>
      <c r="AF80" s="12"/>
      <c r="AG80" s="12"/>
      <c r="AH80" s="11"/>
      <c r="AI80" s="11"/>
      <c r="AJ80" s="11"/>
      <c r="AK80" s="11"/>
      <c r="AL80" s="58"/>
      <c r="AM80" s="17">
        <v>240008</v>
      </c>
      <c r="AN80" s="5">
        <v>217534</v>
      </c>
      <c r="AO80" s="5">
        <v>216012</v>
      </c>
      <c r="AP80" s="5">
        <v>213526</v>
      </c>
      <c r="AQ80" s="5">
        <v>210656</v>
      </c>
      <c r="AR80" s="5">
        <v>208215</v>
      </c>
      <c r="AS80" s="5">
        <v>205782</v>
      </c>
      <c r="AT80" s="17">
        <v>202645</v>
      </c>
      <c r="AU80" s="12">
        <v>200281</v>
      </c>
      <c r="AV80" s="12">
        <v>195586</v>
      </c>
      <c r="AW80" s="12">
        <v>190792</v>
      </c>
      <c r="AX80" s="12">
        <v>187021</v>
      </c>
      <c r="AY80" s="12">
        <v>183021</v>
      </c>
      <c r="AZ80" s="12">
        <v>179015</v>
      </c>
      <c r="BA80" s="12">
        <v>175498</v>
      </c>
      <c r="BB80" s="12">
        <v>171918</v>
      </c>
      <c r="BC80" s="11">
        <v>169027</v>
      </c>
      <c r="BD80" s="11">
        <v>166956</v>
      </c>
      <c r="BE80" s="12">
        <v>165253</v>
      </c>
      <c r="BF80" s="11">
        <v>162826</v>
      </c>
      <c r="BG80" s="12">
        <v>159727</v>
      </c>
      <c r="BH80" s="12">
        <v>157426</v>
      </c>
      <c r="BI80" s="12">
        <v>156579</v>
      </c>
      <c r="BJ80" s="12">
        <v>156977</v>
      </c>
      <c r="BK80" s="12">
        <v>157227</v>
      </c>
      <c r="BL80" s="12">
        <v>156726</v>
      </c>
      <c r="BM80" s="12">
        <v>156063</v>
      </c>
      <c r="BN80" s="11">
        <v>155866</v>
      </c>
      <c r="BO80" s="11">
        <v>155696</v>
      </c>
      <c r="BP80" s="11">
        <v>154544</v>
      </c>
      <c r="BQ80" s="11">
        <v>153813</v>
      </c>
      <c r="BR80" s="58"/>
      <c r="BS80" s="58"/>
      <c r="BT80" s="12">
        <f t="shared" si="260"/>
        <v>-22474</v>
      </c>
      <c r="BU80" s="12">
        <f t="shared" si="261"/>
        <v>-1522</v>
      </c>
      <c r="BV80" s="12">
        <f t="shared" si="262"/>
        <v>-2486</v>
      </c>
      <c r="BW80" s="12">
        <f t="shared" si="263"/>
        <v>-2870</v>
      </c>
      <c r="BX80" s="12">
        <f t="shared" si="264"/>
        <v>-2441</v>
      </c>
      <c r="BY80" s="12">
        <f t="shared" si="265"/>
        <v>-2433</v>
      </c>
      <c r="BZ80" s="12">
        <f t="shared" si="266"/>
        <v>-3137</v>
      </c>
      <c r="CA80" s="12">
        <f t="shared" si="267"/>
        <v>-2364</v>
      </c>
      <c r="CB80" s="12">
        <f t="shared" si="268"/>
        <v>-4695</v>
      </c>
      <c r="CC80" s="12">
        <f t="shared" si="269"/>
        <v>-4794</v>
      </c>
      <c r="CD80" s="12">
        <f t="shared" si="270"/>
        <v>-3771</v>
      </c>
      <c r="CE80" s="12">
        <f t="shared" si="271"/>
        <v>-4000</v>
      </c>
      <c r="CF80" s="12">
        <f t="shared" si="272"/>
        <v>-4006</v>
      </c>
      <c r="CG80" s="12">
        <f t="shared" si="273"/>
        <v>-3517</v>
      </c>
      <c r="CH80" s="12">
        <f t="shared" si="274"/>
        <v>-3580</v>
      </c>
      <c r="CI80" s="12">
        <f t="shared" si="275"/>
        <v>-2891</v>
      </c>
      <c r="CJ80" s="12">
        <f t="shared" si="276"/>
        <v>-2071</v>
      </c>
      <c r="CK80" s="12">
        <f t="shared" si="277"/>
        <v>-1703</v>
      </c>
      <c r="CL80" s="12">
        <f t="shared" si="278"/>
        <v>-2427</v>
      </c>
      <c r="CM80" s="12">
        <f t="shared" si="279"/>
        <v>-3099</v>
      </c>
      <c r="CN80" s="12">
        <f t="shared" si="280"/>
        <v>-2301</v>
      </c>
      <c r="CO80" s="12">
        <f t="shared" si="281"/>
        <v>-847</v>
      </c>
      <c r="CP80" s="12">
        <f t="shared" si="282"/>
        <v>398</v>
      </c>
      <c r="CQ80" s="12">
        <f t="shared" si="283"/>
        <v>250</v>
      </c>
      <c r="CR80" s="12">
        <f t="shared" si="284"/>
        <v>-501</v>
      </c>
      <c r="CS80" s="12">
        <f t="shared" si="285"/>
        <v>-663</v>
      </c>
      <c r="CT80" s="12">
        <f t="shared" si="286"/>
        <v>-197</v>
      </c>
      <c r="CU80" s="12">
        <f t="shared" si="287"/>
        <v>-170</v>
      </c>
      <c r="CV80" s="12">
        <f t="shared" si="288"/>
        <v>-1152</v>
      </c>
      <c r="CW80" s="12">
        <f t="shared" si="289"/>
        <v>-731</v>
      </c>
      <c r="CX80" s="66">
        <f t="shared" si="290"/>
        <v>-49216</v>
      </c>
      <c r="CY80" s="66">
        <f t="shared" si="291"/>
        <v>-31065</v>
      </c>
      <c r="CZ80" s="66">
        <f t="shared" si="292"/>
        <v>-5914</v>
      </c>
      <c r="DA80" s="66">
        <f t="shared" si="293"/>
        <v>-86195</v>
      </c>
      <c r="DB80" s="58"/>
      <c r="DC80" s="128">
        <v>22448</v>
      </c>
      <c r="DD80" s="128">
        <v>1434</v>
      </c>
      <c r="DE80" s="128">
        <v>2326</v>
      </c>
      <c r="DF80" s="129">
        <v>2097</v>
      </c>
      <c r="DG80" s="129">
        <v>1941</v>
      </c>
      <c r="DH80" s="129">
        <v>1727</v>
      </c>
      <c r="DI80" s="129">
        <v>1538</v>
      </c>
      <c r="DJ80" s="129">
        <v>1188</v>
      </c>
      <c r="DK80" s="128">
        <v>3653</v>
      </c>
      <c r="DL80" s="128">
        <v>3451</v>
      </c>
      <c r="DM80" s="128">
        <v>2342</v>
      </c>
      <c r="DN80" s="129">
        <v>2647</v>
      </c>
      <c r="DO80" s="129">
        <v>2271</v>
      </c>
      <c r="DP80" s="129">
        <v>2088</v>
      </c>
      <c r="DQ80" s="129">
        <v>2361</v>
      </c>
      <c r="DR80" s="129">
        <v>2019</v>
      </c>
      <c r="DS80" s="130">
        <v>1762</v>
      </c>
      <c r="DT80" s="130">
        <v>1700</v>
      </c>
      <c r="DU80" s="130">
        <v>2287</v>
      </c>
      <c r="DV80" s="130">
        <v>3697</v>
      </c>
      <c r="DW80" s="130">
        <v>3203</v>
      </c>
      <c r="DX80" s="130">
        <v>1856</v>
      </c>
      <c r="DY80" s="130">
        <v>1199</v>
      </c>
      <c r="DZ80" s="130">
        <v>1067</v>
      </c>
      <c r="EA80" s="130">
        <v>1048</v>
      </c>
      <c r="EB80" s="130">
        <v>1174</v>
      </c>
      <c r="EC80" s="130">
        <v>1352</v>
      </c>
      <c r="ED80" s="130">
        <v>1589</v>
      </c>
      <c r="EE80" s="130">
        <v>1217</v>
      </c>
      <c r="EF80" s="130">
        <v>1229</v>
      </c>
      <c r="EG80" s="66">
        <f t="shared" si="294"/>
        <v>41803</v>
      </c>
      <c r="EH80" s="66">
        <f t="shared" si="295"/>
        <v>23174</v>
      </c>
      <c r="EI80" s="66">
        <f t="shared" si="296"/>
        <v>14934</v>
      </c>
      <c r="EJ80" s="66">
        <f t="shared" si="297"/>
        <v>79911</v>
      </c>
      <c r="EK80" s="25"/>
      <c r="EL80" s="5">
        <f t="shared" si="298"/>
        <v>-26</v>
      </c>
      <c r="EM80" s="5">
        <f t="shared" si="299"/>
        <v>-88</v>
      </c>
      <c r="EN80" s="5">
        <f t="shared" si="300"/>
        <v>-160</v>
      </c>
      <c r="EO80" s="5">
        <f t="shared" si="301"/>
        <v>-773</v>
      </c>
      <c r="EP80" s="5">
        <f t="shared" si="302"/>
        <v>-500</v>
      </c>
      <c r="EQ80" s="5">
        <f t="shared" si="303"/>
        <v>-706</v>
      </c>
      <c r="ER80" s="5">
        <f t="shared" si="304"/>
        <v>-1599</v>
      </c>
      <c r="ES80" s="5">
        <f t="shared" si="305"/>
        <v>-1176</v>
      </c>
      <c r="ET80" s="5">
        <f t="shared" si="306"/>
        <v>-1042</v>
      </c>
      <c r="EU80" s="5">
        <f t="shared" si="307"/>
        <v>-1343</v>
      </c>
      <c r="EV80" s="5">
        <f t="shared" si="308"/>
        <v>-1429</v>
      </c>
      <c r="EW80" s="5">
        <f t="shared" si="309"/>
        <v>-1353</v>
      </c>
      <c r="EX80" s="5">
        <f t="shared" si="310"/>
        <v>-1735</v>
      </c>
      <c r="EY80" s="5">
        <f t="shared" si="311"/>
        <v>-1429</v>
      </c>
      <c r="EZ80" s="5">
        <f t="shared" si="312"/>
        <v>-1219</v>
      </c>
      <c r="FA80" s="5">
        <f t="shared" si="313"/>
        <v>-872</v>
      </c>
      <c r="FB80" s="5">
        <f t="shared" si="314"/>
        <v>-309</v>
      </c>
      <c r="FC80" s="5">
        <f t="shared" si="315"/>
        <v>-3</v>
      </c>
      <c r="FD80" s="5">
        <f t="shared" si="316"/>
        <v>-140</v>
      </c>
      <c r="FE80" s="5">
        <f t="shared" si="317"/>
        <v>598</v>
      </c>
      <c r="FF80" s="5">
        <f t="shared" si="318"/>
        <v>902</v>
      </c>
      <c r="FG80" s="5">
        <f t="shared" si="319"/>
        <v>1009</v>
      </c>
      <c r="FH80" s="5">
        <f t="shared" si="320"/>
        <v>1597</v>
      </c>
      <c r="FI80" s="5">
        <f t="shared" si="321"/>
        <v>1317</v>
      </c>
      <c r="FJ80" s="5">
        <f t="shared" si="322"/>
        <v>547</v>
      </c>
      <c r="FK80" s="5">
        <f t="shared" si="323"/>
        <v>511</v>
      </c>
      <c r="FL80" s="5">
        <f t="shared" si="324"/>
        <v>1155</v>
      </c>
      <c r="FM80" s="5">
        <f t="shared" si="325"/>
        <v>1419</v>
      </c>
      <c r="FN80" s="5">
        <f t="shared" si="326"/>
        <v>65</v>
      </c>
      <c r="FO80" s="5">
        <f t="shared" si="327"/>
        <v>498</v>
      </c>
      <c r="FP80" s="176">
        <f t="shared" si="328"/>
        <v>-7413</v>
      </c>
      <c r="FQ80" s="176">
        <f t="shared" si="329"/>
        <v>-7891</v>
      </c>
      <c r="FR80" s="176">
        <f t="shared" si="330"/>
        <v>9020</v>
      </c>
      <c r="FS80" s="66">
        <f t="shared" si="331"/>
        <v>-6284</v>
      </c>
      <c r="FT80" s="242">
        <f t="shared" si="332"/>
        <v>-8.2819955786885132E-4</v>
      </c>
      <c r="FU80" s="242">
        <f t="shared" si="333"/>
        <v>-3.580088200354754E-3</v>
      </c>
      <c r="FV80" s="242">
        <f t="shared" si="334"/>
        <v>-5.5419892277584386E-3</v>
      </c>
      <c r="FW80" s="242">
        <f t="shared" si="335"/>
        <v>-5.6773530167823438E-2</v>
      </c>
      <c r="FX80" s="242">
        <f t="shared" si="336"/>
        <v>-2.0807468494024789E-2</v>
      </c>
      <c r="FY80" s="242">
        <f t="shared" si="337"/>
        <v>-2.9975162223936258E-2</v>
      </c>
      <c r="FZ80" s="242">
        <f t="shared" si="338"/>
        <v>-5.0137441600384622E-2</v>
      </c>
      <c r="GA80" s="242">
        <f t="shared" si="339"/>
        <v>-4.2153559394938707E-2</v>
      </c>
      <c r="GB80" s="242">
        <f t="shared" si="340"/>
        <v>-4.1470986229403803E-2</v>
      </c>
      <c r="GC80" s="242">
        <f t="shared" si="341"/>
        <v>-2.7739336982340185E-2</v>
      </c>
      <c r="GD80" s="242">
        <f t="shared" si="342"/>
        <v>-2.9521743621526701E-2</v>
      </c>
      <c r="GE80" s="242">
        <f t="shared" si="343"/>
        <v>-3.1333950903195927E-2</v>
      </c>
      <c r="GF80" s="242">
        <f t="shared" si="344"/>
        <v>-3.9028230795186143E-2</v>
      </c>
      <c r="GG80" s="242">
        <f t="shared" si="345"/>
        <v>-2.3625692320410018E-2</v>
      </c>
      <c r="GH80" s="242">
        <f t="shared" si="346"/>
        <v>-1.9432178667644386E-2</v>
      </c>
      <c r="GI80" s="242">
        <f t="shared" si="347"/>
        <v>-1.1677580919475581E-2</v>
      </c>
      <c r="GJ80" s="242">
        <f t="shared" si="348"/>
        <v>-3.9154069362257503E-3</v>
      </c>
      <c r="GK80" s="242">
        <f t="shared" si="349"/>
        <v>-3.9024390243902437E-5</v>
      </c>
      <c r="GL80" s="242">
        <f t="shared" si="350"/>
        <v>-1.5583085673578879E-3</v>
      </c>
      <c r="GM80" s="242">
        <f t="shared" si="351"/>
        <v>7.5121853173207376E-3</v>
      </c>
      <c r="GN80" s="242">
        <f t="shared" si="352"/>
        <v>1.3934160320084037E-2</v>
      </c>
      <c r="GO80" s="242">
        <f t="shared" si="353"/>
        <v>1.8500861784443875E-2</v>
      </c>
      <c r="GP80" s="242">
        <f t="shared" si="354"/>
        <v>2.6792604771331746E-2</v>
      </c>
      <c r="GQ80" s="242">
        <f t="shared" si="355"/>
        <v>1.942678447627336E-2</v>
      </c>
      <c r="GR80" s="242">
        <f t="shared" si="356"/>
        <v>8.4739198463230619E-3</v>
      </c>
      <c r="GS80" s="242">
        <f t="shared" si="357"/>
        <v>7.5781168898577805E-3</v>
      </c>
      <c r="GT80" s="242">
        <f t="shared" si="358"/>
        <v>1.6398097536735996E-2</v>
      </c>
      <c r="GU80" s="242">
        <f t="shared" si="359"/>
        <v>1.8583818719366658E-2</v>
      </c>
      <c r="GV80" s="242">
        <f t="shared" si="360"/>
        <v>1.1577269367435813E-3</v>
      </c>
      <c r="GW80" s="242">
        <f t="shared" si="361"/>
        <v>6.7090209162932882E-3</v>
      </c>
      <c r="GX80" s="177">
        <f t="shared" si="362"/>
        <v>-2.6534342160932773E-2</v>
      </c>
      <c r="GY80" s="177">
        <f t="shared" si="363"/>
        <v>-1.197115151220933E-2</v>
      </c>
      <c r="GZ80" s="177">
        <f t="shared" si="364"/>
        <v>1.3753843807974791E-2</v>
      </c>
      <c r="HA80" s="243">
        <f t="shared" si="365"/>
        <v>-3.9413972023104628E-3</v>
      </c>
      <c r="HB80" s="19"/>
      <c r="HC80" s="19"/>
      <c r="HD80" s="225">
        <v>2.2620000000000001E-3</v>
      </c>
      <c r="HE80" s="10">
        <f t="shared" si="366"/>
        <v>-5.8812000000000003E-2</v>
      </c>
      <c r="HF80" s="10">
        <f t="shared" si="367"/>
        <v>-0.19905600000000001</v>
      </c>
      <c r="HG80" s="10">
        <f t="shared" si="368"/>
        <v>-0.36192000000000002</v>
      </c>
      <c r="HH80" s="10">
        <f t="shared" si="369"/>
        <v>-1.748526</v>
      </c>
      <c r="HI80" s="10">
        <f t="shared" si="370"/>
        <v>-1.131</v>
      </c>
      <c r="HJ80" s="10">
        <f t="shared" si="371"/>
        <v>-1.5969720000000001</v>
      </c>
      <c r="HK80" s="10">
        <f t="shared" si="372"/>
        <v>-3.6169380000000002</v>
      </c>
      <c r="HL80" s="10">
        <f t="shared" si="373"/>
        <v>-2.6601120000000003</v>
      </c>
      <c r="HM80" s="10">
        <f t="shared" si="374"/>
        <v>-2.3570040000000003</v>
      </c>
      <c r="HN80" s="10">
        <f t="shared" si="375"/>
        <v>-3.0378660000000002</v>
      </c>
      <c r="HO80" s="10">
        <f t="shared" si="376"/>
        <v>-3.2323980000000003</v>
      </c>
      <c r="HP80" s="10">
        <f t="shared" si="377"/>
        <v>-3.060486</v>
      </c>
      <c r="HQ80" s="10">
        <f t="shared" si="378"/>
        <v>-3.9245700000000001</v>
      </c>
      <c r="HR80" s="10">
        <f t="shared" si="379"/>
        <v>-3.2323980000000003</v>
      </c>
      <c r="HS80" s="10">
        <f t="shared" si="380"/>
        <v>-2.7573780000000001</v>
      </c>
      <c r="HT80" s="10">
        <f t="shared" si="381"/>
        <v>-1.972464</v>
      </c>
      <c r="HU80" s="10">
        <f t="shared" si="382"/>
        <v>-0.69895800000000008</v>
      </c>
      <c r="HV80" s="10">
        <f t="shared" si="383"/>
        <v>-6.7860000000000004E-3</v>
      </c>
      <c r="HW80" s="10">
        <f t="shared" si="384"/>
        <v>-0.31668000000000002</v>
      </c>
      <c r="HX80" s="10">
        <f t="shared" si="385"/>
        <v>1.352676</v>
      </c>
      <c r="HY80" s="10">
        <f t="shared" si="386"/>
        <v>2.040324</v>
      </c>
      <c r="HZ80" s="10">
        <f t="shared" si="387"/>
        <v>2.2823580000000003</v>
      </c>
      <c r="IA80" s="10">
        <f t="shared" si="388"/>
        <v>3.6124140000000002</v>
      </c>
      <c r="IB80" s="10">
        <f t="shared" si="389"/>
        <v>2.9790540000000001</v>
      </c>
      <c r="IC80" s="10">
        <f t="shared" si="390"/>
        <v>1.237314</v>
      </c>
      <c r="ID80" s="10">
        <f t="shared" si="391"/>
        <v>1.1558820000000001</v>
      </c>
      <c r="IE80" s="10">
        <f t="shared" si="392"/>
        <v>2.6126100000000001</v>
      </c>
      <c r="IF80" s="10">
        <f t="shared" si="393"/>
        <v>3.209778</v>
      </c>
      <c r="IG80" s="10">
        <f t="shared" si="394"/>
        <v>0.14702999999999999</v>
      </c>
      <c r="IH80" s="10">
        <f t="shared" si="395"/>
        <v>1.126476</v>
      </c>
      <c r="II80" s="176">
        <f t="shared" si="396"/>
        <v>-16.768205999999999</v>
      </c>
      <c r="IJ80" s="176">
        <f t="shared" si="397"/>
        <v>-17.849442000000003</v>
      </c>
      <c r="IK80" s="176">
        <f t="shared" si="398"/>
        <v>20.40324</v>
      </c>
      <c r="IL80" s="19">
        <f t="shared" si="399"/>
        <v>-14.214407999999992</v>
      </c>
      <c r="IM80" s="168"/>
      <c r="IN80" s="168"/>
      <c r="IO80" s="168"/>
      <c r="IP80" s="168"/>
      <c r="IQ80" s="168"/>
      <c r="IR80" s="168"/>
      <c r="IS80" s="168"/>
      <c r="IT80" s="168"/>
      <c r="IU80" s="168"/>
      <c r="IV80" s="168"/>
      <c r="IW80" s="168"/>
      <c r="IX80" s="168"/>
      <c r="IY80" s="168"/>
      <c r="IZ80" s="168"/>
      <c r="JA80" s="168"/>
      <c r="JB80" s="168"/>
      <c r="JC80" s="168"/>
      <c r="JD80" s="168"/>
      <c r="JE80" s="168"/>
      <c r="JF80" s="168"/>
      <c r="JG80" s="168"/>
      <c r="JH80" s="168"/>
      <c r="JI80" s="168"/>
      <c r="JJ80" s="168"/>
      <c r="JK80" s="168"/>
      <c r="JL80" s="168"/>
      <c r="JM80" s="168"/>
      <c r="JN80" s="168"/>
      <c r="JO80" s="168"/>
      <c r="JP80" s="168"/>
      <c r="JQ80" s="177">
        <f t="shared" si="259"/>
        <v>2.2619999999999997E-3</v>
      </c>
      <c r="JR80" s="177">
        <f t="shared" si="256"/>
        <v>2.2620000000000006E-3</v>
      </c>
      <c r="JS80" s="177">
        <f t="shared" si="257"/>
        <v>2.2620000000000001E-3</v>
      </c>
      <c r="JT80" s="22">
        <f t="shared" si="258"/>
        <v>2.2619999999999988E-3</v>
      </c>
    </row>
    <row r="81" spans="1:280" x14ac:dyDescent="0.25">
      <c r="A81" s="96">
        <v>79</v>
      </c>
      <c r="B81" s="45"/>
      <c r="C81" s="45" t="s">
        <v>237</v>
      </c>
      <c r="D81" s="45" t="s">
        <v>183</v>
      </c>
      <c r="E81" s="68">
        <v>309</v>
      </c>
      <c r="F81" s="49" t="s">
        <v>54</v>
      </c>
      <c r="G81" s="17"/>
      <c r="H81" s="5"/>
      <c r="I81" s="5"/>
      <c r="J81" s="5"/>
      <c r="K81" s="5"/>
      <c r="L81" s="5"/>
      <c r="M81" s="5"/>
      <c r="N81" s="17"/>
      <c r="O81" s="12"/>
      <c r="P81" s="12"/>
      <c r="Q81" s="12"/>
      <c r="R81" s="12"/>
      <c r="S81" s="12"/>
      <c r="T81" s="12"/>
      <c r="U81" s="12"/>
      <c r="V81" s="12"/>
      <c r="W81" s="11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60"/>
      <c r="AM81" s="17">
        <v>385</v>
      </c>
      <c r="AN81" s="5">
        <v>424</v>
      </c>
      <c r="AO81" s="5">
        <v>482</v>
      </c>
      <c r="AP81" s="5">
        <v>514</v>
      </c>
      <c r="AQ81" s="5">
        <v>446</v>
      </c>
      <c r="AR81" s="5">
        <v>471</v>
      </c>
      <c r="AS81" s="5">
        <v>479</v>
      </c>
      <c r="AT81" s="17">
        <v>547</v>
      </c>
      <c r="AU81" s="12">
        <v>612</v>
      </c>
      <c r="AV81" s="12">
        <v>565</v>
      </c>
      <c r="AW81" s="12">
        <v>641</v>
      </c>
      <c r="AX81" s="12">
        <v>768</v>
      </c>
      <c r="AY81" s="12">
        <v>845</v>
      </c>
      <c r="AZ81" s="12">
        <v>907</v>
      </c>
      <c r="BA81" s="12">
        <v>1069</v>
      </c>
      <c r="BB81" s="12">
        <v>1385</v>
      </c>
      <c r="BC81" s="11">
        <v>1737</v>
      </c>
      <c r="BD81" s="12">
        <v>1876</v>
      </c>
      <c r="BE81" s="12">
        <v>1790</v>
      </c>
      <c r="BF81" s="12">
        <v>2158</v>
      </c>
      <c r="BG81" s="12">
        <v>2313</v>
      </c>
      <c r="BH81" s="12">
        <v>2169</v>
      </c>
      <c r="BI81" s="12">
        <v>2113</v>
      </c>
      <c r="BJ81" s="12">
        <v>2239</v>
      </c>
      <c r="BK81" s="12">
        <v>2309</v>
      </c>
      <c r="BL81" s="12">
        <v>2287</v>
      </c>
      <c r="BM81" s="12">
        <v>2327</v>
      </c>
      <c r="BN81" s="12">
        <v>2352</v>
      </c>
      <c r="BO81" s="12">
        <v>2391</v>
      </c>
      <c r="BP81" s="12">
        <v>2441</v>
      </c>
      <c r="BQ81" s="12">
        <v>2543</v>
      </c>
      <c r="BR81" s="60"/>
      <c r="BS81" s="60"/>
      <c r="BT81" s="11">
        <f t="shared" si="260"/>
        <v>39</v>
      </c>
      <c r="BU81" s="11">
        <f t="shared" si="261"/>
        <v>58</v>
      </c>
      <c r="BV81" s="11">
        <f t="shared" si="262"/>
        <v>32</v>
      </c>
      <c r="BW81" s="11">
        <f t="shared" si="263"/>
        <v>-68</v>
      </c>
      <c r="BX81" s="11">
        <f t="shared" si="264"/>
        <v>25</v>
      </c>
      <c r="BY81" s="11">
        <f t="shared" si="265"/>
        <v>8</v>
      </c>
      <c r="BZ81" s="11">
        <f t="shared" si="266"/>
        <v>68</v>
      </c>
      <c r="CA81" s="11">
        <f t="shared" si="267"/>
        <v>65</v>
      </c>
      <c r="CB81" s="11">
        <f t="shared" si="268"/>
        <v>-47</v>
      </c>
      <c r="CC81" s="11">
        <f t="shared" si="269"/>
        <v>76</v>
      </c>
      <c r="CD81" s="11">
        <f t="shared" si="270"/>
        <v>127</v>
      </c>
      <c r="CE81" s="11">
        <f t="shared" si="271"/>
        <v>77</v>
      </c>
      <c r="CF81" s="11">
        <f t="shared" si="272"/>
        <v>62</v>
      </c>
      <c r="CG81" s="11">
        <f t="shared" si="273"/>
        <v>162</v>
      </c>
      <c r="CH81" s="11">
        <f t="shared" si="274"/>
        <v>316</v>
      </c>
      <c r="CI81" s="11">
        <f t="shared" si="275"/>
        <v>352</v>
      </c>
      <c r="CJ81" s="11">
        <f t="shared" si="276"/>
        <v>139</v>
      </c>
      <c r="CK81" s="11">
        <f t="shared" si="277"/>
        <v>-86</v>
      </c>
      <c r="CL81" s="11">
        <f t="shared" si="278"/>
        <v>368</v>
      </c>
      <c r="CM81" s="11">
        <f t="shared" si="279"/>
        <v>155</v>
      </c>
      <c r="CN81" s="11">
        <f t="shared" si="280"/>
        <v>-144</v>
      </c>
      <c r="CO81" s="11">
        <f t="shared" si="281"/>
        <v>-56</v>
      </c>
      <c r="CP81" s="11">
        <f t="shared" si="282"/>
        <v>126</v>
      </c>
      <c r="CQ81" s="11">
        <f t="shared" si="283"/>
        <v>70</v>
      </c>
      <c r="CR81" s="11">
        <f t="shared" si="284"/>
        <v>-22</v>
      </c>
      <c r="CS81" s="11">
        <f t="shared" si="285"/>
        <v>40</v>
      </c>
      <c r="CT81" s="11">
        <f t="shared" si="286"/>
        <v>25</v>
      </c>
      <c r="CU81" s="11">
        <f t="shared" si="287"/>
        <v>39</v>
      </c>
      <c r="CV81" s="11">
        <f t="shared" si="288"/>
        <v>50</v>
      </c>
      <c r="CW81" s="11">
        <f t="shared" si="289"/>
        <v>102</v>
      </c>
      <c r="CX81" s="66">
        <f t="shared" si="290"/>
        <v>256</v>
      </c>
      <c r="CY81" s="66">
        <f t="shared" si="291"/>
        <v>1672</v>
      </c>
      <c r="CZ81" s="66">
        <f t="shared" si="292"/>
        <v>230</v>
      </c>
      <c r="DA81" s="66">
        <f t="shared" si="293"/>
        <v>2158</v>
      </c>
      <c r="DB81" s="60"/>
      <c r="DC81" s="128">
        <v>13</v>
      </c>
      <c r="DD81" s="128">
        <v>17</v>
      </c>
      <c r="DE81" s="128">
        <v>15</v>
      </c>
      <c r="DF81" s="129">
        <v>14</v>
      </c>
      <c r="DG81" s="129">
        <v>22</v>
      </c>
      <c r="DH81" s="129">
        <v>16</v>
      </c>
      <c r="DI81" s="129">
        <v>32</v>
      </c>
      <c r="DJ81" s="129">
        <v>29</v>
      </c>
      <c r="DK81" s="128">
        <v>108</v>
      </c>
      <c r="DL81" s="128">
        <v>87</v>
      </c>
      <c r="DM81" s="128">
        <v>66</v>
      </c>
      <c r="DN81" s="129">
        <v>74</v>
      </c>
      <c r="DO81" s="129">
        <v>113</v>
      </c>
      <c r="DP81" s="129">
        <v>105</v>
      </c>
      <c r="DQ81" s="129">
        <v>114</v>
      </c>
      <c r="DR81" s="129">
        <v>132</v>
      </c>
      <c r="DS81" s="130">
        <v>201</v>
      </c>
      <c r="DT81" s="130">
        <v>220</v>
      </c>
      <c r="DU81" s="130">
        <v>186</v>
      </c>
      <c r="DV81" s="130">
        <v>216</v>
      </c>
      <c r="DW81" s="130">
        <v>394</v>
      </c>
      <c r="DX81" s="130">
        <v>285</v>
      </c>
      <c r="DY81" s="130">
        <v>112</v>
      </c>
      <c r="DZ81" s="130">
        <v>203</v>
      </c>
      <c r="EA81" s="130">
        <v>205</v>
      </c>
      <c r="EB81" s="130">
        <v>219</v>
      </c>
      <c r="EC81" s="130">
        <v>194</v>
      </c>
      <c r="ED81" s="130">
        <v>215</v>
      </c>
      <c r="EE81" s="130">
        <v>171</v>
      </c>
      <c r="EF81" s="130">
        <v>191</v>
      </c>
      <c r="EG81" s="66">
        <f t="shared" si="294"/>
        <v>353</v>
      </c>
      <c r="EH81" s="66">
        <f t="shared" si="295"/>
        <v>1427</v>
      </c>
      <c r="EI81" s="66">
        <f t="shared" si="296"/>
        <v>2189</v>
      </c>
      <c r="EJ81" s="66">
        <f t="shared" si="297"/>
        <v>3969</v>
      </c>
      <c r="EK81" s="25"/>
      <c r="EL81" s="5">
        <f t="shared" si="298"/>
        <v>52</v>
      </c>
      <c r="EM81" s="5">
        <f t="shared" si="299"/>
        <v>75</v>
      </c>
      <c r="EN81" s="5">
        <f t="shared" si="300"/>
        <v>47</v>
      </c>
      <c r="EO81" s="5">
        <f t="shared" si="301"/>
        <v>-54</v>
      </c>
      <c r="EP81" s="5">
        <f t="shared" si="302"/>
        <v>47</v>
      </c>
      <c r="EQ81" s="5">
        <f t="shared" si="303"/>
        <v>24</v>
      </c>
      <c r="ER81" s="5">
        <f t="shared" si="304"/>
        <v>100</v>
      </c>
      <c r="ES81" s="5">
        <f t="shared" si="305"/>
        <v>94</v>
      </c>
      <c r="ET81" s="5">
        <f t="shared" si="306"/>
        <v>61</v>
      </c>
      <c r="EU81" s="5">
        <f t="shared" si="307"/>
        <v>163</v>
      </c>
      <c r="EV81" s="5">
        <f t="shared" si="308"/>
        <v>193</v>
      </c>
      <c r="EW81" s="5">
        <f t="shared" si="309"/>
        <v>151</v>
      </c>
      <c r="EX81" s="5">
        <f t="shared" si="310"/>
        <v>175</v>
      </c>
      <c r="EY81" s="5">
        <f t="shared" si="311"/>
        <v>267</v>
      </c>
      <c r="EZ81" s="5">
        <f t="shared" si="312"/>
        <v>430</v>
      </c>
      <c r="FA81" s="5">
        <f t="shared" si="313"/>
        <v>484</v>
      </c>
      <c r="FB81" s="5">
        <f t="shared" si="314"/>
        <v>340</v>
      </c>
      <c r="FC81" s="5">
        <f t="shared" si="315"/>
        <v>134</v>
      </c>
      <c r="FD81" s="5">
        <f t="shared" si="316"/>
        <v>554</v>
      </c>
      <c r="FE81" s="5">
        <f t="shared" si="317"/>
        <v>371</v>
      </c>
      <c r="FF81" s="5">
        <f t="shared" si="318"/>
        <v>250</v>
      </c>
      <c r="FG81" s="5">
        <f t="shared" si="319"/>
        <v>229</v>
      </c>
      <c r="FH81" s="5">
        <f t="shared" si="320"/>
        <v>238</v>
      </c>
      <c r="FI81" s="5">
        <f t="shared" si="321"/>
        <v>273</v>
      </c>
      <c r="FJ81" s="5">
        <f t="shared" si="322"/>
        <v>183</v>
      </c>
      <c r="FK81" s="5">
        <f t="shared" si="323"/>
        <v>259</v>
      </c>
      <c r="FL81" s="5">
        <f t="shared" si="324"/>
        <v>219</v>
      </c>
      <c r="FM81" s="5">
        <f t="shared" si="325"/>
        <v>254</v>
      </c>
      <c r="FN81" s="5">
        <f t="shared" si="326"/>
        <v>221</v>
      </c>
      <c r="FO81" s="5">
        <f t="shared" si="327"/>
        <v>293</v>
      </c>
      <c r="FP81" s="176">
        <f t="shared" si="328"/>
        <v>609</v>
      </c>
      <c r="FQ81" s="176">
        <f t="shared" si="329"/>
        <v>3099</v>
      </c>
      <c r="FR81" s="176">
        <f t="shared" si="330"/>
        <v>2419</v>
      </c>
      <c r="FS81" s="66">
        <f t="shared" si="331"/>
        <v>6127</v>
      </c>
      <c r="FT81" s="242">
        <f t="shared" si="332"/>
        <v>1.6563991157377026E-3</v>
      </c>
      <c r="FU81" s="242">
        <f t="shared" si="333"/>
        <v>3.0512115343932561E-3</v>
      </c>
      <c r="FV81" s="242">
        <f t="shared" si="334"/>
        <v>1.6279593356540412E-3</v>
      </c>
      <c r="FW81" s="242">
        <f t="shared" si="335"/>
        <v>-3.9660680841687784E-3</v>
      </c>
      <c r="FX81" s="242">
        <f t="shared" si="336"/>
        <v>1.95590203843833E-3</v>
      </c>
      <c r="FY81" s="242">
        <f t="shared" si="337"/>
        <v>1.0189856846663883E-3</v>
      </c>
      <c r="FZ81" s="242">
        <f t="shared" si="338"/>
        <v>3.1355498186607018E-3</v>
      </c>
      <c r="GA81" s="242">
        <f t="shared" si="339"/>
        <v>3.3694171625206107E-3</v>
      </c>
      <c r="GB81" s="242">
        <f t="shared" si="340"/>
        <v>2.4277640690917772E-3</v>
      </c>
      <c r="GC81" s="242">
        <f t="shared" si="341"/>
        <v>3.3667251884746461E-3</v>
      </c>
      <c r="GD81" s="242">
        <f t="shared" si="342"/>
        <v>3.9871914058465033E-3</v>
      </c>
      <c r="GE81" s="242">
        <f t="shared" si="343"/>
        <v>3.4969893469198703E-3</v>
      </c>
      <c r="GF81" s="242">
        <f t="shared" si="344"/>
        <v>3.9365650657968735E-3</v>
      </c>
      <c r="GG81" s="242">
        <f t="shared" si="345"/>
        <v>4.4143175994048114E-3</v>
      </c>
      <c r="GH81" s="242">
        <f t="shared" si="346"/>
        <v>6.8546651575775936E-3</v>
      </c>
      <c r="GI81" s="242">
        <f t="shared" si="347"/>
        <v>6.4815930791584644E-3</v>
      </c>
      <c r="GJ81" s="242">
        <f t="shared" si="348"/>
        <v>4.3082147518341595E-3</v>
      </c>
      <c r="GK81" s="242">
        <f t="shared" si="349"/>
        <v>1.7430894308943089E-3</v>
      </c>
      <c r="GL81" s="242">
        <f t="shared" si="350"/>
        <v>6.1664496165447849E-3</v>
      </c>
      <c r="GM81" s="242">
        <f t="shared" si="351"/>
        <v>4.6605698206120295E-3</v>
      </c>
      <c r="GN81" s="242">
        <f t="shared" si="352"/>
        <v>3.8620178270742898E-3</v>
      </c>
      <c r="GO81" s="242">
        <f t="shared" si="353"/>
        <v>4.1989071839818107E-3</v>
      </c>
      <c r="GP81" s="242">
        <f t="shared" si="354"/>
        <v>3.9928866221521321E-3</v>
      </c>
      <c r="GQ81" s="242">
        <f t="shared" si="355"/>
        <v>4.0269644358562097E-3</v>
      </c>
      <c r="GR81" s="242">
        <f t="shared" si="356"/>
        <v>2.8349676999581725E-3</v>
      </c>
      <c r="GS81" s="242">
        <f t="shared" si="357"/>
        <v>3.8409633551333955E-3</v>
      </c>
      <c r="GT81" s="242">
        <f t="shared" si="358"/>
        <v>3.1092496628096827E-3</v>
      </c>
      <c r="GU81" s="242">
        <f t="shared" si="359"/>
        <v>3.3264904543475202E-3</v>
      </c>
      <c r="GV81" s="242">
        <f t="shared" si="360"/>
        <v>3.9362715849281761E-3</v>
      </c>
      <c r="GW81" s="242">
        <f t="shared" si="361"/>
        <v>3.9472753583813924E-3</v>
      </c>
      <c r="GX81" s="177">
        <f t="shared" si="362"/>
        <v>2.179875135034137E-3</v>
      </c>
      <c r="GY81" s="177">
        <f t="shared" si="363"/>
        <v>4.7013811350065538E-3</v>
      </c>
      <c r="GZ81" s="177">
        <f t="shared" si="364"/>
        <v>3.6885308394114212E-3</v>
      </c>
      <c r="HA81" s="243">
        <f t="shared" si="365"/>
        <v>3.8429249934048707E-3</v>
      </c>
      <c r="HB81" s="19"/>
      <c r="HC81" s="19"/>
      <c r="HD81" s="225">
        <v>0.32102999999999998</v>
      </c>
      <c r="HE81" s="10">
        <f t="shared" si="366"/>
        <v>16.693559999999998</v>
      </c>
      <c r="HF81" s="10">
        <f t="shared" si="367"/>
        <v>24.077249999999999</v>
      </c>
      <c r="HG81" s="10">
        <f t="shared" si="368"/>
        <v>15.08841</v>
      </c>
      <c r="HH81" s="10">
        <f t="shared" si="369"/>
        <v>-17.335619999999999</v>
      </c>
      <c r="HI81" s="10">
        <f t="shared" si="370"/>
        <v>15.08841</v>
      </c>
      <c r="HJ81" s="10">
        <f t="shared" si="371"/>
        <v>7.70472</v>
      </c>
      <c r="HK81" s="10">
        <f t="shared" si="372"/>
        <v>32.103000000000002</v>
      </c>
      <c r="HL81" s="10">
        <f t="shared" si="373"/>
        <v>30.176819999999999</v>
      </c>
      <c r="HM81" s="10">
        <f t="shared" si="374"/>
        <v>19.582829999999998</v>
      </c>
      <c r="HN81" s="10">
        <f t="shared" si="375"/>
        <v>52.327889999999996</v>
      </c>
      <c r="HO81" s="10">
        <f t="shared" si="376"/>
        <v>61.958789999999993</v>
      </c>
      <c r="HP81" s="10">
        <f t="shared" si="377"/>
        <v>48.475529999999999</v>
      </c>
      <c r="HQ81" s="10">
        <f t="shared" si="378"/>
        <v>56.180249999999994</v>
      </c>
      <c r="HR81" s="10">
        <f t="shared" si="379"/>
        <v>85.715009999999992</v>
      </c>
      <c r="HS81" s="10">
        <f t="shared" si="380"/>
        <v>138.0429</v>
      </c>
      <c r="HT81" s="10">
        <f t="shared" si="381"/>
        <v>155.37851999999998</v>
      </c>
      <c r="HU81" s="10">
        <f t="shared" si="382"/>
        <v>109.1502</v>
      </c>
      <c r="HV81" s="10">
        <f t="shared" si="383"/>
        <v>43.01802</v>
      </c>
      <c r="HW81" s="10">
        <f t="shared" si="384"/>
        <v>177.85061999999999</v>
      </c>
      <c r="HX81" s="10">
        <f t="shared" si="385"/>
        <v>119.10212999999999</v>
      </c>
      <c r="HY81" s="10">
        <f t="shared" si="386"/>
        <v>80.257499999999993</v>
      </c>
      <c r="HZ81" s="10">
        <f t="shared" si="387"/>
        <v>73.515869999999993</v>
      </c>
      <c r="IA81" s="10">
        <f t="shared" si="388"/>
        <v>76.405139999999989</v>
      </c>
      <c r="IB81" s="10">
        <f t="shared" si="389"/>
        <v>87.641189999999995</v>
      </c>
      <c r="IC81" s="10">
        <f t="shared" si="390"/>
        <v>58.748489999999997</v>
      </c>
      <c r="ID81" s="10">
        <f t="shared" si="391"/>
        <v>83.146769999999989</v>
      </c>
      <c r="IE81" s="10">
        <f t="shared" si="392"/>
        <v>70.305570000000003</v>
      </c>
      <c r="IF81" s="10">
        <f t="shared" si="393"/>
        <v>81.541619999999995</v>
      </c>
      <c r="IG81" s="10">
        <f t="shared" si="394"/>
        <v>70.94762999999999</v>
      </c>
      <c r="IH81" s="10">
        <f t="shared" si="395"/>
        <v>94.061789999999988</v>
      </c>
      <c r="II81" s="176">
        <f t="shared" si="396"/>
        <v>195.50727000000001</v>
      </c>
      <c r="IJ81" s="176">
        <f t="shared" si="397"/>
        <v>994.87196999999992</v>
      </c>
      <c r="IK81" s="176">
        <f t="shared" si="398"/>
        <v>776.57156999999995</v>
      </c>
      <c r="IL81" s="19">
        <f t="shared" si="399"/>
        <v>1966.9508099999998</v>
      </c>
      <c r="IM81" s="168"/>
      <c r="IN81" s="168"/>
      <c r="IO81" s="168"/>
      <c r="IP81" s="168"/>
      <c r="IQ81" s="168"/>
      <c r="IR81" s="168"/>
      <c r="IS81" s="168"/>
      <c r="IT81" s="168"/>
      <c r="IU81" s="168"/>
      <c r="IV81" s="168"/>
      <c r="IW81" s="168"/>
      <c r="IX81" s="168"/>
      <c r="IY81" s="168"/>
      <c r="IZ81" s="168"/>
      <c r="JA81" s="168"/>
      <c r="JB81" s="168"/>
      <c r="JC81" s="168"/>
      <c r="JD81" s="168"/>
      <c r="JE81" s="168"/>
      <c r="JF81" s="168"/>
      <c r="JG81" s="168"/>
      <c r="JH81" s="168"/>
      <c r="JI81" s="168"/>
      <c r="JJ81" s="168"/>
      <c r="JK81" s="168"/>
      <c r="JL81" s="168"/>
      <c r="JM81" s="168"/>
      <c r="JN81" s="168"/>
      <c r="JO81" s="168"/>
      <c r="JP81" s="168"/>
      <c r="JQ81" s="177">
        <f t="shared" si="259"/>
        <v>0.32102999999999998</v>
      </c>
      <c r="JR81" s="177">
        <f t="shared" si="256"/>
        <v>0.32102999999999998</v>
      </c>
      <c r="JS81" s="177">
        <f t="shared" si="257"/>
        <v>0.32102999999999998</v>
      </c>
      <c r="JT81" s="22">
        <f t="shared" si="258"/>
        <v>0.32102999999999998</v>
      </c>
    </row>
    <row r="82" spans="1:280" x14ac:dyDescent="0.25">
      <c r="A82" s="96">
        <v>80</v>
      </c>
      <c r="B82" s="39"/>
      <c r="C82" s="39" t="s">
        <v>236</v>
      </c>
      <c r="D82" s="39" t="s">
        <v>185</v>
      </c>
      <c r="E82" s="68">
        <v>415</v>
      </c>
      <c r="F82" s="49" t="s">
        <v>84</v>
      </c>
      <c r="G82" s="124"/>
      <c r="H82" s="125"/>
      <c r="I82" s="125"/>
      <c r="J82" s="125"/>
      <c r="K82" s="125"/>
      <c r="L82" s="125"/>
      <c r="M82" s="125"/>
      <c r="N82" s="17"/>
      <c r="O82" s="12"/>
      <c r="P82" s="12"/>
      <c r="Q82" s="12"/>
      <c r="R82" s="12"/>
      <c r="S82" s="12"/>
      <c r="T82" s="12"/>
      <c r="U82" s="12"/>
      <c r="V82" s="12"/>
      <c r="W82" s="11"/>
      <c r="X82" s="11"/>
      <c r="Y82" s="12"/>
      <c r="Z82" s="11"/>
      <c r="AA82" s="11"/>
      <c r="AB82" s="11"/>
      <c r="AC82" s="11"/>
      <c r="AD82" s="11"/>
      <c r="AE82" s="11"/>
      <c r="AF82" s="11"/>
      <c r="AG82" s="11"/>
      <c r="AH82" s="23"/>
      <c r="AI82" s="23"/>
      <c r="AJ82" s="23"/>
      <c r="AK82" s="23"/>
      <c r="AL82" s="60"/>
      <c r="AM82" s="124">
        <v>127</v>
      </c>
      <c r="AN82" s="125">
        <v>127</v>
      </c>
      <c r="AO82" s="125">
        <v>127</v>
      </c>
      <c r="AP82" s="125">
        <v>127</v>
      </c>
      <c r="AQ82" s="125">
        <v>127</v>
      </c>
      <c r="AR82" s="125">
        <v>127</v>
      </c>
      <c r="AS82" s="125">
        <v>127</v>
      </c>
      <c r="AT82" s="17">
        <v>127</v>
      </c>
      <c r="AU82" s="12">
        <v>121</v>
      </c>
      <c r="AV82" s="12">
        <v>121</v>
      </c>
      <c r="AW82" s="12">
        <v>117</v>
      </c>
      <c r="AX82" s="12">
        <v>120</v>
      </c>
      <c r="AY82" s="12">
        <v>98</v>
      </c>
      <c r="AZ82" s="12">
        <v>90</v>
      </c>
      <c r="BA82" s="12">
        <v>97</v>
      </c>
      <c r="BB82" s="12">
        <v>90</v>
      </c>
      <c r="BC82" s="11">
        <v>99</v>
      </c>
      <c r="BD82" s="11">
        <v>107</v>
      </c>
      <c r="BE82" s="12">
        <v>116</v>
      </c>
      <c r="BF82" s="11">
        <v>114</v>
      </c>
      <c r="BG82" s="11">
        <v>112</v>
      </c>
      <c r="BH82" s="11">
        <v>113</v>
      </c>
      <c r="BI82" s="11">
        <v>115</v>
      </c>
      <c r="BJ82" s="11">
        <v>124</v>
      </c>
      <c r="BK82" s="11">
        <v>125</v>
      </c>
      <c r="BL82" s="11">
        <v>133</v>
      </c>
      <c r="BM82" s="11">
        <v>132</v>
      </c>
      <c r="BN82" s="23">
        <v>139</v>
      </c>
      <c r="BO82" s="23">
        <v>139</v>
      </c>
      <c r="BP82" s="23">
        <v>134</v>
      </c>
      <c r="BQ82" s="23">
        <v>128</v>
      </c>
      <c r="BR82" s="60"/>
      <c r="BS82" s="60"/>
      <c r="BT82" s="11">
        <f t="shared" si="260"/>
        <v>0</v>
      </c>
      <c r="BU82" s="11">
        <f t="shared" si="261"/>
        <v>0</v>
      </c>
      <c r="BV82" s="11">
        <f t="shared" si="262"/>
        <v>0</v>
      </c>
      <c r="BW82" s="11">
        <f t="shared" si="263"/>
        <v>0</v>
      </c>
      <c r="BX82" s="11">
        <f t="shared" si="264"/>
        <v>0</v>
      </c>
      <c r="BY82" s="11">
        <f t="shared" si="265"/>
        <v>0</v>
      </c>
      <c r="BZ82" s="11">
        <f t="shared" si="266"/>
        <v>0</v>
      </c>
      <c r="CA82" s="11">
        <f t="shared" si="267"/>
        <v>-6</v>
      </c>
      <c r="CB82" s="11">
        <f t="shared" si="268"/>
        <v>0</v>
      </c>
      <c r="CC82" s="11">
        <f t="shared" si="269"/>
        <v>-4</v>
      </c>
      <c r="CD82" s="11">
        <f t="shared" si="270"/>
        <v>3</v>
      </c>
      <c r="CE82" s="11">
        <f t="shared" si="271"/>
        <v>-22</v>
      </c>
      <c r="CF82" s="11">
        <f t="shared" si="272"/>
        <v>-8</v>
      </c>
      <c r="CG82" s="11">
        <f t="shared" si="273"/>
        <v>7</v>
      </c>
      <c r="CH82" s="11">
        <f t="shared" si="274"/>
        <v>-7</v>
      </c>
      <c r="CI82" s="11">
        <f t="shared" si="275"/>
        <v>9</v>
      </c>
      <c r="CJ82" s="11">
        <f t="shared" si="276"/>
        <v>8</v>
      </c>
      <c r="CK82" s="11">
        <f t="shared" si="277"/>
        <v>9</v>
      </c>
      <c r="CL82" s="11">
        <f t="shared" si="278"/>
        <v>-2</v>
      </c>
      <c r="CM82" s="11">
        <f t="shared" si="279"/>
        <v>-2</v>
      </c>
      <c r="CN82" s="11">
        <f t="shared" si="280"/>
        <v>1</v>
      </c>
      <c r="CO82" s="11">
        <f t="shared" si="281"/>
        <v>2</v>
      </c>
      <c r="CP82" s="11">
        <f t="shared" si="282"/>
        <v>9</v>
      </c>
      <c r="CQ82" s="11">
        <f t="shared" si="283"/>
        <v>1</v>
      </c>
      <c r="CR82" s="11">
        <f t="shared" si="284"/>
        <v>8</v>
      </c>
      <c r="CS82" s="11">
        <f t="shared" si="285"/>
        <v>-1</v>
      </c>
      <c r="CT82" s="11">
        <f t="shared" si="286"/>
        <v>7</v>
      </c>
      <c r="CU82" s="11">
        <f t="shared" si="287"/>
        <v>0</v>
      </c>
      <c r="CV82" s="11">
        <f t="shared" si="288"/>
        <v>-5</v>
      </c>
      <c r="CW82" s="11">
        <f t="shared" si="289"/>
        <v>-6</v>
      </c>
      <c r="CX82" s="66">
        <f t="shared" si="290"/>
        <v>-10</v>
      </c>
      <c r="CY82" s="66">
        <f t="shared" si="291"/>
        <v>-5</v>
      </c>
      <c r="CZ82" s="66">
        <f t="shared" si="292"/>
        <v>16</v>
      </c>
      <c r="DA82" s="66">
        <f t="shared" si="293"/>
        <v>1</v>
      </c>
      <c r="DB82" s="60"/>
      <c r="DC82" s="128">
        <v>4</v>
      </c>
      <c r="DD82" s="128">
        <v>0</v>
      </c>
      <c r="DE82" s="128">
        <v>1</v>
      </c>
      <c r="DF82" s="129">
        <v>1</v>
      </c>
      <c r="DG82" s="129">
        <v>4</v>
      </c>
      <c r="DH82" s="129">
        <v>5</v>
      </c>
      <c r="DI82" s="129">
        <v>3</v>
      </c>
      <c r="DJ82" s="129">
        <v>15</v>
      </c>
      <c r="DK82" s="128">
        <v>12</v>
      </c>
      <c r="DL82" s="128">
        <v>11</v>
      </c>
      <c r="DM82" s="128">
        <v>25</v>
      </c>
      <c r="DN82" s="129">
        <v>10</v>
      </c>
      <c r="DO82" s="129">
        <v>14</v>
      </c>
      <c r="DP82" s="129">
        <v>8</v>
      </c>
      <c r="DQ82" s="129">
        <v>16</v>
      </c>
      <c r="DR82" s="129">
        <v>1</v>
      </c>
      <c r="DS82" s="130">
        <v>8</v>
      </c>
      <c r="DT82" s="130">
        <v>11</v>
      </c>
      <c r="DU82" s="130">
        <v>8</v>
      </c>
      <c r="DV82" s="130">
        <v>11</v>
      </c>
      <c r="DW82" s="130">
        <v>5</v>
      </c>
      <c r="DX82" s="130">
        <v>7</v>
      </c>
      <c r="DY82" s="130">
        <v>4</v>
      </c>
      <c r="DZ82" s="130">
        <v>10</v>
      </c>
      <c r="EA82" s="130">
        <v>5</v>
      </c>
      <c r="EB82" s="130">
        <v>10</v>
      </c>
      <c r="EC82" s="130">
        <v>4</v>
      </c>
      <c r="ED82" s="130">
        <v>14</v>
      </c>
      <c r="EE82" s="130">
        <v>4</v>
      </c>
      <c r="EF82" s="130">
        <v>11</v>
      </c>
      <c r="EG82" s="66">
        <f t="shared" si="294"/>
        <v>56</v>
      </c>
      <c r="EH82" s="66">
        <f t="shared" si="295"/>
        <v>112</v>
      </c>
      <c r="EI82" s="66">
        <f t="shared" si="296"/>
        <v>74</v>
      </c>
      <c r="EJ82" s="66">
        <f t="shared" si="297"/>
        <v>242</v>
      </c>
      <c r="EK82" s="25"/>
      <c r="EL82" s="5">
        <f t="shared" si="298"/>
        <v>4</v>
      </c>
      <c r="EM82" s="5">
        <f t="shared" si="299"/>
        <v>0</v>
      </c>
      <c r="EN82" s="5">
        <f t="shared" si="300"/>
        <v>1</v>
      </c>
      <c r="EO82" s="5">
        <f t="shared" si="301"/>
        <v>1</v>
      </c>
      <c r="EP82" s="5">
        <f t="shared" si="302"/>
        <v>4</v>
      </c>
      <c r="EQ82" s="5">
        <f t="shared" si="303"/>
        <v>5</v>
      </c>
      <c r="ER82" s="5">
        <f t="shared" si="304"/>
        <v>3</v>
      </c>
      <c r="ES82" s="5">
        <f t="shared" si="305"/>
        <v>9</v>
      </c>
      <c r="ET82" s="5">
        <f t="shared" si="306"/>
        <v>12</v>
      </c>
      <c r="EU82" s="5">
        <f t="shared" si="307"/>
        <v>7</v>
      </c>
      <c r="EV82" s="5">
        <f t="shared" si="308"/>
        <v>28</v>
      </c>
      <c r="EW82" s="5">
        <f t="shared" si="309"/>
        <v>-12</v>
      </c>
      <c r="EX82" s="5">
        <f t="shared" si="310"/>
        <v>6</v>
      </c>
      <c r="EY82" s="5">
        <f t="shared" si="311"/>
        <v>15</v>
      </c>
      <c r="EZ82" s="5">
        <f t="shared" si="312"/>
        <v>9</v>
      </c>
      <c r="FA82" s="5">
        <f t="shared" si="313"/>
        <v>10</v>
      </c>
      <c r="FB82" s="5">
        <f t="shared" si="314"/>
        <v>16</v>
      </c>
      <c r="FC82" s="5">
        <f t="shared" si="315"/>
        <v>20</v>
      </c>
      <c r="FD82" s="5">
        <f t="shared" si="316"/>
        <v>6</v>
      </c>
      <c r="FE82" s="5">
        <f t="shared" si="317"/>
        <v>9</v>
      </c>
      <c r="FF82" s="5">
        <f t="shared" si="318"/>
        <v>6</v>
      </c>
      <c r="FG82" s="5">
        <f t="shared" si="319"/>
        <v>9</v>
      </c>
      <c r="FH82" s="5">
        <f t="shared" si="320"/>
        <v>13</v>
      </c>
      <c r="FI82" s="5">
        <f t="shared" si="321"/>
        <v>11</v>
      </c>
      <c r="FJ82" s="5">
        <f t="shared" si="322"/>
        <v>13</v>
      </c>
      <c r="FK82" s="5">
        <f t="shared" si="323"/>
        <v>9</v>
      </c>
      <c r="FL82" s="5">
        <f t="shared" si="324"/>
        <v>11</v>
      </c>
      <c r="FM82" s="5">
        <f t="shared" si="325"/>
        <v>14</v>
      </c>
      <c r="FN82" s="5">
        <f t="shared" si="326"/>
        <v>-1</v>
      </c>
      <c r="FO82" s="5">
        <f t="shared" si="327"/>
        <v>5</v>
      </c>
      <c r="FP82" s="176">
        <f t="shared" si="328"/>
        <v>46</v>
      </c>
      <c r="FQ82" s="176">
        <f t="shared" si="329"/>
        <v>107</v>
      </c>
      <c r="FR82" s="176">
        <f t="shared" si="330"/>
        <v>90</v>
      </c>
      <c r="FS82" s="66">
        <f t="shared" si="331"/>
        <v>243</v>
      </c>
      <c r="FT82" s="242">
        <f t="shared" si="332"/>
        <v>1.2741531659520789E-4</v>
      </c>
      <c r="FU82" s="242">
        <f t="shared" si="333"/>
        <v>0</v>
      </c>
      <c r="FV82" s="242">
        <f t="shared" si="334"/>
        <v>3.4637432673490244E-5</v>
      </c>
      <c r="FW82" s="242">
        <f t="shared" si="335"/>
        <v>7.3445705262384787E-5</v>
      </c>
      <c r="FX82" s="242">
        <f t="shared" si="336"/>
        <v>1.6645974795219832E-4</v>
      </c>
      <c r="FY82" s="242">
        <f t="shared" si="337"/>
        <v>2.1228868430549759E-4</v>
      </c>
      <c r="FZ82" s="242">
        <f t="shared" si="338"/>
        <v>9.4066494559821051E-5</v>
      </c>
      <c r="GA82" s="242">
        <f t="shared" si="339"/>
        <v>3.2260377087963294E-4</v>
      </c>
      <c r="GB82" s="242">
        <f t="shared" si="340"/>
        <v>4.7759293162461197E-4</v>
      </c>
      <c r="GC82" s="242">
        <f t="shared" si="341"/>
        <v>1.4458329030259218E-4</v>
      </c>
      <c r="GD82" s="242">
        <f t="shared" si="342"/>
        <v>5.7845263919016632E-4</v>
      </c>
      <c r="GE82" s="242">
        <f t="shared" si="343"/>
        <v>-2.779064381658175E-4</v>
      </c>
      <c r="GF82" s="242">
        <f t="shared" si="344"/>
        <v>1.3496794511303565E-4</v>
      </c>
      <c r="GG82" s="242">
        <f t="shared" si="345"/>
        <v>2.4799537075307927E-4</v>
      </c>
      <c r="GH82" s="242">
        <f t="shared" si="346"/>
        <v>1.4346973585627521E-4</v>
      </c>
      <c r="GI82" s="242">
        <f t="shared" si="347"/>
        <v>1.3391721237930712E-4</v>
      </c>
      <c r="GJ82" s="242">
        <f t="shared" si="348"/>
        <v>2.0273951773337219E-4</v>
      </c>
      <c r="GK82" s="242">
        <f t="shared" si="349"/>
        <v>2.6016260162601624E-4</v>
      </c>
      <c r="GL82" s="242">
        <f t="shared" si="350"/>
        <v>6.6784652886766626E-5</v>
      </c>
      <c r="GM82" s="242">
        <f t="shared" si="351"/>
        <v>1.1305964524395759E-4</v>
      </c>
      <c r="GN82" s="242">
        <f t="shared" si="352"/>
        <v>9.268842784978295E-5</v>
      </c>
      <c r="GO82" s="242">
        <f t="shared" si="353"/>
        <v>1.6502255308225458E-4</v>
      </c>
      <c r="GP82" s="242">
        <f t="shared" si="354"/>
        <v>2.1809884910915008E-4</v>
      </c>
      <c r="GQ82" s="242">
        <f t="shared" si="355"/>
        <v>1.6225864027259452E-4</v>
      </c>
      <c r="GR82" s="242">
        <f t="shared" si="356"/>
        <v>2.0139114808446034E-4</v>
      </c>
      <c r="GS82" s="242">
        <f t="shared" si="357"/>
        <v>1.3346976909729946E-4</v>
      </c>
      <c r="GT82" s="242">
        <f t="shared" si="358"/>
        <v>1.5617235749272379E-4</v>
      </c>
      <c r="GU82" s="242">
        <f t="shared" si="359"/>
        <v>1.8334986756246173E-4</v>
      </c>
      <c r="GV82" s="242">
        <f t="shared" si="360"/>
        <v>-1.7811183642208942E-5</v>
      </c>
      <c r="GW82" s="242">
        <f t="shared" si="361"/>
        <v>6.7359647753948668E-5</v>
      </c>
      <c r="GX82" s="177">
        <f t="shared" si="362"/>
        <v>1.6465395108632234E-4</v>
      </c>
      <c r="GY82" s="177">
        <f t="shared" si="363"/>
        <v>1.6232584106024565E-4</v>
      </c>
      <c r="GZ82" s="177">
        <f t="shared" si="364"/>
        <v>1.3723347480240923E-4</v>
      </c>
      <c r="HA82" s="243">
        <f t="shared" si="365"/>
        <v>1.5241239977107615E-4</v>
      </c>
      <c r="HB82" s="19"/>
      <c r="HC82" s="19"/>
      <c r="HD82" s="225">
        <v>0</v>
      </c>
      <c r="HE82" s="10">
        <f t="shared" si="366"/>
        <v>0</v>
      </c>
      <c r="HF82" s="10">
        <f t="shared" si="367"/>
        <v>0</v>
      </c>
      <c r="HG82" s="10">
        <f t="shared" si="368"/>
        <v>0</v>
      </c>
      <c r="HH82" s="10">
        <f t="shared" si="369"/>
        <v>0</v>
      </c>
      <c r="HI82" s="10">
        <f t="shared" si="370"/>
        <v>0</v>
      </c>
      <c r="HJ82" s="10">
        <f t="shared" si="371"/>
        <v>0</v>
      </c>
      <c r="HK82" s="10">
        <f t="shared" si="372"/>
        <v>0</v>
      </c>
      <c r="HL82" s="10">
        <f t="shared" si="373"/>
        <v>0</v>
      </c>
      <c r="HM82" s="10">
        <f t="shared" si="374"/>
        <v>0</v>
      </c>
      <c r="HN82" s="10">
        <f t="shared" si="375"/>
        <v>0</v>
      </c>
      <c r="HO82" s="10">
        <f t="shared" si="376"/>
        <v>0</v>
      </c>
      <c r="HP82" s="10">
        <f t="shared" si="377"/>
        <v>0</v>
      </c>
      <c r="HQ82" s="10">
        <f t="shared" si="378"/>
        <v>0</v>
      </c>
      <c r="HR82" s="10">
        <f t="shared" si="379"/>
        <v>0</v>
      </c>
      <c r="HS82" s="10">
        <f t="shared" si="380"/>
        <v>0</v>
      </c>
      <c r="HT82" s="10">
        <f t="shared" si="381"/>
        <v>0</v>
      </c>
      <c r="HU82" s="10">
        <f t="shared" si="382"/>
        <v>0</v>
      </c>
      <c r="HV82" s="10">
        <f t="shared" si="383"/>
        <v>0</v>
      </c>
      <c r="HW82" s="10">
        <f t="shared" si="384"/>
        <v>0</v>
      </c>
      <c r="HX82" s="10">
        <f t="shared" si="385"/>
        <v>0</v>
      </c>
      <c r="HY82" s="10">
        <f t="shared" si="386"/>
        <v>0</v>
      </c>
      <c r="HZ82" s="10">
        <f t="shared" si="387"/>
        <v>0</v>
      </c>
      <c r="IA82" s="10">
        <f t="shared" si="388"/>
        <v>0</v>
      </c>
      <c r="IB82" s="10">
        <f t="shared" si="389"/>
        <v>0</v>
      </c>
      <c r="IC82" s="10">
        <f t="shared" si="390"/>
        <v>0</v>
      </c>
      <c r="ID82" s="10">
        <f t="shared" si="391"/>
        <v>0</v>
      </c>
      <c r="IE82" s="10">
        <f t="shared" si="392"/>
        <v>0</v>
      </c>
      <c r="IF82" s="10">
        <f t="shared" si="393"/>
        <v>0</v>
      </c>
      <c r="IG82" s="10">
        <f t="shared" si="394"/>
        <v>0</v>
      </c>
      <c r="IH82" s="10">
        <f t="shared" si="395"/>
        <v>0</v>
      </c>
      <c r="II82" s="176">
        <f t="shared" si="396"/>
        <v>0</v>
      </c>
      <c r="IJ82" s="176">
        <f t="shared" si="397"/>
        <v>0</v>
      </c>
      <c r="IK82" s="176">
        <f t="shared" si="398"/>
        <v>0</v>
      </c>
      <c r="IL82" s="19">
        <f t="shared" si="399"/>
        <v>0</v>
      </c>
      <c r="IM82" s="168"/>
      <c r="IN82" s="168"/>
      <c r="IO82" s="168"/>
      <c r="IP82" s="168"/>
      <c r="IQ82" s="168"/>
      <c r="IR82" s="168"/>
      <c r="IS82" s="168"/>
      <c r="IT82" s="168"/>
      <c r="IU82" s="168"/>
      <c r="IV82" s="168"/>
      <c r="IW82" s="168"/>
      <c r="IX82" s="168"/>
      <c r="IY82" s="168"/>
      <c r="IZ82" s="168"/>
      <c r="JA82" s="168"/>
      <c r="JB82" s="168"/>
      <c r="JC82" s="168"/>
      <c r="JD82" s="168"/>
      <c r="JE82" s="168"/>
      <c r="JF82" s="168"/>
      <c r="JG82" s="168"/>
      <c r="JH82" s="168"/>
      <c r="JI82" s="168"/>
      <c r="JJ82" s="168"/>
      <c r="JK82" s="168"/>
      <c r="JL82" s="168"/>
      <c r="JM82" s="168"/>
      <c r="JN82" s="168"/>
      <c r="JO82" s="168"/>
      <c r="JP82" s="168"/>
      <c r="JQ82" s="177">
        <f t="shared" si="259"/>
        <v>0</v>
      </c>
      <c r="JR82" s="177">
        <f t="shared" si="256"/>
        <v>0</v>
      </c>
      <c r="JS82" s="177">
        <f t="shared" si="257"/>
        <v>0</v>
      </c>
      <c r="JT82" s="22">
        <f t="shared" si="258"/>
        <v>0</v>
      </c>
    </row>
    <row r="83" spans="1:280" x14ac:dyDescent="0.25">
      <c r="A83" s="96">
        <v>81</v>
      </c>
      <c r="B83" s="45"/>
      <c r="C83" s="45" t="s">
        <v>182</v>
      </c>
      <c r="D83" s="45" t="s">
        <v>182</v>
      </c>
      <c r="E83" s="68">
        <v>209</v>
      </c>
      <c r="F83" s="46" t="s">
        <v>32</v>
      </c>
      <c r="G83" s="17"/>
      <c r="H83" s="5"/>
      <c r="I83" s="5"/>
      <c r="J83" s="5"/>
      <c r="K83" s="5"/>
      <c r="L83" s="5"/>
      <c r="M83" s="5"/>
      <c r="N83" s="17"/>
      <c r="O83" s="12"/>
      <c r="P83" s="12"/>
      <c r="Q83" s="12"/>
      <c r="R83" s="12"/>
      <c r="S83" s="12"/>
      <c r="T83" s="12"/>
      <c r="U83" s="12"/>
      <c r="V83" s="12"/>
      <c r="W83" s="11"/>
      <c r="X83" s="11"/>
      <c r="Y83" s="12"/>
      <c r="Z83" s="11"/>
      <c r="AA83" s="11"/>
      <c r="AB83" s="11"/>
      <c r="AC83" s="11"/>
      <c r="AD83" s="11"/>
      <c r="AE83" s="11"/>
      <c r="AF83" s="11"/>
      <c r="AG83" s="11"/>
      <c r="AH83" s="12"/>
      <c r="AI83" s="12"/>
      <c r="AJ83" s="12"/>
      <c r="AK83" s="12"/>
      <c r="AL83" s="60"/>
      <c r="AM83" s="17">
        <v>3126</v>
      </c>
      <c r="AN83" s="5">
        <v>3093</v>
      </c>
      <c r="AO83" s="5">
        <v>3312</v>
      </c>
      <c r="AP83" s="5">
        <v>3604</v>
      </c>
      <c r="AQ83" s="5">
        <v>3669</v>
      </c>
      <c r="AR83" s="5">
        <v>3605</v>
      </c>
      <c r="AS83" s="5">
        <v>3590</v>
      </c>
      <c r="AT83" s="17">
        <v>3545</v>
      </c>
      <c r="AU83" s="12">
        <v>3704</v>
      </c>
      <c r="AV83" s="12">
        <v>3733</v>
      </c>
      <c r="AW83" s="12">
        <v>3691</v>
      </c>
      <c r="AX83" s="12">
        <v>3776</v>
      </c>
      <c r="AY83" s="12">
        <v>3958</v>
      </c>
      <c r="AZ83" s="12">
        <v>4192</v>
      </c>
      <c r="BA83" s="12">
        <v>4277</v>
      </c>
      <c r="BB83" s="12">
        <v>4468</v>
      </c>
      <c r="BC83" s="11">
        <v>4578</v>
      </c>
      <c r="BD83" s="11">
        <v>4660</v>
      </c>
      <c r="BE83" s="12">
        <v>4543</v>
      </c>
      <c r="BF83" s="11">
        <v>4457</v>
      </c>
      <c r="BG83" s="11">
        <v>4537</v>
      </c>
      <c r="BH83" s="11">
        <v>4464</v>
      </c>
      <c r="BI83" s="11">
        <v>4436</v>
      </c>
      <c r="BJ83" s="11">
        <v>4386</v>
      </c>
      <c r="BK83" s="11">
        <v>4417</v>
      </c>
      <c r="BL83" s="11">
        <v>4263</v>
      </c>
      <c r="BM83" s="11">
        <v>4336</v>
      </c>
      <c r="BN83" s="12">
        <v>4385</v>
      </c>
      <c r="BO83" s="12">
        <v>4406</v>
      </c>
      <c r="BP83" s="12">
        <v>4111</v>
      </c>
      <c r="BQ83" s="12">
        <v>4260</v>
      </c>
      <c r="BR83" s="60"/>
      <c r="BS83" s="60"/>
      <c r="BT83" s="11">
        <f t="shared" si="260"/>
        <v>-33</v>
      </c>
      <c r="BU83" s="11">
        <f t="shared" si="261"/>
        <v>219</v>
      </c>
      <c r="BV83" s="11">
        <f t="shared" si="262"/>
        <v>292</v>
      </c>
      <c r="BW83" s="11">
        <f t="shared" si="263"/>
        <v>65</v>
      </c>
      <c r="BX83" s="11">
        <f t="shared" si="264"/>
        <v>-64</v>
      </c>
      <c r="BY83" s="11">
        <f t="shared" si="265"/>
        <v>-15</v>
      </c>
      <c r="BZ83" s="11">
        <f t="shared" si="266"/>
        <v>-45</v>
      </c>
      <c r="CA83" s="11">
        <f t="shared" si="267"/>
        <v>159</v>
      </c>
      <c r="CB83" s="11">
        <f t="shared" si="268"/>
        <v>29</v>
      </c>
      <c r="CC83" s="11">
        <f t="shared" si="269"/>
        <v>-42</v>
      </c>
      <c r="CD83" s="11">
        <f t="shared" si="270"/>
        <v>85</v>
      </c>
      <c r="CE83" s="11">
        <f t="shared" si="271"/>
        <v>182</v>
      </c>
      <c r="CF83" s="11">
        <f t="shared" si="272"/>
        <v>234</v>
      </c>
      <c r="CG83" s="11">
        <f t="shared" si="273"/>
        <v>85</v>
      </c>
      <c r="CH83" s="11">
        <f t="shared" si="274"/>
        <v>191</v>
      </c>
      <c r="CI83" s="11">
        <f t="shared" si="275"/>
        <v>110</v>
      </c>
      <c r="CJ83" s="11">
        <f t="shared" si="276"/>
        <v>82</v>
      </c>
      <c r="CK83" s="11">
        <f t="shared" si="277"/>
        <v>-117</v>
      </c>
      <c r="CL83" s="11">
        <f t="shared" si="278"/>
        <v>-86</v>
      </c>
      <c r="CM83" s="11">
        <f t="shared" si="279"/>
        <v>80</v>
      </c>
      <c r="CN83" s="11">
        <f t="shared" si="280"/>
        <v>-73</v>
      </c>
      <c r="CO83" s="11">
        <f t="shared" si="281"/>
        <v>-28</v>
      </c>
      <c r="CP83" s="11">
        <f t="shared" si="282"/>
        <v>-50</v>
      </c>
      <c r="CQ83" s="11">
        <f t="shared" si="283"/>
        <v>31</v>
      </c>
      <c r="CR83" s="11">
        <f t="shared" si="284"/>
        <v>-154</v>
      </c>
      <c r="CS83" s="11">
        <f t="shared" si="285"/>
        <v>73</v>
      </c>
      <c r="CT83" s="11">
        <f t="shared" si="286"/>
        <v>49</v>
      </c>
      <c r="CU83" s="11">
        <f t="shared" si="287"/>
        <v>21</v>
      </c>
      <c r="CV83" s="11">
        <f t="shared" si="288"/>
        <v>-295</v>
      </c>
      <c r="CW83" s="11">
        <f t="shared" si="289"/>
        <v>149</v>
      </c>
      <c r="CX83" s="66">
        <f t="shared" si="290"/>
        <v>565</v>
      </c>
      <c r="CY83" s="66">
        <f t="shared" si="291"/>
        <v>846</v>
      </c>
      <c r="CZ83" s="66">
        <f t="shared" si="292"/>
        <v>-277</v>
      </c>
      <c r="DA83" s="66">
        <f t="shared" si="293"/>
        <v>1134</v>
      </c>
      <c r="DB83" s="60"/>
      <c r="DC83" s="128">
        <v>0</v>
      </c>
      <c r="DD83" s="128">
        <v>0</v>
      </c>
      <c r="DE83" s="128">
        <v>3</v>
      </c>
      <c r="DF83" s="129">
        <v>2</v>
      </c>
      <c r="DG83" s="129">
        <v>0</v>
      </c>
      <c r="DH83" s="129">
        <v>3</v>
      </c>
      <c r="DI83" s="129">
        <v>7</v>
      </c>
      <c r="DJ83" s="129">
        <v>7</v>
      </c>
      <c r="DK83" s="128">
        <v>10</v>
      </c>
      <c r="DL83" s="128">
        <v>14</v>
      </c>
      <c r="DM83" s="128">
        <v>22</v>
      </c>
      <c r="DN83" s="129">
        <v>3</v>
      </c>
      <c r="DO83" s="129">
        <v>6</v>
      </c>
      <c r="DP83" s="129">
        <v>7</v>
      </c>
      <c r="DQ83" s="129">
        <v>7</v>
      </c>
      <c r="DR83" s="129">
        <v>13</v>
      </c>
      <c r="DS83" s="130">
        <v>10</v>
      </c>
      <c r="DT83" s="130">
        <v>10</v>
      </c>
      <c r="DU83" s="130">
        <v>14</v>
      </c>
      <c r="DV83" s="130">
        <v>12</v>
      </c>
      <c r="DW83" s="130">
        <v>5</v>
      </c>
      <c r="DX83" s="130">
        <v>13</v>
      </c>
      <c r="DY83" s="130">
        <v>8</v>
      </c>
      <c r="DZ83" s="130">
        <v>9</v>
      </c>
      <c r="EA83" s="130">
        <v>12</v>
      </c>
      <c r="EB83" s="130">
        <v>4</v>
      </c>
      <c r="EC83" s="130">
        <v>7</v>
      </c>
      <c r="ED83" s="130">
        <v>3</v>
      </c>
      <c r="EE83" s="130">
        <v>8</v>
      </c>
      <c r="EF83" s="130">
        <v>8</v>
      </c>
      <c r="EG83" s="66">
        <f t="shared" si="294"/>
        <v>46</v>
      </c>
      <c r="EH83" s="66">
        <f t="shared" si="295"/>
        <v>104</v>
      </c>
      <c r="EI83" s="66">
        <f t="shared" si="296"/>
        <v>77</v>
      </c>
      <c r="EJ83" s="66">
        <f t="shared" si="297"/>
        <v>227</v>
      </c>
      <c r="EK83" s="25"/>
      <c r="EL83" s="5">
        <f t="shared" si="298"/>
        <v>-33</v>
      </c>
      <c r="EM83" s="5">
        <f t="shared" si="299"/>
        <v>219</v>
      </c>
      <c r="EN83" s="5">
        <f t="shared" si="300"/>
        <v>295</v>
      </c>
      <c r="EO83" s="5">
        <f t="shared" si="301"/>
        <v>67</v>
      </c>
      <c r="EP83" s="5">
        <f t="shared" si="302"/>
        <v>-64</v>
      </c>
      <c r="EQ83" s="5">
        <f t="shared" si="303"/>
        <v>-12</v>
      </c>
      <c r="ER83" s="5">
        <f t="shared" si="304"/>
        <v>-38</v>
      </c>
      <c r="ES83" s="5">
        <f t="shared" si="305"/>
        <v>166</v>
      </c>
      <c r="ET83" s="5">
        <f t="shared" si="306"/>
        <v>39</v>
      </c>
      <c r="EU83" s="5">
        <f t="shared" si="307"/>
        <v>-28</v>
      </c>
      <c r="EV83" s="5">
        <f t="shared" si="308"/>
        <v>107</v>
      </c>
      <c r="EW83" s="5">
        <f t="shared" si="309"/>
        <v>185</v>
      </c>
      <c r="EX83" s="5">
        <f t="shared" si="310"/>
        <v>240</v>
      </c>
      <c r="EY83" s="5">
        <f t="shared" si="311"/>
        <v>92</v>
      </c>
      <c r="EZ83" s="5">
        <f t="shared" si="312"/>
        <v>198</v>
      </c>
      <c r="FA83" s="5">
        <f t="shared" si="313"/>
        <v>123</v>
      </c>
      <c r="FB83" s="5">
        <f t="shared" si="314"/>
        <v>92</v>
      </c>
      <c r="FC83" s="5">
        <f t="shared" si="315"/>
        <v>-107</v>
      </c>
      <c r="FD83" s="5">
        <f t="shared" si="316"/>
        <v>-72</v>
      </c>
      <c r="FE83" s="5">
        <f t="shared" si="317"/>
        <v>92</v>
      </c>
      <c r="FF83" s="5">
        <f t="shared" si="318"/>
        <v>-68</v>
      </c>
      <c r="FG83" s="5">
        <f t="shared" si="319"/>
        <v>-15</v>
      </c>
      <c r="FH83" s="5">
        <f t="shared" si="320"/>
        <v>-42</v>
      </c>
      <c r="FI83" s="5">
        <f t="shared" si="321"/>
        <v>40</v>
      </c>
      <c r="FJ83" s="5">
        <f t="shared" si="322"/>
        <v>-142</v>
      </c>
      <c r="FK83" s="5">
        <f t="shared" si="323"/>
        <v>77</v>
      </c>
      <c r="FL83" s="5">
        <f t="shared" si="324"/>
        <v>56</v>
      </c>
      <c r="FM83" s="5">
        <f t="shared" si="325"/>
        <v>24</v>
      </c>
      <c r="FN83" s="5">
        <f t="shared" si="326"/>
        <v>-287</v>
      </c>
      <c r="FO83" s="5">
        <f t="shared" si="327"/>
        <v>157</v>
      </c>
      <c r="FP83" s="176">
        <f t="shared" si="328"/>
        <v>611</v>
      </c>
      <c r="FQ83" s="176">
        <f t="shared" si="329"/>
        <v>950</v>
      </c>
      <c r="FR83" s="176">
        <f t="shared" si="330"/>
        <v>-200</v>
      </c>
      <c r="FS83" s="66">
        <f t="shared" si="331"/>
        <v>1361</v>
      </c>
      <c r="FT83" s="242">
        <f t="shared" si="332"/>
        <v>-1.0511763619104652E-3</v>
      </c>
      <c r="FU83" s="242">
        <f t="shared" si="333"/>
        <v>8.9095376804283078E-3</v>
      </c>
      <c r="FV83" s="242">
        <f t="shared" si="334"/>
        <v>1.0218042638679621E-2</v>
      </c>
      <c r="FW83" s="242">
        <f t="shared" si="335"/>
        <v>4.9208622525797807E-3</v>
      </c>
      <c r="FX83" s="242">
        <f t="shared" si="336"/>
        <v>-2.6633559672351731E-3</v>
      </c>
      <c r="FY83" s="242">
        <f t="shared" si="337"/>
        <v>-5.0949284233319414E-4</v>
      </c>
      <c r="FZ83" s="242">
        <f t="shared" si="338"/>
        <v>-1.1915089310910666E-3</v>
      </c>
      <c r="GA83" s="242">
        <f t="shared" si="339"/>
        <v>5.9502473295576742E-3</v>
      </c>
      <c r="GB83" s="242">
        <f t="shared" si="340"/>
        <v>1.5521770277799889E-3</v>
      </c>
      <c r="GC83" s="242">
        <f t="shared" si="341"/>
        <v>-5.7833316121036872E-4</v>
      </c>
      <c r="GD83" s="242">
        <f t="shared" si="342"/>
        <v>2.210515442619564E-3</v>
      </c>
      <c r="GE83" s="242">
        <f t="shared" si="343"/>
        <v>4.2843909217230199E-3</v>
      </c>
      <c r="GF83" s="242">
        <f t="shared" si="344"/>
        <v>5.398717804521426E-3</v>
      </c>
      <c r="GG83" s="242">
        <f t="shared" si="345"/>
        <v>1.5210382739522196E-3</v>
      </c>
      <c r="GH83" s="242">
        <f t="shared" si="346"/>
        <v>3.1563341888380544E-3</v>
      </c>
      <c r="GI83" s="242">
        <f t="shared" si="347"/>
        <v>1.6471817122654775E-3</v>
      </c>
      <c r="GJ83" s="242">
        <f t="shared" si="348"/>
        <v>1.1657522269668901E-3</v>
      </c>
      <c r="GK83" s="242">
        <f t="shared" si="349"/>
        <v>-1.391869918699187E-3</v>
      </c>
      <c r="GL83" s="242">
        <f t="shared" si="350"/>
        <v>-8.0141583464119945E-4</v>
      </c>
      <c r="GM83" s="242">
        <f t="shared" si="351"/>
        <v>1.1557208180493442E-3</v>
      </c>
      <c r="GN83" s="242">
        <f t="shared" si="352"/>
        <v>-1.0504688489642068E-3</v>
      </c>
      <c r="GO83" s="242">
        <f t="shared" si="353"/>
        <v>-2.750375884704243E-4</v>
      </c>
      <c r="GP83" s="242">
        <f t="shared" si="354"/>
        <v>-7.046270509680233E-4</v>
      </c>
      <c r="GQ83" s="242">
        <f t="shared" si="355"/>
        <v>5.9003141917307101E-4</v>
      </c>
      <c r="GR83" s="242">
        <f t="shared" si="356"/>
        <v>-2.199811002153336E-3</v>
      </c>
      <c r="GS83" s="242">
        <f t="shared" si="357"/>
        <v>1.1419080244991177E-3</v>
      </c>
      <c r="GT83" s="242">
        <f t="shared" si="358"/>
        <v>7.9505927450841197E-4</v>
      </c>
      <c r="GU83" s="242">
        <f t="shared" si="359"/>
        <v>3.1431405867850585E-4</v>
      </c>
      <c r="GV83" s="242">
        <f t="shared" si="360"/>
        <v>-5.1118097053139662E-3</v>
      </c>
      <c r="GW83" s="242">
        <f t="shared" si="361"/>
        <v>2.1150929394739885E-3</v>
      </c>
      <c r="GX83" s="177">
        <f t="shared" si="362"/>
        <v>2.1870340024726727E-3</v>
      </c>
      <c r="GY83" s="177">
        <f t="shared" si="363"/>
        <v>1.4412107383853586E-3</v>
      </c>
      <c r="GZ83" s="177">
        <f t="shared" si="364"/>
        <v>-3.0496327733868717E-4</v>
      </c>
      <c r="HA83" s="243">
        <f t="shared" si="365"/>
        <v>8.536348810223648E-4</v>
      </c>
      <c r="HB83" s="19"/>
      <c r="HC83" s="19"/>
      <c r="HD83" s="225">
        <v>8.7000000000000001E-4</v>
      </c>
      <c r="HE83" s="10">
        <f t="shared" si="366"/>
        <v>-2.8709999999999999E-2</v>
      </c>
      <c r="HF83" s="10">
        <f t="shared" si="367"/>
        <v>0.19053</v>
      </c>
      <c r="HG83" s="10">
        <f t="shared" si="368"/>
        <v>0.25664999999999999</v>
      </c>
      <c r="HH83" s="10">
        <f t="shared" si="369"/>
        <v>5.8290000000000002E-2</v>
      </c>
      <c r="HI83" s="10">
        <f t="shared" si="370"/>
        <v>-5.568E-2</v>
      </c>
      <c r="HJ83" s="10">
        <f t="shared" si="371"/>
        <v>-1.044E-2</v>
      </c>
      <c r="HK83" s="10">
        <f t="shared" si="372"/>
        <v>-3.3059999999999999E-2</v>
      </c>
      <c r="HL83" s="10">
        <f t="shared" si="373"/>
        <v>0.14441999999999999</v>
      </c>
      <c r="HM83" s="10">
        <f t="shared" si="374"/>
        <v>3.3930000000000002E-2</v>
      </c>
      <c r="HN83" s="10">
        <f t="shared" si="375"/>
        <v>-2.436E-2</v>
      </c>
      <c r="HO83" s="10">
        <f t="shared" si="376"/>
        <v>9.3090000000000006E-2</v>
      </c>
      <c r="HP83" s="10">
        <f t="shared" si="377"/>
        <v>0.16095000000000001</v>
      </c>
      <c r="HQ83" s="10">
        <f t="shared" si="378"/>
        <v>0.20880000000000001</v>
      </c>
      <c r="HR83" s="10">
        <f t="shared" si="379"/>
        <v>8.004E-2</v>
      </c>
      <c r="HS83" s="10">
        <f t="shared" si="380"/>
        <v>0.17226</v>
      </c>
      <c r="HT83" s="10">
        <f t="shared" si="381"/>
        <v>0.10700999999999999</v>
      </c>
      <c r="HU83" s="10">
        <f t="shared" si="382"/>
        <v>8.004E-2</v>
      </c>
      <c r="HV83" s="10">
        <f t="shared" si="383"/>
        <v>-9.3090000000000006E-2</v>
      </c>
      <c r="HW83" s="10">
        <f t="shared" si="384"/>
        <v>-6.2640000000000001E-2</v>
      </c>
      <c r="HX83" s="10">
        <f t="shared" si="385"/>
        <v>8.004E-2</v>
      </c>
      <c r="HY83" s="10">
        <f t="shared" si="386"/>
        <v>-5.9159999999999997E-2</v>
      </c>
      <c r="HZ83" s="10">
        <f t="shared" si="387"/>
        <v>-1.3050000000000001E-2</v>
      </c>
      <c r="IA83" s="10">
        <f t="shared" si="388"/>
        <v>-3.6540000000000003E-2</v>
      </c>
      <c r="IB83" s="10">
        <f t="shared" si="389"/>
        <v>3.4799999999999998E-2</v>
      </c>
      <c r="IC83" s="10">
        <f t="shared" si="390"/>
        <v>-0.12354</v>
      </c>
      <c r="ID83" s="10">
        <f t="shared" si="391"/>
        <v>6.6989999999999994E-2</v>
      </c>
      <c r="IE83" s="10">
        <f t="shared" si="392"/>
        <v>4.8719999999999999E-2</v>
      </c>
      <c r="IF83" s="10">
        <f t="shared" si="393"/>
        <v>2.0879999999999999E-2</v>
      </c>
      <c r="IG83" s="10">
        <f t="shared" si="394"/>
        <v>-0.24969</v>
      </c>
      <c r="IH83" s="10">
        <f t="shared" si="395"/>
        <v>0.13658999999999999</v>
      </c>
      <c r="II83" s="176">
        <f t="shared" si="396"/>
        <v>0.53156999999999999</v>
      </c>
      <c r="IJ83" s="176">
        <f t="shared" si="397"/>
        <v>0.8264999999999999</v>
      </c>
      <c r="IK83" s="176">
        <f t="shared" si="398"/>
        <v>-0.17400000000000004</v>
      </c>
      <c r="IL83" s="19">
        <f t="shared" si="399"/>
        <v>1.1840700000000002</v>
      </c>
      <c r="IM83" s="168"/>
      <c r="IN83" s="168"/>
      <c r="IO83" s="168"/>
      <c r="IP83" s="168"/>
      <c r="IQ83" s="168"/>
      <c r="IR83" s="168"/>
      <c r="IS83" s="168"/>
      <c r="IT83" s="168"/>
      <c r="IU83" s="168"/>
      <c r="IV83" s="168"/>
      <c r="IW83" s="168"/>
      <c r="IX83" s="168"/>
      <c r="IY83" s="168"/>
      <c r="IZ83" s="168"/>
      <c r="JA83" s="168"/>
      <c r="JB83" s="168"/>
      <c r="JC83" s="168"/>
      <c r="JD83" s="168"/>
      <c r="JE83" s="168"/>
      <c r="JF83" s="168"/>
      <c r="JG83" s="168"/>
      <c r="JH83" s="168"/>
      <c r="JI83" s="168"/>
      <c r="JJ83" s="168"/>
      <c r="JK83" s="168"/>
      <c r="JL83" s="168"/>
      <c r="JM83" s="168"/>
      <c r="JN83" s="168"/>
      <c r="JO83" s="168"/>
      <c r="JP83" s="168"/>
      <c r="JQ83" s="177">
        <f t="shared" si="259"/>
        <v>8.7000000000000001E-4</v>
      </c>
      <c r="JR83" s="177">
        <f t="shared" si="256"/>
        <v>8.699999999999999E-4</v>
      </c>
      <c r="JS83" s="177">
        <f t="shared" si="257"/>
        <v>8.7000000000000022E-4</v>
      </c>
      <c r="JT83" s="22">
        <f t="shared" si="258"/>
        <v>8.7000000000000011E-4</v>
      </c>
    </row>
    <row r="84" spans="1:280" x14ac:dyDescent="0.25">
      <c r="A84" s="96">
        <v>82</v>
      </c>
      <c r="B84" s="45"/>
      <c r="C84" s="45" t="s">
        <v>182</v>
      </c>
      <c r="D84" s="45" t="s">
        <v>182</v>
      </c>
      <c r="E84" s="68">
        <v>270</v>
      </c>
      <c r="F84" s="48" t="s">
        <v>211</v>
      </c>
      <c r="G84" s="124"/>
      <c r="H84" s="125"/>
      <c r="I84" s="125"/>
      <c r="J84" s="125"/>
      <c r="K84" s="125"/>
      <c r="L84" s="125"/>
      <c r="M84" s="125"/>
      <c r="N84" s="17"/>
      <c r="O84" s="12"/>
      <c r="P84" s="12"/>
      <c r="Q84" s="12"/>
      <c r="R84" s="12"/>
      <c r="S84" s="12"/>
      <c r="T84" s="12"/>
      <c r="U84" s="12"/>
      <c r="V84" s="12"/>
      <c r="W84" s="11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60"/>
      <c r="AM84" s="124">
        <v>16</v>
      </c>
      <c r="AN84" s="125">
        <v>16</v>
      </c>
      <c r="AO84" s="125">
        <v>16</v>
      </c>
      <c r="AP84" s="125">
        <v>16</v>
      </c>
      <c r="AQ84" s="125">
        <v>16</v>
      </c>
      <c r="AR84" s="125">
        <v>16</v>
      </c>
      <c r="AS84" s="125">
        <v>16</v>
      </c>
      <c r="AT84" s="17">
        <v>16</v>
      </c>
      <c r="AU84" s="12">
        <v>16</v>
      </c>
      <c r="AV84" s="12">
        <v>12</v>
      </c>
      <c r="AW84" s="12">
        <v>8</v>
      </c>
      <c r="AX84" s="12">
        <v>12</v>
      </c>
      <c r="AY84" s="12">
        <v>13</v>
      </c>
      <c r="AZ84" s="12">
        <v>13</v>
      </c>
      <c r="BA84" s="12">
        <v>18</v>
      </c>
      <c r="BB84" s="12">
        <v>33</v>
      </c>
      <c r="BC84" s="11">
        <v>36</v>
      </c>
      <c r="BD84" s="12">
        <v>43</v>
      </c>
      <c r="BE84" s="12">
        <v>53</v>
      </c>
      <c r="BF84" s="12">
        <v>77</v>
      </c>
      <c r="BG84" s="12">
        <v>82</v>
      </c>
      <c r="BH84" s="12">
        <v>79</v>
      </c>
      <c r="BI84" s="12">
        <v>84</v>
      </c>
      <c r="BJ84" s="12">
        <v>92</v>
      </c>
      <c r="BK84" s="12">
        <v>127</v>
      </c>
      <c r="BL84" s="12">
        <v>144</v>
      </c>
      <c r="BM84" s="12">
        <v>166</v>
      </c>
      <c r="BN84" s="12">
        <v>170</v>
      </c>
      <c r="BO84" s="12">
        <v>250</v>
      </c>
      <c r="BP84" s="12">
        <v>486</v>
      </c>
      <c r="BQ84" s="12">
        <v>861</v>
      </c>
      <c r="BR84" s="60"/>
      <c r="BS84" s="60"/>
      <c r="BT84" s="11">
        <f t="shared" si="260"/>
        <v>0</v>
      </c>
      <c r="BU84" s="11">
        <f t="shared" si="261"/>
        <v>0</v>
      </c>
      <c r="BV84" s="11">
        <f t="shared" si="262"/>
        <v>0</v>
      </c>
      <c r="BW84" s="11">
        <f t="shared" si="263"/>
        <v>0</v>
      </c>
      <c r="BX84" s="11">
        <f t="shared" si="264"/>
        <v>0</v>
      </c>
      <c r="BY84" s="11">
        <f t="shared" si="265"/>
        <v>0</v>
      </c>
      <c r="BZ84" s="11">
        <f t="shared" si="266"/>
        <v>0</v>
      </c>
      <c r="CA84" s="11">
        <f t="shared" si="267"/>
        <v>0</v>
      </c>
      <c r="CB84" s="11">
        <f t="shared" si="268"/>
        <v>-4</v>
      </c>
      <c r="CC84" s="11">
        <f t="shared" si="269"/>
        <v>-4</v>
      </c>
      <c r="CD84" s="11">
        <f t="shared" si="270"/>
        <v>4</v>
      </c>
      <c r="CE84" s="11">
        <f t="shared" si="271"/>
        <v>1</v>
      </c>
      <c r="CF84" s="11">
        <f t="shared" si="272"/>
        <v>0</v>
      </c>
      <c r="CG84" s="11">
        <f t="shared" si="273"/>
        <v>5</v>
      </c>
      <c r="CH84" s="11">
        <f t="shared" si="274"/>
        <v>15</v>
      </c>
      <c r="CI84" s="11">
        <f t="shared" si="275"/>
        <v>3</v>
      </c>
      <c r="CJ84" s="11">
        <f t="shared" si="276"/>
        <v>7</v>
      </c>
      <c r="CK84" s="11">
        <f t="shared" si="277"/>
        <v>10</v>
      </c>
      <c r="CL84" s="11">
        <f t="shared" si="278"/>
        <v>24</v>
      </c>
      <c r="CM84" s="11">
        <f t="shared" si="279"/>
        <v>5</v>
      </c>
      <c r="CN84" s="11">
        <f t="shared" si="280"/>
        <v>-3</v>
      </c>
      <c r="CO84" s="11">
        <f t="shared" si="281"/>
        <v>5</v>
      </c>
      <c r="CP84" s="11">
        <f t="shared" si="282"/>
        <v>8</v>
      </c>
      <c r="CQ84" s="11">
        <f t="shared" si="283"/>
        <v>35</v>
      </c>
      <c r="CR84" s="11">
        <f t="shared" si="284"/>
        <v>17</v>
      </c>
      <c r="CS84" s="11">
        <f t="shared" si="285"/>
        <v>22</v>
      </c>
      <c r="CT84" s="11">
        <f t="shared" si="286"/>
        <v>4</v>
      </c>
      <c r="CU84" s="11">
        <f t="shared" si="287"/>
        <v>80</v>
      </c>
      <c r="CV84" s="11">
        <f t="shared" si="288"/>
        <v>236</v>
      </c>
      <c r="CW84" s="11">
        <f t="shared" si="289"/>
        <v>375</v>
      </c>
      <c r="CX84" s="66">
        <f t="shared" si="290"/>
        <v>-8</v>
      </c>
      <c r="CY84" s="66">
        <f t="shared" si="291"/>
        <v>74</v>
      </c>
      <c r="CZ84" s="66">
        <f t="shared" si="292"/>
        <v>779</v>
      </c>
      <c r="DA84" s="66">
        <f t="shared" si="293"/>
        <v>845</v>
      </c>
      <c r="DB84" s="60"/>
      <c r="DC84" s="128">
        <v>1</v>
      </c>
      <c r="DD84" s="128">
        <v>0</v>
      </c>
      <c r="DE84" s="128">
        <v>0</v>
      </c>
      <c r="DF84" s="129">
        <v>4</v>
      </c>
      <c r="DG84" s="129">
        <v>2</v>
      </c>
      <c r="DH84" s="129">
        <v>0</v>
      </c>
      <c r="DI84" s="129">
        <v>0</v>
      </c>
      <c r="DJ84" s="129">
        <v>0</v>
      </c>
      <c r="DK84" s="128">
        <v>5</v>
      </c>
      <c r="DL84" s="128">
        <v>5</v>
      </c>
      <c r="DM84" s="128">
        <v>2</v>
      </c>
      <c r="DN84" s="129">
        <v>0</v>
      </c>
      <c r="DO84" s="129">
        <v>2</v>
      </c>
      <c r="DP84" s="129">
        <v>8</v>
      </c>
      <c r="DQ84" s="129">
        <v>0</v>
      </c>
      <c r="DR84" s="129">
        <v>8</v>
      </c>
      <c r="DS84" s="130">
        <v>12</v>
      </c>
      <c r="DT84" s="130">
        <v>3</v>
      </c>
      <c r="DU84" s="130">
        <v>4</v>
      </c>
      <c r="DV84" s="130">
        <v>6</v>
      </c>
      <c r="DW84" s="130">
        <v>9</v>
      </c>
      <c r="DX84" s="130">
        <v>7</v>
      </c>
      <c r="DY84" s="130">
        <v>6</v>
      </c>
      <c r="DZ84" s="130">
        <v>6</v>
      </c>
      <c r="EA84" s="130">
        <v>14</v>
      </c>
      <c r="EB84" s="130">
        <v>11</v>
      </c>
      <c r="EC84" s="130">
        <v>15</v>
      </c>
      <c r="ED84" s="130">
        <v>10</v>
      </c>
      <c r="EE84" s="130">
        <v>9</v>
      </c>
      <c r="EF84" s="130">
        <v>20</v>
      </c>
      <c r="EG84" s="66">
        <f t="shared" si="294"/>
        <v>17</v>
      </c>
      <c r="EH84" s="66">
        <f t="shared" si="295"/>
        <v>45</v>
      </c>
      <c r="EI84" s="66">
        <f t="shared" si="296"/>
        <v>107</v>
      </c>
      <c r="EJ84" s="66">
        <f t="shared" si="297"/>
        <v>169</v>
      </c>
      <c r="EK84" s="25"/>
      <c r="EL84" s="5">
        <f t="shared" si="298"/>
        <v>1</v>
      </c>
      <c r="EM84" s="5">
        <f t="shared" si="299"/>
        <v>0</v>
      </c>
      <c r="EN84" s="5">
        <f t="shared" si="300"/>
        <v>0</v>
      </c>
      <c r="EO84" s="5">
        <f t="shared" si="301"/>
        <v>4</v>
      </c>
      <c r="EP84" s="5">
        <f t="shared" si="302"/>
        <v>2</v>
      </c>
      <c r="EQ84" s="5">
        <f t="shared" si="303"/>
        <v>0</v>
      </c>
      <c r="ER84" s="5">
        <f t="shared" si="304"/>
        <v>0</v>
      </c>
      <c r="ES84" s="5">
        <f t="shared" si="305"/>
        <v>0</v>
      </c>
      <c r="ET84" s="5">
        <f t="shared" si="306"/>
        <v>1</v>
      </c>
      <c r="EU84" s="5">
        <f t="shared" si="307"/>
        <v>1</v>
      </c>
      <c r="EV84" s="5">
        <f t="shared" si="308"/>
        <v>6</v>
      </c>
      <c r="EW84" s="5">
        <f t="shared" si="309"/>
        <v>1</v>
      </c>
      <c r="EX84" s="5">
        <f t="shared" si="310"/>
        <v>2</v>
      </c>
      <c r="EY84" s="5">
        <f t="shared" si="311"/>
        <v>13</v>
      </c>
      <c r="EZ84" s="5">
        <f t="shared" si="312"/>
        <v>15</v>
      </c>
      <c r="FA84" s="5">
        <f t="shared" si="313"/>
        <v>11</v>
      </c>
      <c r="FB84" s="5">
        <f t="shared" si="314"/>
        <v>19</v>
      </c>
      <c r="FC84" s="5">
        <f t="shared" si="315"/>
        <v>13</v>
      </c>
      <c r="FD84" s="5">
        <f t="shared" si="316"/>
        <v>28</v>
      </c>
      <c r="FE84" s="5">
        <f t="shared" si="317"/>
        <v>11</v>
      </c>
      <c r="FF84" s="5">
        <f t="shared" si="318"/>
        <v>6</v>
      </c>
      <c r="FG84" s="5">
        <f t="shared" si="319"/>
        <v>12</v>
      </c>
      <c r="FH84" s="5">
        <f t="shared" si="320"/>
        <v>14</v>
      </c>
      <c r="FI84" s="5">
        <f t="shared" si="321"/>
        <v>41</v>
      </c>
      <c r="FJ84" s="5">
        <f t="shared" si="322"/>
        <v>31</v>
      </c>
      <c r="FK84" s="5">
        <f t="shared" si="323"/>
        <v>33</v>
      </c>
      <c r="FL84" s="5">
        <f t="shared" si="324"/>
        <v>19</v>
      </c>
      <c r="FM84" s="5">
        <f t="shared" si="325"/>
        <v>90</v>
      </c>
      <c r="FN84" s="5">
        <f t="shared" si="326"/>
        <v>245</v>
      </c>
      <c r="FO84" s="5">
        <f t="shared" si="327"/>
        <v>395</v>
      </c>
      <c r="FP84" s="176">
        <f t="shared" si="328"/>
        <v>9</v>
      </c>
      <c r="FQ84" s="176">
        <f t="shared" si="329"/>
        <v>119</v>
      </c>
      <c r="FR84" s="176">
        <f t="shared" si="330"/>
        <v>886</v>
      </c>
      <c r="FS84" s="66">
        <f t="shared" si="331"/>
        <v>1014</v>
      </c>
      <c r="FT84" s="242">
        <f t="shared" si="332"/>
        <v>3.1853829148801973E-5</v>
      </c>
      <c r="FU84" s="242">
        <f t="shared" si="333"/>
        <v>0</v>
      </c>
      <c r="FV84" s="242">
        <f t="shared" si="334"/>
        <v>0</v>
      </c>
      <c r="FW84" s="242">
        <f t="shared" si="335"/>
        <v>2.9378282104953915E-4</v>
      </c>
      <c r="FX84" s="242">
        <f t="shared" si="336"/>
        <v>8.3229873976099159E-5</v>
      </c>
      <c r="FY84" s="242">
        <f t="shared" si="337"/>
        <v>0</v>
      </c>
      <c r="FZ84" s="242">
        <f t="shared" si="338"/>
        <v>0</v>
      </c>
      <c r="GA84" s="242">
        <f t="shared" si="339"/>
        <v>0</v>
      </c>
      <c r="GB84" s="242">
        <f t="shared" si="340"/>
        <v>3.9799410968717664E-5</v>
      </c>
      <c r="GC84" s="242">
        <f t="shared" si="341"/>
        <v>2.0654755757513167E-5</v>
      </c>
      <c r="GD84" s="242">
        <f t="shared" si="342"/>
        <v>1.2395413696932134E-4</v>
      </c>
      <c r="GE84" s="242">
        <f t="shared" si="343"/>
        <v>2.3158869847151459E-5</v>
      </c>
      <c r="GF84" s="242">
        <f t="shared" si="344"/>
        <v>4.4989315037678554E-5</v>
      </c>
      <c r="GG84" s="242">
        <f t="shared" si="345"/>
        <v>2.1492932131933538E-4</v>
      </c>
      <c r="GH84" s="242">
        <f t="shared" si="346"/>
        <v>2.3911622642712533E-4</v>
      </c>
      <c r="GI84" s="242">
        <f t="shared" si="347"/>
        <v>1.4730893361723782E-4</v>
      </c>
      <c r="GJ84" s="242">
        <f t="shared" si="348"/>
        <v>2.4075317730837948E-4</v>
      </c>
      <c r="GK84" s="242">
        <f t="shared" si="349"/>
        <v>1.6910569105691058E-4</v>
      </c>
      <c r="GL84" s="242">
        <f t="shared" si="350"/>
        <v>3.1166171347157758E-4</v>
      </c>
      <c r="GM84" s="242">
        <f t="shared" si="351"/>
        <v>1.3818401085372595E-4</v>
      </c>
      <c r="GN84" s="242">
        <f t="shared" si="352"/>
        <v>9.268842784978295E-5</v>
      </c>
      <c r="GO84" s="242">
        <f t="shared" si="353"/>
        <v>2.2003007077633943E-4</v>
      </c>
      <c r="GP84" s="242">
        <f t="shared" si="354"/>
        <v>2.3487568365600779E-4</v>
      </c>
      <c r="GQ84" s="242">
        <f t="shared" si="355"/>
        <v>6.0478220465239778E-4</v>
      </c>
      <c r="GR84" s="242">
        <f t="shared" si="356"/>
        <v>4.802404300475593E-4</v>
      </c>
      <c r="GS84" s="242">
        <f t="shared" si="357"/>
        <v>4.8938915335676469E-4</v>
      </c>
      <c r="GT84" s="242">
        <f t="shared" si="358"/>
        <v>2.6975225385106837E-4</v>
      </c>
      <c r="GU84" s="242">
        <f t="shared" si="359"/>
        <v>1.1786777200443969E-3</v>
      </c>
      <c r="GV84" s="242">
        <f t="shared" si="360"/>
        <v>4.3637399923411911E-3</v>
      </c>
      <c r="GW84" s="242">
        <f t="shared" si="361"/>
        <v>5.321412172561945E-3</v>
      </c>
      <c r="GX84" s="177">
        <f t="shared" si="362"/>
        <v>3.2214903473410892E-5</v>
      </c>
      <c r="GY84" s="177">
        <f t="shared" si="363"/>
        <v>1.8053060828195544E-4</v>
      </c>
      <c r="GZ84" s="177">
        <f t="shared" si="364"/>
        <v>1.3509873186103841E-3</v>
      </c>
      <c r="HA84" s="243">
        <f t="shared" si="365"/>
        <v>6.359924829953548E-4</v>
      </c>
      <c r="HB84" s="19"/>
      <c r="HC84" s="19"/>
      <c r="HD84" s="225">
        <v>0.86129999999999995</v>
      </c>
      <c r="HE84" s="10">
        <f t="shared" si="366"/>
        <v>0.86129999999999995</v>
      </c>
      <c r="HF84" s="10">
        <f t="shared" si="367"/>
        <v>0</v>
      </c>
      <c r="HG84" s="10">
        <f t="shared" si="368"/>
        <v>0</v>
      </c>
      <c r="HH84" s="10">
        <f t="shared" si="369"/>
        <v>3.4451999999999998</v>
      </c>
      <c r="HI84" s="10">
        <f t="shared" si="370"/>
        <v>1.7225999999999999</v>
      </c>
      <c r="HJ84" s="10">
        <f t="shared" si="371"/>
        <v>0</v>
      </c>
      <c r="HK84" s="10">
        <f t="shared" si="372"/>
        <v>0</v>
      </c>
      <c r="HL84" s="10">
        <f t="shared" si="373"/>
        <v>0</v>
      </c>
      <c r="HM84" s="10">
        <f t="shared" si="374"/>
        <v>0.86129999999999995</v>
      </c>
      <c r="HN84" s="10">
        <f t="shared" si="375"/>
        <v>0.86129999999999995</v>
      </c>
      <c r="HO84" s="10">
        <f t="shared" si="376"/>
        <v>5.1677999999999997</v>
      </c>
      <c r="HP84" s="10">
        <f t="shared" si="377"/>
        <v>0.86129999999999995</v>
      </c>
      <c r="HQ84" s="10">
        <f t="shared" si="378"/>
        <v>1.7225999999999999</v>
      </c>
      <c r="HR84" s="10">
        <f t="shared" si="379"/>
        <v>11.196899999999999</v>
      </c>
      <c r="HS84" s="10">
        <f t="shared" si="380"/>
        <v>12.919499999999999</v>
      </c>
      <c r="HT84" s="10">
        <f t="shared" si="381"/>
        <v>9.4742999999999995</v>
      </c>
      <c r="HU84" s="10">
        <f t="shared" si="382"/>
        <v>16.364699999999999</v>
      </c>
      <c r="HV84" s="10">
        <f t="shared" si="383"/>
        <v>11.196899999999999</v>
      </c>
      <c r="HW84" s="10">
        <f t="shared" si="384"/>
        <v>24.116399999999999</v>
      </c>
      <c r="HX84" s="10">
        <f t="shared" si="385"/>
        <v>9.4742999999999995</v>
      </c>
      <c r="HY84" s="10">
        <f t="shared" si="386"/>
        <v>5.1677999999999997</v>
      </c>
      <c r="HZ84" s="10">
        <f t="shared" si="387"/>
        <v>10.335599999999999</v>
      </c>
      <c r="IA84" s="10">
        <f t="shared" si="388"/>
        <v>12.058199999999999</v>
      </c>
      <c r="IB84" s="10">
        <f t="shared" si="389"/>
        <v>35.313299999999998</v>
      </c>
      <c r="IC84" s="10">
        <f t="shared" si="390"/>
        <v>26.700299999999999</v>
      </c>
      <c r="ID84" s="10">
        <f t="shared" si="391"/>
        <v>28.422899999999998</v>
      </c>
      <c r="IE84" s="10">
        <f t="shared" si="392"/>
        <v>16.364699999999999</v>
      </c>
      <c r="IF84" s="10">
        <f t="shared" si="393"/>
        <v>77.516999999999996</v>
      </c>
      <c r="IG84" s="10">
        <f t="shared" si="394"/>
        <v>211.01849999999999</v>
      </c>
      <c r="IH84" s="10">
        <f t="shared" si="395"/>
        <v>340.21349999999995</v>
      </c>
      <c r="II84" s="176">
        <f t="shared" si="396"/>
        <v>7.7516999999999996</v>
      </c>
      <c r="IJ84" s="176">
        <f t="shared" si="397"/>
        <v>102.49469999999999</v>
      </c>
      <c r="IK84" s="176">
        <f t="shared" si="398"/>
        <v>763.1117999999999</v>
      </c>
      <c r="IL84" s="19">
        <f t="shared" si="399"/>
        <v>873.3581999999999</v>
      </c>
      <c r="IM84" s="168"/>
      <c r="IN84" s="168"/>
      <c r="IO84" s="168"/>
      <c r="IP84" s="168"/>
      <c r="IQ84" s="168"/>
      <c r="IR84" s="168"/>
      <c r="IS84" s="168"/>
      <c r="IT84" s="168"/>
      <c r="IU84" s="168"/>
      <c r="IV84" s="168"/>
      <c r="IW84" s="168"/>
      <c r="IX84" s="168"/>
      <c r="IY84" s="168"/>
      <c r="IZ84" s="168"/>
      <c r="JA84" s="168"/>
      <c r="JB84" s="168"/>
      <c r="JC84" s="168"/>
      <c r="JD84" s="168"/>
      <c r="JE84" s="168"/>
      <c r="JF84" s="168"/>
      <c r="JG84" s="168"/>
      <c r="JH84" s="168"/>
      <c r="JI84" s="168"/>
      <c r="JJ84" s="168"/>
      <c r="JK84" s="168"/>
      <c r="JL84" s="168"/>
      <c r="JM84" s="168"/>
      <c r="JN84" s="168"/>
      <c r="JO84" s="168"/>
      <c r="JP84" s="168"/>
      <c r="JQ84" s="177">
        <f t="shared" si="259"/>
        <v>0.86129999999999995</v>
      </c>
      <c r="JR84" s="177">
        <f t="shared" si="256"/>
        <v>0.86129999999999995</v>
      </c>
      <c r="JS84" s="177">
        <f t="shared" si="257"/>
        <v>0.86129999999999984</v>
      </c>
      <c r="JT84" s="22">
        <f t="shared" si="258"/>
        <v>0.86129999999999984</v>
      </c>
    </row>
    <row r="85" spans="1:280" x14ac:dyDescent="0.25">
      <c r="A85" s="96">
        <v>84</v>
      </c>
      <c r="B85" s="45"/>
      <c r="C85" s="45" t="s">
        <v>182</v>
      </c>
      <c r="D85" s="45" t="s">
        <v>182</v>
      </c>
      <c r="E85" s="68">
        <v>257</v>
      </c>
      <c r="F85" s="46" t="s">
        <v>44</v>
      </c>
      <c r="G85" s="17"/>
      <c r="H85" s="5"/>
      <c r="I85" s="125"/>
      <c r="J85" s="125"/>
      <c r="K85" s="125"/>
      <c r="L85" s="125"/>
      <c r="M85" s="125"/>
      <c r="N85" s="17"/>
      <c r="O85" s="12"/>
      <c r="P85" s="12"/>
      <c r="Q85" s="12"/>
      <c r="R85" s="12"/>
      <c r="S85" s="12"/>
      <c r="T85" s="12"/>
      <c r="U85" s="12"/>
      <c r="V85" s="12"/>
      <c r="W85" s="11"/>
      <c r="X85" s="11"/>
      <c r="Y85" s="12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60"/>
      <c r="AM85" s="17">
        <v>239</v>
      </c>
      <c r="AN85" s="5">
        <v>278</v>
      </c>
      <c r="AO85" s="125">
        <v>278</v>
      </c>
      <c r="AP85" s="125">
        <v>278</v>
      </c>
      <c r="AQ85" s="125">
        <v>278</v>
      </c>
      <c r="AR85" s="125">
        <v>278</v>
      </c>
      <c r="AS85" s="125">
        <v>278</v>
      </c>
      <c r="AT85" s="17">
        <v>219</v>
      </c>
      <c r="AU85" s="12">
        <v>240</v>
      </c>
      <c r="AV85" s="12">
        <v>241</v>
      </c>
      <c r="AW85" s="12">
        <v>239</v>
      </c>
      <c r="AX85" s="12">
        <v>250</v>
      </c>
      <c r="AY85" s="12">
        <v>261</v>
      </c>
      <c r="AZ85" s="12">
        <v>269</v>
      </c>
      <c r="BA85" s="12">
        <v>271</v>
      </c>
      <c r="BB85" s="12">
        <v>275</v>
      </c>
      <c r="BC85" s="11">
        <v>267</v>
      </c>
      <c r="BD85" s="11">
        <v>299</v>
      </c>
      <c r="BE85" s="12">
        <v>344</v>
      </c>
      <c r="BF85" s="11">
        <v>364</v>
      </c>
      <c r="BG85" s="11">
        <v>403</v>
      </c>
      <c r="BH85" s="11">
        <v>378</v>
      </c>
      <c r="BI85" s="11">
        <v>407</v>
      </c>
      <c r="BJ85" s="11">
        <v>424</v>
      </c>
      <c r="BK85" s="11">
        <v>440</v>
      </c>
      <c r="BL85" s="11">
        <v>454</v>
      </c>
      <c r="BM85" s="11">
        <v>456</v>
      </c>
      <c r="BN85" s="11">
        <v>479</v>
      </c>
      <c r="BO85" s="11">
        <v>506</v>
      </c>
      <c r="BP85" s="11">
        <v>530</v>
      </c>
      <c r="BQ85" s="11">
        <v>561</v>
      </c>
      <c r="BR85" s="60"/>
      <c r="BS85" s="60"/>
      <c r="BT85" s="11">
        <f t="shared" si="260"/>
        <v>39</v>
      </c>
      <c r="BU85" s="11">
        <f t="shared" si="261"/>
        <v>0</v>
      </c>
      <c r="BV85" s="11">
        <f t="shared" si="262"/>
        <v>0</v>
      </c>
      <c r="BW85" s="11">
        <f t="shared" si="263"/>
        <v>0</v>
      </c>
      <c r="BX85" s="11">
        <f t="shared" si="264"/>
        <v>0</v>
      </c>
      <c r="BY85" s="11">
        <f t="shared" si="265"/>
        <v>0</v>
      </c>
      <c r="BZ85" s="11">
        <f t="shared" si="266"/>
        <v>-59</v>
      </c>
      <c r="CA85" s="11">
        <f t="shared" si="267"/>
        <v>21</v>
      </c>
      <c r="CB85" s="11">
        <f t="shared" si="268"/>
        <v>1</v>
      </c>
      <c r="CC85" s="11">
        <f t="shared" si="269"/>
        <v>-2</v>
      </c>
      <c r="CD85" s="11">
        <f t="shared" si="270"/>
        <v>11</v>
      </c>
      <c r="CE85" s="11">
        <f t="shared" si="271"/>
        <v>11</v>
      </c>
      <c r="CF85" s="11">
        <f t="shared" si="272"/>
        <v>8</v>
      </c>
      <c r="CG85" s="11">
        <f t="shared" si="273"/>
        <v>2</v>
      </c>
      <c r="CH85" s="11">
        <f t="shared" si="274"/>
        <v>4</v>
      </c>
      <c r="CI85" s="11">
        <f t="shared" si="275"/>
        <v>-8</v>
      </c>
      <c r="CJ85" s="11">
        <f t="shared" si="276"/>
        <v>32</v>
      </c>
      <c r="CK85" s="11">
        <f t="shared" si="277"/>
        <v>45</v>
      </c>
      <c r="CL85" s="11">
        <f t="shared" si="278"/>
        <v>20</v>
      </c>
      <c r="CM85" s="11">
        <f t="shared" si="279"/>
        <v>39</v>
      </c>
      <c r="CN85" s="11">
        <f t="shared" si="280"/>
        <v>-25</v>
      </c>
      <c r="CO85" s="11">
        <f t="shared" si="281"/>
        <v>29</v>
      </c>
      <c r="CP85" s="11">
        <f t="shared" si="282"/>
        <v>17</v>
      </c>
      <c r="CQ85" s="11">
        <f t="shared" si="283"/>
        <v>16</v>
      </c>
      <c r="CR85" s="11">
        <f t="shared" si="284"/>
        <v>14</v>
      </c>
      <c r="CS85" s="11">
        <f t="shared" si="285"/>
        <v>2</v>
      </c>
      <c r="CT85" s="11">
        <f t="shared" si="286"/>
        <v>23</v>
      </c>
      <c r="CU85" s="11">
        <f t="shared" si="287"/>
        <v>27</v>
      </c>
      <c r="CV85" s="11">
        <f t="shared" si="288"/>
        <v>24</v>
      </c>
      <c r="CW85" s="11">
        <f t="shared" si="289"/>
        <v>31</v>
      </c>
      <c r="CX85" s="66">
        <f t="shared" si="290"/>
        <v>0</v>
      </c>
      <c r="CY85" s="66">
        <f t="shared" si="291"/>
        <v>164</v>
      </c>
      <c r="CZ85" s="66">
        <f t="shared" si="292"/>
        <v>158</v>
      </c>
      <c r="DA85" s="66">
        <f t="shared" si="293"/>
        <v>322</v>
      </c>
      <c r="DB85" s="60"/>
      <c r="DC85" s="128">
        <v>28</v>
      </c>
      <c r="DD85" s="128">
        <v>10</v>
      </c>
      <c r="DE85" s="128">
        <v>23</v>
      </c>
      <c r="DF85" s="129">
        <v>25</v>
      </c>
      <c r="DG85" s="129">
        <v>27</v>
      </c>
      <c r="DH85" s="129">
        <v>55</v>
      </c>
      <c r="DI85" s="129">
        <v>28</v>
      </c>
      <c r="DJ85" s="129">
        <v>16</v>
      </c>
      <c r="DK85" s="128">
        <v>36</v>
      </c>
      <c r="DL85" s="128">
        <v>46</v>
      </c>
      <c r="DM85" s="128">
        <v>32</v>
      </c>
      <c r="DN85" s="129">
        <v>30</v>
      </c>
      <c r="DO85" s="129">
        <v>30</v>
      </c>
      <c r="DP85" s="129">
        <v>34</v>
      </c>
      <c r="DQ85" s="129">
        <v>40</v>
      </c>
      <c r="DR85" s="129">
        <v>35</v>
      </c>
      <c r="DS85" s="130">
        <v>36</v>
      </c>
      <c r="DT85" s="130">
        <v>30</v>
      </c>
      <c r="DU85" s="130">
        <v>34</v>
      </c>
      <c r="DV85" s="130">
        <v>30</v>
      </c>
      <c r="DW85" s="130">
        <v>48</v>
      </c>
      <c r="DX85" s="130">
        <v>24</v>
      </c>
      <c r="DY85" s="130">
        <v>21</v>
      </c>
      <c r="DZ85" s="130">
        <v>23</v>
      </c>
      <c r="EA85" s="130">
        <v>31</v>
      </c>
      <c r="EB85" s="130">
        <v>42</v>
      </c>
      <c r="EC85" s="130">
        <v>37</v>
      </c>
      <c r="ED85" s="130">
        <v>25</v>
      </c>
      <c r="EE85" s="130">
        <v>27</v>
      </c>
      <c r="EF85" s="130">
        <v>39</v>
      </c>
      <c r="EG85" s="66">
        <f t="shared" si="294"/>
        <v>294</v>
      </c>
      <c r="EH85" s="66">
        <f t="shared" si="295"/>
        <v>331</v>
      </c>
      <c r="EI85" s="66">
        <f t="shared" si="296"/>
        <v>317</v>
      </c>
      <c r="EJ85" s="66">
        <f t="shared" si="297"/>
        <v>942</v>
      </c>
      <c r="EK85" s="25"/>
      <c r="EL85" s="5">
        <f t="shared" si="298"/>
        <v>67</v>
      </c>
      <c r="EM85" s="5">
        <f t="shared" si="299"/>
        <v>10</v>
      </c>
      <c r="EN85" s="5">
        <f t="shared" si="300"/>
        <v>23</v>
      </c>
      <c r="EO85" s="5">
        <f t="shared" si="301"/>
        <v>25</v>
      </c>
      <c r="EP85" s="5">
        <f t="shared" si="302"/>
        <v>27</v>
      </c>
      <c r="EQ85" s="5">
        <f t="shared" si="303"/>
        <v>55</v>
      </c>
      <c r="ER85" s="5">
        <f t="shared" si="304"/>
        <v>-31</v>
      </c>
      <c r="ES85" s="5">
        <f t="shared" si="305"/>
        <v>37</v>
      </c>
      <c r="ET85" s="5">
        <f t="shared" si="306"/>
        <v>37</v>
      </c>
      <c r="EU85" s="5">
        <f t="shared" si="307"/>
        <v>44</v>
      </c>
      <c r="EV85" s="5">
        <f t="shared" si="308"/>
        <v>43</v>
      </c>
      <c r="EW85" s="5">
        <f t="shared" si="309"/>
        <v>41</v>
      </c>
      <c r="EX85" s="5">
        <f t="shared" si="310"/>
        <v>38</v>
      </c>
      <c r="EY85" s="5">
        <f t="shared" si="311"/>
        <v>36</v>
      </c>
      <c r="EZ85" s="5">
        <f t="shared" si="312"/>
        <v>44</v>
      </c>
      <c r="FA85" s="5">
        <f t="shared" si="313"/>
        <v>27</v>
      </c>
      <c r="FB85" s="5">
        <f t="shared" si="314"/>
        <v>68</v>
      </c>
      <c r="FC85" s="5">
        <f t="shared" si="315"/>
        <v>75</v>
      </c>
      <c r="FD85" s="5">
        <f t="shared" si="316"/>
        <v>54</v>
      </c>
      <c r="FE85" s="5">
        <f t="shared" si="317"/>
        <v>69</v>
      </c>
      <c r="FF85" s="5">
        <f t="shared" si="318"/>
        <v>23</v>
      </c>
      <c r="FG85" s="5">
        <f t="shared" si="319"/>
        <v>53</v>
      </c>
      <c r="FH85" s="5">
        <f t="shared" si="320"/>
        <v>38</v>
      </c>
      <c r="FI85" s="5">
        <f t="shared" si="321"/>
        <v>39</v>
      </c>
      <c r="FJ85" s="5">
        <f t="shared" si="322"/>
        <v>45</v>
      </c>
      <c r="FK85" s="5">
        <f t="shared" si="323"/>
        <v>44</v>
      </c>
      <c r="FL85" s="5">
        <f t="shared" si="324"/>
        <v>60</v>
      </c>
      <c r="FM85" s="5">
        <f t="shared" si="325"/>
        <v>52</v>
      </c>
      <c r="FN85" s="5">
        <f t="shared" si="326"/>
        <v>51</v>
      </c>
      <c r="FO85" s="5">
        <f t="shared" si="327"/>
        <v>70</v>
      </c>
      <c r="FP85" s="176">
        <f t="shared" si="328"/>
        <v>294</v>
      </c>
      <c r="FQ85" s="176">
        <f t="shared" si="329"/>
        <v>495</v>
      </c>
      <c r="FR85" s="176">
        <f t="shared" si="330"/>
        <v>475</v>
      </c>
      <c r="FS85" s="66">
        <f t="shared" si="331"/>
        <v>1264</v>
      </c>
      <c r="FT85" s="242">
        <f t="shared" si="332"/>
        <v>2.1342065529697325E-3</v>
      </c>
      <c r="FU85" s="242">
        <f t="shared" si="333"/>
        <v>4.0682820458576752E-4</v>
      </c>
      <c r="FV85" s="242">
        <f t="shared" si="334"/>
        <v>7.9666095149027549E-4</v>
      </c>
      <c r="FW85" s="242">
        <f t="shared" si="335"/>
        <v>1.8361426315596195E-3</v>
      </c>
      <c r="FX85" s="242">
        <f t="shared" si="336"/>
        <v>1.1236032986773386E-3</v>
      </c>
      <c r="FY85" s="242">
        <f t="shared" si="337"/>
        <v>2.3351755273604735E-3</v>
      </c>
      <c r="FZ85" s="242">
        <f t="shared" si="338"/>
        <v>-9.7202044378481758E-4</v>
      </c>
      <c r="GA85" s="242">
        <f t="shared" si="339"/>
        <v>1.3262599469496021E-3</v>
      </c>
      <c r="GB85" s="242">
        <f t="shared" si="340"/>
        <v>1.4725782058425535E-3</v>
      </c>
      <c r="GC85" s="242">
        <f t="shared" si="341"/>
        <v>9.0880925333057939E-4</v>
      </c>
      <c r="GD85" s="242">
        <f t="shared" si="342"/>
        <v>8.8833798161346966E-4</v>
      </c>
      <c r="GE85" s="242">
        <f t="shared" si="343"/>
        <v>9.4951366373320981E-4</v>
      </c>
      <c r="GF85" s="242">
        <f t="shared" si="344"/>
        <v>8.5479698571589249E-4</v>
      </c>
      <c r="GG85" s="242">
        <f t="shared" si="345"/>
        <v>5.9518888980739028E-4</v>
      </c>
      <c r="GH85" s="242">
        <f t="shared" si="346"/>
        <v>7.0140759751956771E-4</v>
      </c>
      <c r="GI85" s="242">
        <f t="shared" si="347"/>
        <v>3.6157647342412923E-4</v>
      </c>
      <c r="GJ85" s="242">
        <f t="shared" si="348"/>
        <v>8.6164295036683181E-4</v>
      </c>
      <c r="GK85" s="242">
        <f t="shared" si="349"/>
        <v>9.7560975609756097E-4</v>
      </c>
      <c r="GL85" s="242">
        <f t="shared" si="350"/>
        <v>6.0106187598089954E-4</v>
      </c>
      <c r="GM85" s="242">
        <f t="shared" si="351"/>
        <v>8.6679061353700819E-4</v>
      </c>
      <c r="GN85" s="242">
        <f t="shared" si="352"/>
        <v>3.5530564009083465E-4</v>
      </c>
      <c r="GO85" s="242">
        <f t="shared" si="353"/>
        <v>9.7179947926216584E-4</v>
      </c>
      <c r="GP85" s="242">
        <f t="shared" si="354"/>
        <v>6.375197127805926E-4</v>
      </c>
      <c r="GQ85" s="242">
        <f t="shared" si="355"/>
        <v>5.7528063369374424E-4</v>
      </c>
      <c r="GR85" s="242">
        <f t="shared" si="356"/>
        <v>6.9712320490774736E-4</v>
      </c>
      <c r="GS85" s="242">
        <f t="shared" si="357"/>
        <v>6.5251887114235296E-4</v>
      </c>
      <c r="GT85" s="242">
        <f t="shared" si="358"/>
        <v>8.5184922268758431E-4</v>
      </c>
      <c r="GU85" s="242">
        <f t="shared" si="359"/>
        <v>6.810137938034293E-4</v>
      </c>
      <c r="GV85" s="242">
        <f t="shared" si="360"/>
        <v>9.0837036575265606E-4</v>
      </c>
      <c r="GW85" s="242">
        <f t="shared" si="361"/>
        <v>9.4303506855528141E-4</v>
      </c>
      <c r="GX85" s="177">
        <f t="shared" si="362"/>
        <v>1.052353513464756E-3</v>
      </c>
      <c r="GY85" s="177">
        <f t="shared" si="363"/>
        <v>7.5094664789552895E-4</v>
      </c>
      <c r="GZ85" s="177">
        <f t="shared" si="364"/>
        <v>7.2428778367938202E-4</v>
      </c>
      <c r="HA85" s="243">
        <f t="shared" si="365"/>
        <v>7.9279536341827258E-4</v>
      </c>
      <c r="HB85" s="19"/>
      <c r="HC85" s="19"/>
      <c r="HD85" s="225">
        <v>0.85955999999999999</v>
      </c>
      <c r="HE85" s="10">
        <f t="shared" si="366"/>
        <v>57.590519999999998</v>
      </c>
      <c r="HF85" s="10">
        <f t="shared" si="367"/>
        <v>8.5955999999999992</v>
      </c>
      <c r="HG85" s="10">
        <f t="shared" si="368"/>
        <v>19.769880000000001</v>
      </c>
      <c r="HH85" s="10">
        <f t="shared" si="369"/>
        <v>21.489000000000001</v>
      </c>
      <c r="HI85" s="10">
        <f t="shared" si="370"/>
        <v>23.208120000000001</v>
      </c>
      <c r="HJ85" s="10">
        <f t="shared" si="371"/>
        <v>47.275799999999997</v>
      </c>
      <c r="HK85" s="10">
        <f t="shared" si="372"/>
        <v>-26.646360000000001</v>
      </c>
      <c r="HL85" s="10">
        <f t="shared" si="373"/>
        <v>31.803719999999998</v>
      </c>
      <c r="HM85" s="10">
        <f t="shared" si="374"/>
        <v>31.803719999999998</v>
      </c>
      <c r="HN85" s="10">
        <f t="shared" si="375"/>
        <v>37.820639999999997</v>
      </c>
      <c r="HO85" s="10">
        <f t="shared" si="376"/>
        <v>36.961080000000003</v>
      </c>
      <c r="HP85" s="10">
        <f t="shared" si="377"/>
        <v>35.241959999999999</v>
      </c>
      <c r="HQ85" s="10">
        <f t="shared" si="378"/>
        <v>32.66328</v>
      </c>
      <c r="HR85" s="10">
        <f t="shared" si="379"/>
        <v>30.94416</v>
      </c>
      <c r="HS85" s="10">
        <f t="shared" si="380"/>
        <v>37.820639999999997</v>
      </c>
      <c r="HT85" s="10">
        <f t="shared" si="381"/>
        <v>23.208120000000001</v>
      </c>
      <c r="HU85" s="10">
        <f t="shared" si="382"/>
        <v>58.45008</v>
      </c>
      <c r="HV85" s="10">
        <f t="shared" si="383"/>
        <v>64.466999999999999</v>
      </c>
      <c r="HW85" s="10">
        <f t="shared" si="384"/>
        <v>46.416240000000002</v>
      </c>
      <c r="HX85" s="10">
        <f t="shared" si="385"/>
        <v>59.309640000000002</v>
      </c>
      <c r="HY85" s="10">
        <f t="shared" si="386"/>
        <v>19.769880000000001</v>
      </c>
      <c r="HZ85" s="10">
        <f t="shared" si="387"/>
        <v>45.55668</v>
      </c>
      <c r="IA85" s="10">
        <f t="shared" si="388"/>
        <v>32.66328</v>
      </c>
      <c r="IB85" s="10">
        <f t="shared" si="389"/>
        <v>33.522840000000002</v>
      </c>
      <c r="IC85" s="10">
        <f t="shared" si="390"/>
        <v>38.680199999999999</v>
      </c>
      <c r="ID85" s="10">
        <f t="shared" si="391"/>
        <v>37.820639999999997</v>
      </c>
      <c r="IE85" s="10">
        <f t="shared" si="392"/>
        <v>51.573599999999999</v>
      </c>
      <c r="IF85" s="10">
        <f t="shared" si="393"/>
        <v>44.697119999999998</v>
      </c>
      <c r="IG85" s="10">
        <f t="shared" si="394"/>
        <v>43.837559999999996</v>
      </c>
      <c r="IH85" s="10">
        <f t="shared" si="395"/>
        <v>60.169199999999996</v>
      </c>
      <c r="II85" s="176">
        <f t="shared" si="396"/>
        <v>252.71063999999998</v>
      </c>
      <c r="IJ85" s="176">
        <f t="shared" si="397"/>
        <v>425.48220000000003</v>
      </c>
      <c r="IK85" s="176">
        <f t="shared" si="398"/>
        <v>408.291</v>
      </c>
      <c r="IL85" s="19">
        <f t="shared" si="399"/>
        <v>1086.4838400000003</v>
      </c>
      <c r="IM85" s="168"/>
      <c r="IN85" s="168"/>
      <c r="IO85" s="168"/>
      <c r="IP85" s="168"/>
      <c r="IQ85" s="168"/>
      <c r="IR85" s="168"/>
      <c r="IS85" s="168"/>
      <c r="IT85" s="168"/>
      <c r="IU85" s="168"/>
      <c r="IV85" s="168"/>
      <c r="IW85" s="168"/>
      <c r="IX85" s="168"/>
      <c r="IY85" s="168"/>
      <c r="IZ85" s="168"/>
      <c r="JA85" s="168"/>
      <c r="JB85" s="168"/>
      <c r="JC85" s="168"/>
      <c r="JD85" s="168"/>
      <c r="JE85" s="168"/>
      <c r="JF85" s="168"/>
      <c r="JG85" s="168"/>
      <c r="JH85" s="168"/>
      <c r="JI85" s="168"/>
      <c r="JJ85" s="168"/>
      <c r="JK85" s="168"/>
      <c r="JL85" s="168"/>
      <c r="JM85" s="168"/>
      <c r="JN85" s="168"/>
      <c r="JO85" s="168"/>
      <c r="JP85" s="168"/>
      <c r="JQ85" s="177">
        <f t="shared" si="259"/>
        <v>0.85955999999999999</v>
      </c>
      <c r="JR85" s="177">
        <f t="shared" si="256"/>
        <v>0.8595600000000001</v>
      </c>
      <c r="JS85" s="177">
        <f t="shared" si="257"/>
        <v>0.85955999999999999</v>
      </c>
      <c r="JT85" s="22">
        <f t="shared" si="258"/>
        <v>0.85956000000000021</v>
      </c>
    </row>
    <row r="86" spans="1:280" x14ac:dyDescent="0.25">
      <c r="A86" s="96">
        <v>85</v>
      </c>
      <c r="B86" s="45"/>
      <c r="C86" s="45" t="s">
        <v>237</v>
      </c>
      <c r="D86" s="45" t="s">
        <v>183</v>
      </c>
      <c r="E86" s="68">
        <v>339</v>
      </c>
      <c r="F86" s="48" t="s">
        <v>193</v>
      </c>
      <c r="G86" s="124"/>
      <c r="H86" s="125"/>
      <c r="I86" s="125"/>
      <c r="J86" s="125"/>
      <c r="K86" s="125"/>
      <c r="L86" s="125"/>
      <c r="M86" s="125"/>
      <c r="N86" s="17"/>
      <c r="O86" s="12"/>
      <c r="P86" s="12"/>
      <c r="Q86" s="12"/>
      <c r="R86" s="12"/>
      <c r="S86" s="12"/>
      <c r="T86" s="12"/>
      <c r="U86" s="12"/>
      <c r="V86" s="12"/>
      <c r="W86" s="11"/>
      <c r="X86" s="11"/>
      <c r="Y86" s="12"/>
      <c r="Z86" s="11"/>
      <c r="AA86" s="12"/>
      <c r="AB86" s="12"/>
      <c r="AC86" s="12"/>
      <c r="AD86" s="12"/>
      <c r="AE86" s="12"/>
      <c r="AF86" s="12"/>
      <c r="AG86" s="12"/>
      <c r="AH86" s="11"/>
      <c r="AI86" s="11"/>
      <c r="AJ86" s="11"/>
      <c r="AK86" s="11"/>
      <c r="AL86" s="60"/>
      <c r="AM86" s="124">
        <v>129</v>
      </c>
      <c r="AN86" s="125">
        <v>129</v>
      </c>
      <c r="AO86" s="125">
        <v>129</v>
      </c>
      <c r="AP86" s="125">
        <v>129</v>
      </c>
      <c r="AQ86" s="125">
        <v>129</v>
      </c>
      <c r="AR86" s="125">
        <v>129</v>
      </c>
      <c r="AS86" s="125">
        <v>129</v>
      </c>
      <c r="AT86" s="17">
        <v>129</v>
      </c>
      <c r="AU86" s="12">
        <v>133</v>
      </c>
      <c r="AV86" s="12">
        <v>135</v>
      </c>
      <c r="AW86" s="12">
        <v>161</v>
      </c>
      <c r="AX86" s="12">
        <v>171</v>
      </c>
      <c r="AY86" s="12">
        <v>162</v>
      </c>
      <c r="AZ86" s="12">
        <v>159</v>
      </c>
      <c r="BA86" s="12">
        <v>155</v>
      </c>
      <c r="BB86" s="12">
        <v>158</v>
      </c>
      <c r="BC86" s="11">
        <v>146</v>
      </c>
      <c r="BD86" s="11">
        <v>148</v>
      </c>
      <c r="BE86" s="12">
        <v>163</v>
      </c>
      <c r="BF86" s="11">
        <v>163</v>
      </c>
      <c r="BG86" s="12">
        <v>169</v>
      </c>
      <c r="BH86" s="12">
        <v>173</v>
      </c>
      <c r="BI86" s="12">
        <v>160</v>
      </c>
      <c r="BJ86" s="12">
        <v>181</v>
      </c>
      <c r="BK86" s="12">
        <v>202</v>
      </c>
      <c r="BL86" s="12">
        <v>210</v>
      </c>
      <c r="BM86" s="12">
        <v>220</v>
      </c>
      <c r="BN86" s="11">
        <v>245</v>
      </c>
      <c r="BO86" s="11">
        <v>260</v>
      </c>
      <c r="BP86" s="11">
        <v>260</v>
      </c>
      <c r="BQ86" s="11">
        <v>267</v>
      </c>
      <c r="BR86" s="60"/>
      <c r="BS86" s="60"/>
      <c r="BT86" s="11">
        <f t="shared" si="260"/>
        <v>0</v>
      </c>
      <c r="BU86" s="11">
        <f t="shared" si="261"/>
        <v>0</v>
      </c>
      <c r="BV86" s="11">
        <f t="shared" si="262"/>
        <v>0</v>
      </c>
      <c r="BW86" s="11">
        <f t="shared" si="263"/>
        <v>0</v>
      </c>
      <c r="BX86" s="11">
        <f t="shared" si="264"/>
        <v>0</v>
      </c>
      <c r="BY86" s="11">
        <f t="shared" si="265"/>
        <v>0</v>
      </c>
      <c r="BZ86" s="11">
        <f t="shared" si="266"/>
        <v>0</v>
      </c>
      <c r="CA86" s="11">
        <f t="shared" si="267"/>
        <v>4</v>
      </c>
      <c r="CB86" s="11">
        <f t="shared" si="268"/>
        <v>2</v>
      </c>
      <c r="CC86" s="11">
        <f t="shared" si="269"/>
        <v>26</v>
      </c>
      <c r="CD86" s="11">
        <f t="shared" si="270"/>
        <v>10</v>
      </c>
      <c r="CE86" s="11">
        <f t="shared" si="271"/>
        <v>-9</v>
      </c>
      <c r="CF86" s="11">
        <f t="shared" si="272"/>
        <v>-3</v>
      </c>
      <c r="CG86" s="11">
        <f t="shared" si="273"/>
        <v>-4</v>
      </c>
      <c r="CH86" s="11">
        <f t="shared" si="274"/>
        <v>3</v>
      </c>
      <c r="CI86" s="11">
        <f t="shared" si="275"/>
        <v>-12</v>
      </c>
      <c r="CJ86" s="11">
        <f t="shared" si="276"/>
        <v>2</v>
      </c>
      <c r="CK86" s="11">
        <f t="shared" si="277"/>
        <v>15</v>
      </c>
      <c r="CL86" s="11">
        <f t="shared" si="278"/>
        <v>0</v>
      </c>
      <c r="CM86" s="11">
        <f t="shared" si="279"/>
        <v>6</v>
      </c>
      <c r="CN86" s="11">
        <f t="shared" si="280"/>
        <v>4</v>
      </c>
      <c r="CO86" s="11">
        <f t="shared" si="281"/>
        <v>-13</v>
      </c>
      <c r="CP86" s="11">
        <f t="shared" si="282"/>
        <v>21</v>
      </c>
      <c r="CQ86" s="11">
        <f t="shared" si="283"/>
        <v>21</v>
      </c>
      <c r="CR86" s="11">
        <f t="shared" si="284"/>
        <v>8</v>
      </c>
      <c r="CS86" s="11">
        <f t="shared" si="285"/>
        <v>10</v>
      </c>
      <c r="CT86" s="11">
        <f t="shared" si="286"/>
        <v>25</v>
      </c>
      <c r="CU86" s="11">
        <f t="shared" si="287"/>
        <v>15</v>
      </c>
      <c r="CV86" s="11">
        <f t="shared" si="288"/>
        <v>0</v>
      </c>
      <c r="CW86" s="11">
        <f t="shared" si="289"/>
        <v>7</v>
      </c>
      <c r="CX86" s="66">
        <f t="shared" si="290"/>
        <v>32</v>
      </c>
      <c r="CY86" s="66">
        <f t="shared" si="291"/>
        <v>8</v>
      </c>
      <c r="CZ86" s="66">
        <f t="shared" si="292"/>
        <v>98</v>
      </c>
      <c r="DA86" s="66">
        <f t="shared" si="293"/>
        <v>138</v>
      </c>
      <c r="DB86" s="60"/>
      <c r="DC86" s="128">
        <v>9</v>
      </c>
      <c r="DD86" s="128">
        <v>10</v>
      </c>
      <c r="DE86" s="128">
        <v>12</v>
      </c>
      <c r="DF86" s="129">
        <v>4</v>
      </c>
      <c r="DG86" s="129">
        <v>6</v>
      </c>
      <c r="DH86" s="129">
        <v>16</v>
      </c>
      <c r="DI86" s="129">
        <v>17</v>
      </c>
      <c r="DJ86" s="129">
        <v>12</v>
      </c>
      <c r="DK86" s="128">
        <v>10</v>
      </c>
      <c r="DL86" s="128">
        <v>12</v>
      </c>
      <c r="DM86" s="128">
        <v>21</v>
      </c>
      <c r="DN86" s="129">
        <v>16</v>
      </c>
      <c r="DO86" s="129">
        <v>16</v>
      </c>
      <c r="DP86" s="129">
        <v>14</v>
      </c>
      <c r="DQ86" s="129">
        <v>13</v>
      </c>
      <c r="DR86" s="129">
        <v>18</v>
      </c>
      <c r="DS86" s="130">
        <v>16</v>
      </c>
      <c r="DT86" s="130">
        <v>11</v>
      </c>
      <c r="DU86" s="130">
        <v>18</v>
      </c>
      <c r="DV86" s="130">
        <v>8</v>
      </c>
      <c r="DW86" s="130">
        <v>16</v>
      </c>
      <c r="DX86" s="130">
        <v>17</v>
      </c>
      <c r="DY86" s="130">
        <v>5</v>
      </c>
      <c r="DZ86" s="130">
        <v>10</v>
      </c>
      <c r="EA86" s="130">
        <v>12</v>
      </c>
      <c r="EB86" s="130">
        <v>14</v>
      </c>
      <c r="EC86" s="130">
        <v>3</v>
      </c>
      <c r="ED86" s="130">
        <v>11</v>
      </c>
      <c r="EE86" s="130">
        <v>11</v>
      </c>
      <c r="EF86" s="130">
        <v>5</v>
      </c>
      <c r="EG86" s="66">
        <f t="shared" si="294"/>
        <v>108</v>
      </c>
      <c r="EH86" s="66">
        <f t="shared" si="295"/>
        <v>151</v>
      </c>
      <c r="EI86" s="66">
        <f t="shared" si="296"/>
        <v>104</v>
      </c>
      <c r="EJ86" s="66">
        <f t="shared" si="297"/>
        <v>363</v>
      </c>
      <c r="EK86" s="19"/>
      <c r="EL86" s="5">
        <f t="shared" si="298"/>
        <v>9</v>
      </c>
      <c r="EM86" s="5">
        <f t="shared" si="299"/>
        <v>10</v>
      </c>
      <c r="EN86" s="5">
        <f t="shared" si="300"/>
        <v>12</v>
      </c>
      <c r="EO86" s="5">
        <f t="shared" si="301"/>
        <v>4</v>
      </c>
      <c r="EP86" s="5">
        <f t="shared" si="302"/>
        <v>6</v>
      </c>
      <c r="EQ86" s="5">
        <f t="shared" si="303"/>
        <v>16</v>
      </c>
      <c r="ER86" s="5">
        <f t="shared" si="304"/>
        <v>17</v>
      </c>
      <c r="ES86" s="5">
        <f t="shared" si="305"/>
        <v>16</v>
      </c>
      <c r="ET86" s="5">
        <f t="shared" si="306"/>
        <v>12</v>
      </c>
      <c r="EU86" s="5">
        <f t="shared" si="307"/>
        <v>38</v>
      </c>
      <c r="EV86" s="5">
        <f t="shared" si="308"/>
        <v>31</v>
      </c>
      <c r="EW86" s="5">
        <f t="shared" si="309"/>
        <v>7</v>
      </c>
      <c r="EX86" s="5">
        <f t="shared" si="310"/>
        <v>13</v>
      </c>
      <c r="EY86" s="5">
        <f t="shared" si="311"/>
        <v>10</v>
      </c>
      <c r="EZ86" s="5">
        <f t="shared" si="312"/>
        <v>16</v>
      </c>
      <c r="FA86" s="5">
        <f t="shared" si="313"/>
        <v>6</v>
      </c>
      <c r="FB86" s="5">
        <f t="shared" si="314"/>
        <v>18</v>
      </c>
      <c r="FC86" s="5">
        <f t="shared" si="315"/>
        <v>26</v>
      </c>
      <c r="FD86" s="5">
        <f t="shared" si="316"/>
        <v>18</v>
      </c>
      <c r="FE86" s="5">
        <f t="shared" si="317"/>
        <v>14</v>
      </c>
      <c r="FF86" s="5">
        <f t="shared" si="318"/>
        <v>20</v>
      </c>
      <c r="FG86" s="5">
        <f t="shared" si="319"/>
        <v>4</v>
      </c>
      <c r="FH86" s="5">
        <f t="shared" si="320"/>
        <v>26</v>
      </c>
      <c r="FI86" s="5">
        <f t="shared" si="321"/>
        <v>31</v>
      </c>
      <c r="FJ86" s="5">
        <f t="shared" si="322"/>
        <v>20</v>
      </c>
      <c r="FK86" s="5">
        <f t="shared" si="323"/>
        <v>24</v>
      </c>
      <c r="FL86" s="5">
        <f t="shared" si="324"/>
        <v>28</v>
      </c>
      <c r="FM86" s="5">
        <f t="shared" si="325"/>
        <v>26</v>
      </c>
      <c r="FN86" s="5">
        <f t="shared" si="326"/>
        <v>11</v>
      </c>
      <c r="FO86" s="5">
        <f t="shared" si="327"/>
        <v>12</v>
      </c>
      <c r="FP86" s="176">
        <f t="shared" si="328"/>
        <v>140</v>
      </c>
      <c r="FQ86" s="176">
        <f t="shared" si="329"/>
        <v>159</v>
      </c>
      <c r="FR86" s="176">
        <f t="shared" si="330"/>
        <v>202</v>
      </c>
      <c r="FS86" s="66">
        <f t="shared" si="331"/>
        <v>501</v>
      </c>
      <c r="FT86" s="242">
        <f t="shared" si="332"/>
        <v>2.866844623392178E-4</v>
      </c>
      <c r="FU86" s="242">
        <f t="shared" si="333"/>
        <v>4.0682820458576752E-4</v>
      </c>
      <c r="FV86" s="242">
        <f t="shared" si="334"/>
        <v>4.1564919208188287E-4</v>
      </c>
      <c r="FW86" s="242">
        <f t="shared" si="335"/>
        <v>2.9378282104953915E-4</v>
      </c>
      <c r="FX86" s="242">
        <f t="shared" si="336"/>
        <v>2.4968962192829748E-4</v>
      </c>
      <c r="FY86" s="242">
        <f t="shared" si="337"/>
        <v>6.793237897775923E-4</v>
      </c>
      <c r="FZ86" s="242">
        <f t="shared" si="338"/>
        <v>5.3304346917231935E-4</v>
      </c>
      <c r="GA86" s="242">
        <f t="shared" si="339"/>
        <v>5.7351781489712521E-4</v>
      </c>
      <c r="GB86" s="242">
        <f t="shared" si="340"/>
        <v>4.7759293162461197E-4</v>
      </c>
      <c r="GC86" s="242">
        <f t="shared" si="341"/>
        <v>7.8488071878550037E-4</v>
      </c>
      <c r="GD86" s="242">
        <f t="shared" si="342"/>
        <v>6.4042970767482703E-4</v>
      </c>
      <c r="GE86" s="242">
        <f t="shared" si="343"/>
        <v>1.6211208893006021E-4</v>
      </c>
      <c r="GF86" s="242">
        <f t="shared" si="344"/>
        <v>2.9243054774491056E-4</v>
      </c>
      <c r="GG86" s="242">
        <f t="shared" si="345"/>
        <v>1.6533024716871951E-4</v>
      </c>
      <c r="GH86" s="242">
        <f t="shared" si="346"/>
        <v>2.5505730818893368E-4</v>
      </c>
      <c r="GI86" s="242">
        <f t="shared" si="347"/>
        <v>8.0350327427584274E-5</v>
      </c>
      <c r="GJ86" s="242">
        <f t="shared" si="348"/>
        <v>2.2808195745004371E-4</v>
      </c>
      <c r="GK86" s="242">
        <f t="shared" si="349"/>
        <v>3.3821138211382115E-4</v>
      </c>
      <c r="GL86" s="242">
        <f t="shared" si="350"/>
        <v>2.0035395866029986E-4</v>
      </c>
      <c r="GM86" s="242">
        <f t="shared" si="351"/>
        <v>1.7587055926837847E-4</v>
      </c>
      <c r="GN86" s="242">
        <f t="shared" si="352"/>
        <v>3.089614261659432E-4</v>
      </c>
      <c r="GO86" s="242">
        <f t="shared" si="353"/>
        <v>7.334335692544648E-5</v>
      </c>
      <c r="GP86" s="242">
        <f t="shared" si="354"/>
        <v>4.3619769821830016E-4</v>
      </c>
      <c r="GQ86" s="242">
        <f t="shared" si="355"/>
        <v>4.5727434985912997E-4</v>
      </c>
      <c r="GR86" s="242">
        <f t="shared" si="356"/>
        <v>3.0983253551455437E-4</v>
      </c>
      <c r="GS86" s="242">
        <f t="shared" si="357"/>
        <v>3.5591938425946524E-4</v>
      </c>
      <c r="GT86" s="242">
        <f t="shared" si="358"/>
        <v>3.9752963725420598E-4</v>
      </c>
      <c r="GU86" s="242">
        <f t="shared" si="359"/>
        <v>3.4050689690171465E-4</v>
      </c>
      <c r="GV86" s="242">
        <f t="shared" si="360"/>
        <v>1.9592302006429837E-4</v>
      </c>
      <c r="GW86" s="242">
        <f t="shared" si="361"/>
        <v>1.6166315460947682E-4</v>
      </c>
      <c r="GX86" s="177">
        <f t="shared" si="362"/>
        <v>5.0112072069750284E-4</v>
      </c>
      <c r="GY86" s="177">
        <f t="shared" si="363"/>
        <v>2.4121316568765473E-4</v>
      </c>
      <c r="GZ86" s="177">
        <f t="shared" si="364"/>
        <v>3.0801291011207401E-4</v>
      </c>
      <c r="HA86" s="243">
        <f t="shared" si="365"/>
        <v>3.1423297236752738E-4</v>
      </c>
      <c r="HB86" s="19"/>
      <c r="HC86" s="19"/>
      <c r="HD86" s="225">
        <v>0.19836000000000001</v>
      </c>
      <c r="HE86" s="10">
        <f t="shared" si="366"/>
        <v>1.7852400000000002</v>
      </c>
      <c r="HF86" s="10">
        <f t="shared" si="367"/>
        <v>1.9836</v>
      </c>
      <c r="HG86" s="10">
        <f t="shared" si="368"/>
        <v>2.3803200000000002</v>
      </c>
      <c r="HH86" s="10">
        <f t="shared" si="369"/>
        <v>0.79344000000000003</v>
      </c>
      <c r="HI86" s="10">
        <f t="shared" si="370"/>
        <v>1.1901600000000001</v>
      </c>
      <c r="HJ86" s="10">
        <f t="shared" si="371"/>
        <v>3.1737600000000001</v>
      </c>
      <c r="HK86" s="10">
        <f t="shared" si="372"/>
        <v>3.3721200000000002</v>
      </c>
      <c r="HL86" s="10">
        <f t="shared" si="373"/>
        <v>3.1737600000000001</v>
      </c>
      <c r="HM86" s="10">
        <f t="shared" si="374"/>
        <v>2.3803200000000002</v>
      </c>
      <c r="HN86" s="10">
        <f t="shared" si="375"/>
        <v>7.5376799999999999</v>
      </c>
      <c r="HO86" s="10">
        <f t="shared" si="376"/>
        <v>6.1491600000000002</v>
      </c>
      <c r="HP86" s="10">
        <f t="shared" si="377"/>
        <v>1.38852</v>
      </c>
      <c r="HQ86" s="10">
        <f t="shared" si="378"/>
        <v>2.5786800000000003</v>
      </c>
      <c r="HR86" s="10">
        <f t="shared" si="379"/>
        <v>1.9836</v>
      </c>
      <c r="HS86" s="10">
        <f t="shared" si="380"/>
        <v>3.1737600000000001</v>
      </c>
      <c r="HT86" s="10">
        <f t="shared" si="381"/>
        <v>1.1901600000000001</v>
      </c>
      <c r="HU86" s="10">
        <f t="shared" si="382"/>
        <v>3.5704800000000003</v>
      </c>
      <c r="HV86" s="10">
        <f t="shared" si="383"/>
        <v>5.1573600000000006</v>
      </c>
      <c r="HW86" s="10">
        <f t="shared" si="384"/>
        <v>3.5704800000000003</v>
      </c>
      <c r="HX86" s="10">
        <f t="shared" si="385"/>
        <v>2.77704</v>
      </c>
      <c r="HY86" s="10">
        <f t="shared" si="386"/>
        <v>3.9672000000000001</v>
      </c>
      <c r="HZ86" s="10">
        <f t="shared" si="387"/>
        <v>0.79344000000000003</v>
      </c>
      <c r="IA86" s="10">
        <f t="shared" si="388"/>
        <v>5.1573600000000006</v>
      </c>
      <c r="IB86" s="10">
        <f t="shared" si="389"/>
        <v>6.1491600000000002</v>
      </c>
      <c r="IC86" s="10">
        <f t="shared" si="390"/>
        <v>3.9672000000000001</v>
      </c>
      <c r="ID86" s="10">
        <f t="shared" si="391"/>
        <v>4.7606400000000004</v>
      </c>
      <c r="IE86" s="10">
        <f t="shared" si="392"/>
        <v>5.5540799999999999</v>
      </c>
      <c r="IF86" s="10">
        <f t="shared" si="393"/>
        <v>5.1573600000000006</v>
      </c>
      <c r="IG86" s="10">
        <f t="shared" si="394"/>
        <v>2.1819600000000001</v>
      </c>
      <c r="IH86" s="10">
        <f t="shared" si="395"/>
        <v>2.3803200000000002</v>
      </c>
      <c r="II86" s="176">
        <f t="shared" si="396"/>
        <v>27.770400000000002</v>
      </c>
      <c r="IJ86" s="176">
        <f t="shared" si="397"/>
        <v>31.539239999999999</v>
      </c>
      <c r="IK86" s="176">
        <f t="shared" si="398"/>
        <v>40.068719999999999</v>
      </c>
      <c r="IL86" s="19">
        <f t="shared" si="399"/>
        <v>99.378360000000001</v>
      </c>
      <c r="IM86" s="168"/>
      <c r="IN86" s="168"/>
      <c r="IO86" s="168"/>
      <c r="IP86" s="168"/>
      <c r="IQ86" s="168"/>
      <c r="IR86" s="168"/>
      <c r="IS86" s="168"/>
      <c r="IT86" s="168"/>
      <c r="IU86" s="168"/>
      <c r="IV86" s="168"/>
      <c r="IW86" s="168"/>
      <c r="IX86" s="168"/>
      <c r="IY86" s="168"/>
      <c r="IZ86" s="168"/>
      <c r="JA86" s="168"/>
      <c r="JB86" s="168"/>
      <c r="JC86" s="168"/>
      <c r="JD86" s="168"/>
      <c r="JE86" s="168"/>
      <c r="JF86" s="168"/>
      <c r="JG86" s="168"/>
      <c r="JH86" s="168"/>
      <c r="JI86" s="168"/>
      <c r="JJ86" s="168"/>
      <c r="JK86" s="168"/>
      <c r="JL86" s="168"/>
      <c r="JM86" s="168"/>
      <c r="JN86" s="168"/>
      <c r="JO86" s="168"/>
      <c r="JP86" s="168"/>
      <c r="JQ86" s="177">
        <f t="shared" si="259"/>
        <v>0.19836000000000001</v>
      </c>
      <c r="JR86" s="177">
        <f t="shared" si="256"/>
        <v>0.19836000000000001</v>
      </c>
      <c r="JS86" s="177">
        <f t="shared" si="257"/>
        <v>0.19836000000000001</v>
      </c>
      <c r="JT86" s="22">
        <f t="shared" si="258"/>
        <v>0.19836000000000001</v>
      </c>
    </row>
    <row r="87" spans="1:280" x14ac:dyDescent="0.25">
      <c r="A87" s="96">
        <v>86</v>
      </c>
      <c r="B87" s="45"/>
      <c r="C87" s="45" t="s">
        <v>237</v>
      </c>
      <c r="D87" s="45" t="s">
        <v>183</v>
      </c>
      <c r="E87" s="68">
        <v>304</v>
      </c>
      <c r="F87" s="48" t="s">
        <v>52</v>
      </c>
      <c r="G87" s="124"/>
      <c r="H87" s="125"/>
      <c r="I87" s="125"/>
      <c r="J87" s="5"/>
      <c r="K87" s="5"/>
      <c r="L87" s="5"/>
      <c r="M87" s="5"/>
      <c r="N87" s="17"/>
      <c r="O87" s="12"/>
      <c r="P87" s="12"/>
      <c r="Q87" s="12"/>
      <c r="R87" s="12"/>
      <c r="S87" s="12"/>
      <c r="T87" s="12"/>
      <c r="U87" s="12"/>
      <c r="V87" s="12"/>
      <c r="W87" s="11"/>
      <c r="X87" s="11"/>
      <c r="Y87" s="12"/>
      <c r="Z87" s="11"/>
      <c r="AA87" s="12"/>
      <c r="AB87" s="12"/>
      <c r="AC87" s="12"/>
      <c r="AD87" s="12"/>
      <c r="AE87" s="12"/>
      <c r="AF87" s="12"/>
      <c r="AG87" s="12"/>
      <c r="AH87" s="11"/>
      <c r="AI87" s="11"/>
      <c r="AJ87" s="11"/>
      <c r="AK87" s="11"/>
      <c r="AL87" s="60"/>
      <c r="AM87" s="124">
        <v>1669</v>
      </c>
      <c r="AN87" s="125">
        <v>1669</v>
      </c>
      <c r="AO87" s="125">
        <v>1669</v>
      </c>
      <c r="AP87" s="5">
        <v>1669</v>
      </c>
      <c r="AQ87" s="5">
        <v>1615</v>
      </c>
      <c r="AR87" s="5">
        <v>1564</v>
      </c>
      <c r="AS87" s="5">
        <v>1558</v>
      </c>
      <c r="AT87" s="17">
        <v>1611</v>
      </c>
      <c r="AU87" s="12">
        <v>1668</v>
      </c>
      <c r="AV87" s="12">
        <v>1711</v>
      </c>
      <c r="AW87" s="12">
        <v>1923</v>
      </c>
      <c r="AX87" s="12">
        <v>2232</v>
      </c>
      <c r="AY87" s="12">
        <v>2454</v>
      </c>
      <c r="AZ87" s="12">
        <v>2738</v>
      </c>
      <c r="BA87" s="12">
        <v>3305</v>
      </c>
      <c r="BB87" s="12">
        <v>3988</v>
      </c>
      <c r="BC87" s="11">
        <v>4966</v>
      </c>
      <c r="BD87" s="11">
        <v>6140</v>
      </c>
      <c r="BE87" s="12">
        <v>7342</v>
      </c>
      <c r="BF87" s="11">
        <v>8702</v>
      </c>
      <c r="BG87" s="12">
        <v>9575</v>
      </c>
      <c r="BH87" s="12">
        <v>10035</v>
      </c>
      <c r="BI87" s="12">
        <v>10090</v>
      </c>
      <c r="BJ87" s="12">
        <v>10732</v>
      </c>
      <c r="BK87" s="12">
        <v>11292</v>
      </c>
      <c r="BL87" s="12">
        <v>11842</v>
      </c>
      <c r="BM87" s="12">
        <v>12380</v>
      </c>
      <c r="BN87" s="11">
        <v>12831</v>
      </c>
      <c r="BO87" s="11">
        <v>13201</v>
      </c>
      <c r="BP87" s="11">
        <v>13756</v>
      </c>
      <c r="BQ87" s="11">
        <v>15169</v>
      </c>
      <c r="BR87" s="60"/>
      <c r="BS87" s="60"/>
      <c r="BT87" s="11">
        <f t="shared" si="260"/>
        <v>0</v>
      </c>
      <c r="BU87" s="11">
        <f t="shared" si="261"/>
        <v>0</v>
      </c>
      <c r="BV87" s="11">
        <f t="shared" si="262"/>
        <v>0</v>
      </c>
      <c r="BW87" s="11">
        <f t="shared" si="263"/>
        <v>-54</v>
      </c>
      <c r="BX87" s="11">
        <f t="shared" si="264"/>
        <v>-51</v>
      </c>
      <c r="BY87" s="11">
        <f t="shared" si="265"/>
        <v>-6</v>
      </c>
      <c r="BZ87" s="11">
        <f t="shared" si="266"/>
        <v>53</v>
      </c>
      <c r="CA87" s="11">
        <f t="shared" si="267"/>
        <v>57</v>
      </c>
      <c r="CB87" s="11">
        <f t="shared" si="268"/>
        <v>43</v>
      </c>
      <c r="CC87" s="11">
        <f t="shared" si="269"/>
        <v>212</v>
      </c>
      <c r="CD87" s="11">
        <f t="shared" si="270"/>
        <v>309</v>
      </c>
      <c r="CE87" s="11">
        <f t="shared" si="271"/>
        <v>222</v>
      </c>
      <c r="CF87" s="11">
        <f t="shared" si="272"/>
        <v>284</v>
      </c>
      <c r="CG87" s="11">
        <f t="shared" si="273"/>
        <v>567</v>
      </c>
      <c r="CH87" s="11">
        <f t="shared" si="274"/>
        <v>683</v>
      </c>
      <c r="CI87" s="11">
        <f t="shared" si="275"/>
        <v>978</v>
      </c>
      <c r="CJ87" s="11">
        <f t="shared" si="276"/>
        <v>1174</v>
      </c>
      <c r="CK87" s="11">
        <f t="shared" si="277"/>
        <v>1202</v>
      </c>
      <c r="CL87" s="11">
        <f t="shared" si="278"/>
        <v>1360</v>
      </c>
      <c r="CM87" s="11">
        <f t="shared" si="279"/>
        <v>873</v>
      </c>
      <c r="CN87" s="11">
        <f t="shared" si="280"/>
        <v>460</v>
      </c>
      <c r="CO87" s="11">
        <f t="shared" si="281"/>
        <v>55</v>
      </c>
      <c r="CP87" s="11">
        <f t="shared" si="282"/>
        <v>642</v>
      </c>
      <c r="CQ87" s="11">
        <f t="shared" si="283"/>
        <v>560</v>
      </c>
      <c r="CR87" s="11">
        <f t="shared" si="284"/>
        <v>550</v>
      </c>
      <c r="CS87" s="11">
        <f t="shared" si="285"/>
        <v>538</v>
      </c>
      <c r="CT87" s="11">
        <f t="shared" si="286"/>
        <v>451</v>
      </c>
      <c r="CU87" s="11">
        <f t="shared" si="287"/>
        <v>370</v>
      </c>
      <c r="CV87" s="11">
        <f t="shared" si="288"/>
        <v>555</v>
      </c>
      <c r="CW87" s="11">
        <f t="shared" si="289"/>
        <v>1413</v>
      </c>
      <c r="CX87" s="66">
        <f t="shared" si="290"/>
        <v>254</v>
      </c>
      <c r="CY87" s="66">
        <f t="shared" si="291"/>
        <v>7652</v>
      </c>
      <c r="CZ87" s="66">
        <f t="shared" si="292"/>
        <v>5594</v>
      </c>
      <c r="DA87" s="66">
        <f t="shared" si="293"/>
        <v>13500</v>
      </c>
      <c r="DB87" s="60"/>
      <c r="DC87" s="128">
        <v>13</v>
      </c>
      <c r="DD87" s="128">
        <v>16</v>
      </c>
      <c r="DE87" s="128">
        <v>19</v>
      </c>
      <c r="DF87" s="129">
        <v>23</v>
      </c>
      <c r="DG87" s="129">
        <v>32</v>
      </c>
      <c r="DH87" s="129">
        <v>51</v>
      </c>
      <c r="DI87" s="129">
        <v>81</v>
      </c>
      <c r="DJ87" s="129">
        <v>85</v>
      </c>
      <c r="DK87" s="128">
        <v>164</v>
      </c>
      <c r="DL87" s="128">
        <v>189</v>
      </c>
      <c r="DM87" s="128">
        <v>236</v>
      </c>
      <c r="DN87" s="129">
        <v>214</v>
      </c>
      <c r="DO87" s="129">
        <v>266</v>
      </c>
      <c r="DP87" s="129">
        <v>242</v>
      </c>
      <c r="DQ87" s="129">
        <v>250</v>
      </c>
      <c r="DR87" s="129">
        <v>317</v>
      </c>
      <c r="DS87" s="130">
        <v>463</v>
      </c>
      <c r="DT87" s="130">
        <v>401</v>
      </c>
      <c r="DU87" s="130">
        <v>401</v>
      </c>
      <c r="DV87" s="130">
        <v>600</v>
      </c>
      <c r="DW87" s="130">
        <v>924</v>
      </c>
      <c r="DX87" s="130">
        <v>915</v>
      </c>
      <c r="DY87" s="130">
        <v>546</v>
      </c>
      <c r="DZ87" s="130">
        <v>738</v>
      </c>
      <c r="EA87" s="130">
        <v>845</v>
      </c>
      <c r="EB87" s="130">
        <v>872</v>
      </c>
      <c r="EC87" s="130">
        <v>955</v>
      </c>
      <c r="ED87" s="130">
        <v>1046</v>
      </c>
      <c r="EE87" s="130">
        <v>945</v>
      </c>
      <c r="EF87" s="130">
        <v>1196</v>
      </c>
      <c r="EG87" s="66">
        <f t="shared" si="294"/>
        <v>673</v>
      </c>
      <c r="EH87" s="66">
        <f t="shared" si="295"/>
        <v>3390</v>
      </c>
      <c r="EI87" s="66">
        <f t="shared" si="296"/>
        <v>8982</v>
      </c>
      <c r="EJ87" s="66">
        <f t="shared" si="297"/>
        <v>13045</v>
      </c>
      <c r="EK87" s="86"/>
      <c r="EL87" s="5">
        <f t="shared" si="298"/>
        <v>13</v>
      </c>
      <c r="EM87" s="5">
        <f t="shared" si="299"/>
        <v>16</v>
      </c>
      <c r="EN87" s="5">
        <f t="shared" si="300"/>
        <v>19</v>
      </c>
      <c r="EO87" s="5">
        <f t="shared" si="301"/>
        <v>-31</v>
      </c>
      <c r="EP87" s="5">
        <f t="shared" si="302"/>
        <v>-19</v>
      </c>
      <c r="EQ87" s="5">
        <f t="shared" si="303"/>
        <v>45</v>
      </c>
      <c r="ER87" s="5">
        <f t="shared" si="304"/>
        <v>134</v>
      </c>
      <c r="ES87" s="5">
        <f t="shared" si="305"/>
        <v>142</v>
      </c>
      <c r="ET87" s="5">
        <f t="shared" si="306"/>
        <v>207</v>
      </c>
      <c r="EU87" s="5">
        <f t="shared" si="307"/>
        <v>401</v>
      </c>
      <c r="EV87" s="5">
        <f t="shared" si="308"/>
        <v>545</v>
      </c>
      <c r="EW87" s="5">
        <f t="shared" si="309"/>
        <v>436</v>
      </c>
      <c r="EX87" s="5">
        <f t="shared" si="310"/>
        <v>550</v>
      </c>
      <c r="EY87" s="5">
        <f t="shared" si="311"/>
        <v>809</v>
      </c>
      <c r="EZ87" s="5">
        <f t="shared" si="312"/>
        <v>933</v>
      </c>
      <c r="FA87" s="5">
        <f t="shared" si="313"/>
        <v>1295</v>
      </c>
      <c r="FB87" s="5">
        <f t="shared" si="314"/>
        <v>1637</v>
      </c>
      <c r="FC87" s="5">
        <f t="shared" si="315"/>
        <v>1603</v>
      </c>
      <c r="FD87" s="5">
        <f t="shared" si="316"/>
        <v>1761</v>
      </c>
      <c r="FE87" s="5">
        <f t="shared" si="317"/>
        <v>1473</v>
      </c>
      <c r="FF87" s="5">
        <f t="shared" si="318"/>
        <v>1384</v>
      </c>
      <c r="FG87" s="5">
        <f t="shared" si="319"/>
        <v>970</v>
      </c>
      <c r="FH87" s="5">
        <f t="shared" si="320"/>
        <v>1188</v>
      </c>
      <c r="FI87" s="5">
        <f t="shared" si="321"/>
        <v>1298</v>
      </c>
      <c r="FJ87" s="5">
        <f t="shared" si="322"/>
        <v>1395</v>
      </c>
      <c r="FK87" s="5">
        <f t="shared" si="323"/>
        <v>1410</v>
      </c>
      <c r="FL87" s="5">
        <f t="shared" si="324"/>
        <v>1406</v>
      </c>
      <c r="FM87" s="5">
        <f t="shared" si="325"/>
        <v>1416</v>
      </c>
      <c r="FN87" s="5">
        <f t="shared" si="326"/>
        <v>1500</v>
      </c>
      <c r="FO87" s="5">
        <f t="shared" si="327"/>
        <v>2609</v>
      </c>
      <c r="FP87" s="176">
        <f t="shared" si="328"/>
        <v>927</v>
      </c>
      <c r="FQ87" s="176">
        <f t="shared" si="329"/>
        <v>11042</v>
      </c>
      <c r="FR87" s="176">
        <f t="shared" si="330"/>
        <v>14576</v>
      </c>
      <c r="FS87" s="66">
        <f t="shared" si="331"/>
        <v>26545</v>
      </c>
      <c r="FT87" s="242">
        <f t="shared" si="332"/>
        <v>4.1409977893442566E-4</v>
      </c>
      <c r="FU87" s="242">
        <f t="shared" si="333"/>
        <v>6.5092512733722801E-4</v>
      </c>
      <c r="FV87" s="242">
        <f t="shared" si="334"/>
        <v>6.5811122079631457E-4</v>
      </c>
      <c r="FW87" s="242">
        <f t="shared" si="335"/>
        <v>-2.2768168631339281E-3</v>
      </c>
      <c r="FX87" s="242">
        <f t="shared" si="336"/>
        <v>-7.9068380277294201E-4</v>
      </c>
      <c r="FY87" s="242">
        <f t="shared" si="337"/>
        <v>1.9105981587494783E-3</v>
      </c>
      <c r="FZ87" s="242">
        <f t="shared" si="338"/>
        <v>4.2016367570053403E-3</v>
      </c>
      <c r="GA87" s="242">
        <f t="shared" si="339"/>
        <v>5.0899706072119865E-3</v>
      </c>
      <c r="GB87" s="242">
        <f t="shared" si="340"/>
        <v>8.2384780705245554E-3</v>
      </c>
      <c r="GC87" s="242">
        <f t="shared" si="341"/>
        <v>8.2825570587627805E-3</v>
      </c>
      <c r="GD87" s="242">
        <f t="shared" si="342"/>
        <v>1.1259167441380023E-2</v>
      </c>
      <c r="GE87" s="242">
        <f t="shared" si="343"/>
        <v>1.0097267253358036E-2</v>
      </c>
      <c r="GF87" s="242">
        <f t="shared" si="344"/>
        <v>1.2372061635361602E-2</v>
      </c>
      <c r="GG87" s="242">
        <f t="shared" si="345"/>
        <v>1.3375216995949409E-2</v>
      </c>
      <c r="GH87" s="242">
        <f t="shared" si="346"/>
        <v>1.4873029283767197E-2</v>
      </c>
      <c r="GI87" s="242">
        <f t="shared" si="347"/>
        <v>1.734227900312027E-2</v>
      </c>
      <c r="GJ87" s="242">
        <f t="shared" si="348"/>
        <v>2.0742786908095643E-2</v>
      </c>
      <c r="GK87" s="242">
        <f t="shared" si="349"/>
        <v>2.0852032520325203E-2</v>
      </c>
      <c r="GL87" s="242">
        <f t="shared" si="350"/>
        <v>1.9601295622266004E-2</v>
      </c>
      <c r="GM87" s="242">
        <f t="shared" si="351"/>
        <v>1.8504095271594391E-2</v>
      </c>
      <c r="GN87" s="242">
        <f t="shared" si="352"/>
        <v>2.1380130690683268E-2</v>
      </c>
      <c r="GO87" s="242">
        <f t="shared" si="353"/>
        <v>1.7785764054420772E-2</v>
      </c>
      <c r="GP87" s="242">
        <f t="shared" si="354"/>
        <v>1.9930879441666945E-2</v>
      </c>
      <c r="GQ87" s="242">
        <f t="shared" si="355"/>
        <v>1.9146519552166154E-2</v>
      </c>
      <c r="GR87" s="242">
        <f t="shared" si="356"/>
        <v>2.1610819352140168E-2</v>
      </c>
      <c r="GS87" s="242">
        <f t="shared" si="357"/>
        <v>2.0910263825243584E-2</v>
      </c>
      <c r="GT87" s="242">
        <f t="shared" si="358"/>
        <v>1.996166678497906E-2</v>
      </c>
      <c r="GU87" s="242">
        <f t="shared" si="359"/>
        <v>1.8544529462031844E-2</v>
      </c>
      <c r="GV87" s="242">
        <f t="shared" si="360"/>
        <v>2.6716775463313414E-2</v>
      </c>
      <c r="GW87" s="242">
        <f t="shared" si="361"/>
        <v>3.5148264198010419E-2</v>
      </c>
      <c r="GX87" s="177">
        <f t="shared" si="362"/>
        <v>3.318135057761322E-3</v>
      </c>
      <c r="GY87" s="177">
        <f t="shared" si="363"/>
        <v>1.6751419971843293E-2</v>
      </c>
      <c r="GZ87" s="177">
        <f t="shared" si="364"/>
        <v>2.2225723652443519E-2</v>
      </c>
      <c r="HA87" s="243">
        <f t="shared" si="365"/>
        <v>1.6649329843305416E-2</v>
      </c>
      <c r="HB87" s="19"/>
      <c r="HC87" s="19"/>
      <c r="HD87" s="225">
        <v>0.15659999999999999</v>
      </c>
      <c r="HE87" s="10">
        <f t="shared" si="366"/>
        <v>2.0358000000000001</v>
      </c>
      <c r="HF87" s="10">
        <f t="shared" si="367"/>
        <v>2.5055999999999998</v>
      </c>
      <c r="HG87" s="10">
        <f t="shared" si="368"/>
        <v>2.9753999999999996</v>
      </c>
      <c r="HH87" s="10">
        <f t="shared" si="369"/>
        <v>-4.8545999999999996</v>
      </c>
      <c r="HI87" s="10">
        <f t="shared" si="370"/>
        <v>-2.9753999999999996</v>
      </c>
      <c r="HJ87" s="10">
        <f t="shared" si="371"/>
        <v>7.0469999999999997</v>
      </c>
      <c r="HK87" s="10">
        <f t="shared" si="372"/>
        <v>20.984399999999997</v>
      </c>
      <c r="HL87" s="10">
        <f t="shared" si="373"/>
        <v>22.237199999999998</v>
      </c>
      <c r="HM87" s="10">
        <f t="shared" si="374"/>
        <v>32.416199999999996</v>
      </c>
      <c r="HN87" s="10">
        <f t="shared" si="375"/>
        <v>62.796599999999998</v>
      </c>
      <c r="HO87" s="10">
        <f t="shared" si="376"/>
        <v>85.346999999999994</v>
      </c>
      <c r="HP87" s="10">
        <f t="shared" si="377"/>
        <v>68.277599999999993</v>
      </c>
      <c r="HQ87" s="10">
        <f t="shared" si="378"/>
        <v>86.13</v>
      </c>
      <c r="HR87" s="10">
        <f t="shared" si="379"/>
        <v>126.68939999999999</v>
      </c>
      <c r="HS87" s="10">
        <f t="shared" si="380"/>
        <v>146.1078</v>
      </c>
      <c r="HT87" s="10">
        <f t="shared" si="381"/>
        <v>202.797</v>
      </c>
      <c r="HU87" s="10">
        <f t="shared" si="382"/>
        <v>256.35419999999999</v>
      </c>
      <c r="HV87" s="10">
        <f t="shared" si="383"/>
        <v>251.02979999999999</v>
      </c>
      <c r="HW87" s="10">
        <f t="shared" si="384"/>
        <v>275.77259999999995</v>
      </c>
      <c r="HX87" s="10">
        <f t="shared" si="385"/>
        <v>230.67179999999999</v>
      </c>
      <c r="HY87" s="10">
        <f t="shared" si="386"/>
        <v>216.73439999999999</v>
      </c>
      <c r="HZ87" s="10">
        <f t="shared" si="387"/>
        <v>151.90199999999999</v>
      </c>
      <c r="IA87" s="10">
        <f t="shared" si="388"/>
        <v>186.04079999999999</v>
      </c>
      <c r="IB87" s="10">
        <f t="shared" si="389"/>
        <v>203.26679999999999</v>
      </c>
      <c r="IC87" s="10">
        <f t="shared" si="390"/>
        <v>218.45699999999999</v>
      </c>
      <c r="ID87" s="10">
        <f t="shared" si="391"/>
        <v>220.80599999999998</v>
      </c>
      <c r="IE87" s="10">
        <f t="shared" si="392"/>
        <v>220.17959999999999</v>
      </c>
      <c r="IF87" s="10">
        <f t="shared" si="393"/>
        <v>221.7456</v>
      </c>
      <c r="IG87" s="10">
        <f t="shared" si="394"/>
        <v>234.89999999999998</v>
      </c>
      <c r="IH87" s="10">
        <f t="shared" si="395"/>
        <v>408.56939999999997</v>
      </c>
      <c r="II87" s="176">
        <f t="shared" si="396"/>
        <v>145.16820000000001</v>
      </c>
      <c r="IJ87" s="176">
        <f t="shared" si="397"/>
        <v>1729.1772000000001</v>
      </c>
      <c r="IK87" s="176">
        <f t="shared" si="398"/>
        <v>2282.6015999999995</v>
      </c>
      <c r="IL87" s="19">
        <f t="shared" si="399"/>
        <v>4156.9470000000001</v>
      </c>
      <c r="IM87" s="168"/>
      <c r="IN87" s="168"/>
      <c r="IO87" s="168"/>
      <c r="IP87" s="168"/>
      <c r="IQ87" s="168"/>
      <c r="IR87" s="168"/>
      <c r="IS87" s="168"/>
      <c r="IT87" s="168"/>
      <c r="IU87" s="168"/>
      <c r="IV87" s="168"/>
      <c r="IW87" s="168"/>
      <c r="IX87" s="168"/>
      <c r="IY87" s="168"/>
      <c r="IZ87" s="168"/>
      <c r="JA87" s="168"/>
      <c r="JB87" s="168"/>
      <c r="JC87" s="168"/>
      <c r="JD87" s="168"/>
      <c r="JE87" s="168"/>
      <c r="JF87" s="168"/>
      <c r="JG87" s="168"/>
      <c r="JH87" s="168"/>
      <c r="JI87" s="168"/>
      <c r="JJ87" s="168"/>
      <c r="JK87" s="168"/>
      <c r="JL87" s="168"/>
      <c r="JM87" s="168"/>
      <c r="JN87" s="168"/>
      <c r="JO87" s="168"/>
      <c r="JP87" s="168"/>
      <c r="JQ87" s="177">
        <f t="shared" si="259"/>
        <v>0.15660000000000002</v>
      </c>
      <c r="JR87" s="177">
        <f t="shared" si="256"/>
        <v>0.15660000000000002</v>
      </c>
      <c r="JS87" s="177">
        <f t="shared" si="257"/>
        <v>0.15659999999999996</v>
      </c>
      <c r="JT87" s="22">
        <f t="shared" si="258"/>
        <v>0.15660000000000002</v>
      </c>
    </row>
    <row r="88" spans="1:280" x14ac:dyDescent="0.25">
      <c r="A88" s="96">
        <v>87</v>
      </c>
      <c r="B88" s="45"/>
      <c r="C88" s="45" t="s">
        <v>182</v>
      </c>
      <c r="D88" s="45" t="s">
        <v>182</v>
      </c>
      <c r="E88" s="68">
        <v>225</v>
      </c>
      <c r="F88" s="46" t="s">
        <v>136</v>
      </c>
      <c r="G88" s="124"/>
      <c r="H88" s="125"/>
      <c r="I88" s="125"/>
      <c r="J88" s="125"/>
      <c r="K88" s="125"/>
      <c r="L88" s="125"/>
      <c r="M88" s="125"/>
      <c r="N88" s="17"/>
      <c r="O88" s="12"/>
      <c r="P88" s="12"/>
      <c r="Q88" s="12"/>
      <c r="R88" s="12"/>
      <c r="S88" s="12"/>
      <c r="T88" s="12"/>
      <c r="U88" s="12"/>
      <c r="V88" s="12"/>
      <c r="W88" s="11"/>
      <c r="X88" s="11"/>
      <c r="Y88" s="12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60"/>
      <c r="AM88" s="124">
        <v>54</v>
      </c>
      <c r="AN88" s="125">
        <v>54</v>
      </c>
      <c r="AO88" s="125">
        <v>54</v>
      </c>
      <c r="AP88" s="125">
        <v>54</v>
      </c>
      <c r="AQ88" s="125">
        <v>54</v>
      </c>
      <c r="AR88" s="125">
        <v>54</v>
      </c>
      <c r="AS88" s="125">
        <v>54</v>
      </c>
      <c r="AT88" s="17">
        <v>54</v>
      </c>
      <c r="AU88" s="12">
        <v>67</v>
      </c>
      <c r="AV88" s="12">
        <v>112</v>
      </c>
      <c r="AW88" s="12">
        <v>245</v>
      </c>
      <c r="AX88" s="12">
        <v>384</v>
      </c>
      <c r="AY88" s="12">
        <v>597</v>
      </c>
      <c r="AZ88" s="12">
        <v>727</v>
      </c>
      <c r="BA88" s="12">
        <v>1215</v>
      </c>
      <c r="BB88" s="12">
        <v>1411</v>
      </c>
      <c r="BC88" s="11">
        <v>1630</v>
      </c>
      <c r="BD88" s="11">
        <v>1725</v>
      </c>
      <c r="BE88" s="12">
        <v>2098</v>
      </c>
      <c r="BF88" s="11">
        <v>2236</v>
      </c>
      <c r="BG88" s="11">
        <v>2207</v>
      </c>
      <c r="BH88" s="11">
        <v>2050</v>
      </c>
      <c r="BI88" s="11">
        <v>1867</v>
      </c>
      <c r="BJ88" s="11">
        <v>1737</v>
      </c>
      <c r="BK88" s="11">
        <v>1595</v>
      </c>
      <c r="BL88" s="11">
        <v>1396</v>
      </c>
      <c r="BM88" s="11">
        <v>1246</v>
      </c>
      <c r="BN88" s="11">
        <v>1209</v>
      </c>
      <c r="BO88" s="11">
        <v>1179</v>
      </c>
      <c r="BP88" s="11">
        <v>1155</v>
      </c>
      <c r="BQ88" s="11">
        <v>1142</v>
      </c>
      <c r="BR88" s="60"/>
      <c r="BS88" s="60"/>
      <c r="BT88" s="11">
        <f t="shared" si="260"/>
        <v>0</v>
      </c>
      <c r="BU88" s="11">
        <f t="shared" si="261"/>
        <v>0</v>
      </c>
      <c r="BV88" s="11">
        <f t="shared" si="262"/>
        <v>0</v>
      </c>
      <c r="BW88" s="11">
        <f t="shared" si="263"/>
        <v>0</v>
      </c>
      <c r="BX88" s="11">
        <f t="shared" si="264"/>
        <v>0</v>
      </c>
      <c r="BY88" s="11">
        <f t="shared" si="265"/>
        <v>0</v>
      </c>
      <c r="BZ88" s="11">
        <f t="shared" si="266"/>
        <v>0</v>
      </c>
      <c r="CA88" s="11">
        <f t="shared" si="267"/>
        <v>13</v>
      </c>
      <c r="CB88" s="11">
        <f t="shared" si="268"/>
        <v>45</v>
      </c>
      <c r="CC88" s="11">
        <f t="shared" si="269"/>
        <v>133</v>
      </c>
      <c r="CD88" s="11">
        <f t="shared" si="270"/>
        <v>139</v>
      </c>
      <c r="CE88" s="11">
        <f t="shared" si="271"/>
        <v>213</v>
      </c>
      <c r="CF88" s="11">
        <f t="shared" si="272"/>
        <v>130</v>
      </c>
      <c r="CG88" s="11">
        <f t="shared" si="273"/>
        <v>488</v>
      </c>
      <c r="CH88" s="11">
        <f t="shared" si="274"/>
        <v>196</v>
      </c>
      <c r="CI88" s="11">
        <f t="shared" si="275"/>
        <v>219</v>
      </c>
      <c r="CJ88" s="11">
        <f t="shared" si="276"/>
        <v>95</v>
      </c>
      <c r="CK88" s="11">
        <f t="shared" si="277"/>
        <v>373</v>
      </c>
      <c r="CL88" s="11">
        <f t="shared" si="278"/>
        <v>138</v>
      </c>
      <c r="CM88" s="11">
        <f t="shared" si="279"/>
        <v>-29</v>
      </c>
      <c r="CN88" s="11">
        <f t="shared" si="280"/>
        <v>-157</v>
      </c>
      <c r="CO88" s="11">
        <f t="shared" si="281"/>
        <v>-183</v>
      </c>
      <c r="CP88" s="11">
        <f t="shared" si="282"/>
        <v>-130</v>
      </c>
      <c r="CQ88" s="11">
        <f t="shared" si="283"/>
        <v>-142</v>
      </c>
      <c r="CR88" s="11">
        <f t="shared" si="284"/>
        <v>-199</v>
      </c>
      <c r="CS88" s="11">
        <f t="shared" si="285"/>
        <v>-150</v>
      </c>
      <c r="CT88" s="11">
        <f t="shared" si="286"/>
        <v>-37</v>
      </c>
      <c r="CU88" s="11">
        <f t="shared" si="287"/>
        <v>-30</v>
      </c>
      <c r="CV88" s="11">
        <f t="shared" si="288"/>
        <v>-24</v>
      </c>
      <c r="CW88" s="11">
        <f t="shared" si="289"/>
        <v>-13</v>
      </c>
      <c r="CX88" s="66">
        <f t="shared" si="290"/>
        <v>191</v>
      </c>
      <c r="CY88" s="66">
        <f t="shared" si="291"/>
        <v>1962</v>
      </c>
      <c r="CZ88" s="66">
        <f t="shared" si="292"/>
        <v>-1065</v>
      </c>
      <c r="DA88" s="66">
        <f t="shared" si="293"/>
        <v>1088</v>
      </c>
      <c r="DB88" s="60"/>
      <c r="DC88" s="128">
        <v>0</v>
      </c>
      <c r="DD88" s="128">
        <v>0</v>
      </c>
      <c r="DE88" s="128">
        <v>0</v>
      </c>
      <c r="DF88" s="129">
        <v>0</v>
      </c>
      <c r="DG88" s="129">
        <v>3</v>
      </c>
      <c r="DH88" s="129">
        <v>1</v>
      </c>
      <c r="DI88" s="129">
        <v>0</v>
      </c>
      <c r="DJ88" s="129">
        <v>4</v>
      </c>
      <c r="DK88" s="128">
        <v>2</v>
      </c>
      <c r="DL88" s="128">
        <v>8</v>
      </c>
      <c r="DM88" s="128">
        <v>17</v>
      </c>
      <c r="DN88" s="129">
        <v>40</v>
      </c>
      <c r="DO88" s="129">
        <v>94</v>
      </c>
      <c r="DP88" s="129">
        <v>94</v>
      </c>
      <c r="DQ88" s="129">
        <v>97</v>
      </c>
      <c r="DR88" s="129">
        <v>173</v>
      </c>
      <c r="DS88" s="130">
        <v>178</v>
      </c>
      <c r="DT88" s="130">
        <v>166</v>
      </c>
      <c r="DU88" s="130">
        <v>183</v>
      </c>
      <c r="DV88" s="130">
        <v>121</v>
      </c>
      <c r="DW88" s="130">
        <v>163</v>
      </c>
      <c r="DX88" s="130">
        <v>196</v>
      </c>
      <c r="DY88" s="130">
        <v>147</v>
      </c>
      <c r="DZ88" s="130">
        <v>192</v>
      </c>
      <c r="EA88" s="130">
        <v>235</v>
      </c>
      <c r="EB88" s="130">
        <v>185</v>
      </c>
      <c r="EC88" s="130">
        <v>110</v>
      </c>
      <c r="ED88" s="130">
        <v>133</v>
      </c>
      <c r="EE88" s="130">
        <v>100</v>
      </c>
      <c r="EF88" s="130">
        <v>72</v>
      </c>
      <c r="EG88" s="66">
        <f t="shared" si="294"/>
        <v>18</v>
      </c>
      <c r="EH88" s="66">
        <f t="shared" si="295"/>
        <v>1163</v>
      </c>
      <c r="EI88" s="66">
        <f t="shared" si="296"/>
        <v>1533</v>
      </c>
      <c r="EJ88" s="66">
        <f t="shared" si="297"/>
        <v>2714</v>
      </c>
      <c r="EK88" s="25"/>
      <c r="EL88" s="5">
        <f t="shared" si="298"/>
        <v>0</v>
      </c>
      <c r="EM88" s="5">
        <f t="shared" si="299"/>
        <v>0</v>
      </c>
      <c r="EN88" s="5">
        <f t="shared" si="300"/>
        <v>0</v>
      </c>
      <c r="EO88" s="5">
        <f t="shared" si="301"/>
        <v>0</v>
      </c>
      <c r="EP88" s="5">
        <f t="shared" si="302"/>
        <v>3</v>
      </c>
      <c r="EQ88" s="5">
        <f t="shared" si="303"/>
        <v>1</v>
      </c>
      <c r="ER88" s="5">
        <f t="shared" si="304"/>
        <v>0</v>
      </c>
      <c r="ES88" s="5">
        <f t="shared" si="305"/>
        <v>17</v>
      </c>
      <c r="ET88" s="5">
        <f t="shared" si="306"/>
        <v>47</v>
      </c>
      <c r="EU88" s="5">
        <f t="shared" si="307"/>
        <v>141</v>
      </c>
      <c r="EV88" s="5">
        <f t="shared" si="308"/>
        <v>156</v>
      </c>
      <c r="EW88" s="5">
        <f t="shared" si="309"/>
        <v>253</v>
      </c>
      <c r="EX88" s="5">
        <f t="shared" si="310"/>
        <v>224</v>
      </c>
      <c r="EY88" s="5">
        <f t="shared" si="311"/>
        <v>582</v>
      </c>
      <c r="EZ88" s="5">
        <f t="shared" si="312"/>
        <v>293</v>
      </c>
      <c r="FA88" s="5">
        <f t="shared" si="313"/>
        <v>392</v>
      </c>
      <c r="FB88" s="5">
        <f t="shared" si="314"/>
        <v>273</v>
      </c>
      <c r="FC88" s="5">
        <f t="shared" si="315"/>
        <v>539</v>
      </c>
      <c r="FD88" s="5">
        <f t="shared" si="316"/>
        <v>321</v>
      </c>
      <c r="FE88" s="5">
        <f t="shared" si="317"/>
        <v>92</v>
      </c>
      <c r="FF88" s="5">
        <f t="shared" si="318"/>
        <v>6</v>
      </c>
      <c r="FG88" s="5">
        <f t="shared" si="319"/>
        <v>13</v>
      </c>
      <c r="FH88" s="5">
        <f t="shared" si="320"/>
        <v>17</v>
      </c>
      <c r="FI88" s="5">
        <f t="shared" si="321"/>
        <v>50</v>
      </c>
      <c r="FJ88" s="5">
        <f t="shared" si="322"/>
        <v>36</v>
      </c>
      <c r="FK88" s="5">
        <f t="shared" si="323"/>
        <v>35</v>
      </c>
      <c r="FL88" s="5">
        <f t="shared" si="324"/>
        <v>73</v>
      </c>
      <c r="FM88" s="5">
        <f t="shared" si="325"/>
        <v>103</v>
      </c>
      <c r="FN88" s="5">
        <f t="shared" si="326"/>
        <v>76</v>
      </c>
      <c r="FO88" s="5">
        <f t="shared" si="327"/>
        <v>59</v>
      </c>
      <c r="FP88" s="176">
        <f t="shared" si="328"/>
        <v>209</v>
      </c>
      <c r="FQ88" s="176">
        <f t="shared" si="329"/>
        <v>3125</v>
      </c>
      <c r="FR88" s="176">
        <f t="shared" si="330"/>
        <v>468</v>
      </c>
      <c r="FS88" s="66">
        <f t="shared" si="331"/>
        <v>3802</v>
      </c>
      <c r="FT88" s="242">
        <f t="shared" si="332"/>
        <v>0</v>
      </c>
      <c r="FU88" s="242">
        <f t="shared" si="333"/>
        <v>0</v>
      </c>
      <c r="FV88" s="242">
        <f t="shared" si="334"/>
        <v>0</v>
      </c>
      <c r="FW88" s="242">
        <f t="shared" si="335"/>
        <v>0</v>
      </c>
      <c r="FX88" s="242">
        <f t="shared" si="336"/>
        <v>1.2484481096414874E-4</v>
      </c>
      <c r="FY88" s="242">
        <f t="shared" si="337"/>
        <v>4.2457736861099519E-5</v>
      </c>
      <c r="FZ88" s="242">
        <f t="shared" si="338"/>
        <v>0</v>
      </c>
      <c r="GA88" s="242">
        <f t="shared" si="339"/>
        <v>6.093626783281956E-4</v>
      </c>
      <c r="GB88" s="242">
        <f t="shared" si="340"/>
        <v>1.8705723155297302E-3</v>
      </c>
      <c r="GC88" s="242">
        <f t="shared" si="341"/>
        <v>2.9123205618093568E-3</v>
      </c>
      <c r="GD88" s="242">
        <f t="shared" si="342"/>
        <v>3.2228075612023553E-3</v>
      </c>
      <c r="GE88" s="242">
        <f t="shared" si="343"/>
        <v>5.859194071329319E-3</v>
      </c>
      <c r="GF88" s="242">
        <f t="shared" si="344"/>
        <v>5.0388032842199979E-3</v>
      </c>
      <c r="GG88" s="242">
        <f t="shared" si="345"/>
        <v>9.6222203852194751E-3</v>
      </c>
      <c r="GH88" s="242">
        <f t="shared" si="346"/>
        <v>4.6707369562098483E-3</v>
      </c>
      <c r="GI88" s="242">
        <f t="shared" si="347"/>
        <v>5.2495547252688389E-3</v>
      </c>
      <c r="GJ88" s="242">
        <f t="shared" si="348"/>
        <v>3.4592430213256629E-3</v>
      </c>
      <c r="GK88" s="242">
        <f t="shared" si="349"/>
        <v>7.0113821138211383E-3</v>
      </c>
      <c r="GL88" s="242">
        <f t="shared" si="350"/>
        <v>3.5729789294420143E-3</v>
      </c>
      <c r="GM88" s="242">
        <f t="shared" si="351"/>
        <v>1.1557208180493442E-3</v>
      </c>
      <c r="GN88" s="242">
        <f t="shared" si="352"/>
        <v>9.268842784978295E-5</v>
      </c>
      <c r="GO88" s="242">
        <f t="shared" si="353"/>
        <v>2.3836591000770104E-4</v>
      </c>
      <c r="GP88" s="242">
        <f t="shared" si="354"/>
        <v>2.8520618729658089E-4</v>
      </c>
      <c r="GQ88" s="242">
        <f t="shared" si="355"/>
        <v>7.3753927396633871E-4</v>
      </c>
      <c r="GR88" s="242">
        <f t="shared" si="356"/>
        <v>5.5769856392619787E-4</v>
      </c>
      <c r="GS88" s="242">
        <f t="shared" si="357"/>
        <v>5.1904910204505345E-4</v>
      </c>
      <c r="GT88" s="242">
        <f t="shared" si="358"/>
        <v>1.0364165542698942E-3</v>
      </c>
      <c r="GU88" s="242">
        <f t="shared" si="359"/>
        <v>1.3489311684952543E-3</v>
      </c>
      <c r="GV88" s="242">
        <f t="shared" si="360"/>
        <v>1.3536499568078796E-3</v>
      </c>
      <c r="GW88" s="242">
        <f t="shared" si="361"/>
        <v>7.9484384349659434E-4</v>
      </c>
      <c r="GX88" s="177">
        <f t="shared" si="362"/>
        <v>7.4810164732698632E-4</v>
      </c>
      <c r="GY88" s="177">
        <f t="shared" si="363"/>
        <v>4.7408247973202587E-3</v>
      </c>
      <c r="GZ88" s="177">
        <f t="shared" si="364"/>
        <v>7.1361406897252789E-4</v>
      </c>
      <c r="HA88" s="243">
        <f t="shared" si="365"/>
        <v>2.3846582054717347E-3</v>
      </c>
      <c r="HB88" s="19"/>
      <c r="HC88" s="19"/>
      <c r="HD88" s="225">
        <v>0.49067999999999995</v>
      </c>
      <c r="HE88" s="10">
        <f t="shared" si="366"/>
        <v>0</v>
      </c>
      <c r="HF88" s="10">
        <f t="shared" si="367"/>
        <v>0</v>
      </c>
      <c r="HG88" s="10">
        <f t="shared" si="368"/>
        <v>0</v>
      </c>
      <c r="HH88" s="10">
        <f t="shared" si="369"/>
        <v>0</v>
      </c>
      <c r="HI88" s="10">
        <f t="shared" si="370"/>
        <v>1.4720399999999998</v>
      </c>
      <c r="HJ88" s="10">
        <f t="shared" si="371"/>
        <v>0.49067999999999995</v>
      </c>
      <c r="HK88" s="10">
        <f t="shared" si="372"/>
        <v>0</v>
      </c>
      <c r="HL88" s="10">
        <f t="shared" si="373"/>
        <v>8.3415599999999994</v>
      </c>
      <c r="HM88" s="10">
        <f t="shared" si="374"/>
        <v>23.061959999999999</v>
      </c>
      <c r="HN88" s="10">
        <f t="shared" si="375"/>
        <v>69.185879999999997</v>
      </c>
      <c r="HO88" s="10">
        <f t="shared" si="376"/>
        <v>76.546079999999989</v>
      </c>
      <c r="HP88" s="10">
        <f t="shared" si="377"/>
        <v>124.14203999999998</v>
      </c>
      <c r="HQ88" s="10">
        <f t="shared" si="378"/>
        <v>109.91231999999999</v>
      </c>
      <c r="HR88" s="10">
        <f t="shared" si="379"/>
        <v>285.57575999999995</v>
      </c>
      <c r="HS88" s="10">
        <f t="shared" si="380"/>
        <v>143.76924</v>
      </c>
      <c r="HT88" s="10">
        <f t="shared" si="381"/>
        <v>192.34655999999998</v>
      </c>
      <c r="HU88" s="10">
        <f t="shared" si="382"/>
        <v>133.95563999999999</v>
      </c>
      <c r="HV88" s="10">
        <f t="shared" si="383"/>
        <v>264.47651999999999</v>
      </c>
      <c r="HW88" s="10">
        <f t="shared" si="384"/>
        <v>157.50827999999998</v>
      </c>
      <c r="HX88" s="10">
        <f t="shared" si="385"/>
        <v>45.142559999999996</v>
      </c>
      <c r="HY88" s="10">
        <f t="shared" si="386"/>
        <v>2.9440799999999996</v>
      </c>
      <c r="HZ88" s="10">
        <f t="shared" si="387"/>
        <v>6.3788399999999994</v>
      </c>
      <c r="IA88" s="10">
        <f t="shared" si="388"/>
        <v>8.3415599999999994</v>
      </c>
      <c r="IB88" s="10">
        <f t="shared" si="389"/>
        <v>24.533999999999999</v>
      </c>
      <c r="IC88" s="10">
        <f t="shared" si="390"/>
        <v>17.664479999999998</v>
      </c>
      <c r="ID88" s="10">
        <f t="shared" si="391"/>
        <v>17.1738</v>
      </c>
      <c r="IE88" s="10">
        <f t="shared" si="392"/>
        <v>35.81964</v>
      </c>
      <c r="IF88" s="10">
        <f t="shared" si="393"/>
        <v>50.540039999999998</v>
      </c>
      <c r="IG88" s="10">
        <f t="shared" si="394"/>
        <v>37.291679999999999</v>
      </c>
      <c r="IH88" s="10">
        <f t="shared" si="395"/>
        <v>28.950119999999998</v>
      </c>
      <c r="II88" s="176">
        <f t="shared" si="396"/>
        <v>102.55212</v>
      </c>
      <c r="IJ88" s="176">
        <f t="shared" si="397"/>
        <v>1533.3749999999998</v>
      </c>
      <c r="IK88" s="176">
        <f t="shared" si="398"/>
        <v>229.63823999999997</v>
      </c>
      <c r="IL88" s="19">
        <f t="shared" si="399"/>
        <v>1865.5653600000001</v>
      </c>
      <c r="IM88" s="168"/>
      <c r="IN88" s="168"/>
      <c r="IO88" s="168"/>
      <c r="IP88" s="168"/>
      <c r="IQ88" s="168"/>
      <c r="IR88" s="168"/>
      <c r="IS88" s="168"/>
      <c r="IT88" s="168"/>
      <c r="IU88" s="168"/>
      <c r="IV88" s="168"/>
      <c r="IW88" s="168"/>
      <c r="IX88" s="168"/>
      <c r="IY88" s="168"/>
      <c r="IZ88" s="168"/>
      <c r="JA88" s="168"/>
      <c r="JB88" s="168"/>
      <c r="JC88" s="168"/>
      <c r="JD88" s="168"/>
      <c r="JE88" s="168"/>
      <c r="JF88" s="168"/>
      <c r="JG88" s="168"/>
      <c r="JH88" s="168"/>
      <c r="JI88" s="168"/>
      <c r="JJ88" s="168"/>
      <c r="JK88" s="168"/>
      <c r="JL88" s="168"/>
      <c r="JM88" s="168"/>
      <c r="JN88" s="168"/>
      <c r="JO88" s="168"/>
      <c r="JP88" s="168"/>
      <c r="JQ88" s="177">
        <f t="shared" si="259"/>
        <v>0.49068000000000001</v>
      </c>
      <c r="JR88" s="177">
        <f t="shared" si="256"/>
        <v>0.49067999999999995</v>
      </c>
      <c r="JS88" s="177">
        <f t="shared" si="257"/>
        <v>0.49067999999999995</v>
      </c>
      <c r="JT88" s="22">
        <f t="shared" si="258"/>
        <v>0.49068000000000001</v>
      </c>
    </row>
    <row r="89" spans="1:280" x14ac:dyDescent="0.25">
      <c r="A89" s="96">
        <v>88</v>
      </c>
      <c r="B89" s="45"/>
      <c r="C89" s="45" t="s">
        <v>237</v>
      </c>
      <c r="D89" s="45" t="s">
        <v>183</v>
      </c>
      <c r="E89" s="68">
        <v>336</v>
      </c>
      <c r="F89" s="49" t="s">
        <v>188</v>
      </c>
      <c r="G89" s="124"/>
      <c r="H89" s="125"/>
      <c r="I89" s="125"/>
      <c r="J89" s="125"/>
      <c r="K89" s="125"/>
      <c r="L89" s="125"/>
      <c r="M89" s="125"/>
      <c r="N89" s="17"/>
      <c r="O89" s="12"/>
      <c r="P89" s="12"/>
      <c r="Q89" s="12"/>
      <c r="R89" s="12"/>
      <c r="S89" s="12"/>
      <c r="T89" s="12"/>
      <c r="U89" s="12"/>
      <c r="V89" s="12"/>
      <c r="W89" s="11"/>
      <c r="X89" s="11"/>
      <c r="Y89" s="12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60"/>
      <c r="AM89" s="124">
        <v>223</v>
      </c>
      <c r="AN89" s="125">
        <v>223</v>
      </c>
      <c r="AO89" s="125">
        <v>223</v>
      </c>
      <c r="AP89" s="125">
        <v>223</v>
      </c>
      <c r="AQ89" s="125">
        <v>223</v>
      </c>
      <c r="AR89" s="125">
        <v>223</v>
      </c>
      <c r="AS89" s="125">
        <v>223</v>
      </c>
      <c r="AT89" s="17">
        <v>223</v>
      </c>
      <c r="AU89" s="12">
        <v>253</v>
      </c>
      <c r="AV89" s="12">
        <v>302</v>
      </c>
      <c r="AW89" s="12">
        <v>291</v>
      </c>
      <c r="AX89" s="12">
        <v>322</v>
      </c>
      <c r="AY89" s="12">
        <v>334</v>
      </c>
      <c r="AZ89" s="12">
        <v>328</v>
      </c>
      <c r="BA89" s="12">
        <v>346</v>
      </c>
      <c r="BB89" s="12">
        <v>372</v>
      </c>
      <c r="BC89" s="11">
        <v>413</v>
      </c>
      <c r="BD89" s="11">
        <v>443</v>
      </c>
      <c r="BE89" s="12">
        <v>496</v>
      </c>
      <c r="BF89" s="11">
        <v>555</v>
      </c>
      <c r="BG89" s="11">
        <v>615</v>
      </c>
      <c r="BH89" s="11">
        <v>610</v>
      </c>
      <c r="BI89" s="11">
        <v>606</v>
      </c>
      <c r="BJ89" s="11">
        <v>619</v>
      </c>
      <c r="BK89" s="11">
        <v>655</v>
      </c>
      <c r="BL89" s="11">
        <v>669</v>
      </c>
      <c r="BM89" s="11">
        <v>691</v>
      </c>
      <c r="BN89" s="11">
        <v>702</v>
      </c>
      <c r="BO89" s="11">
        <v>695</v>
      </c>
      <c r="BP89" s="11">
        <v>700</v>
      </c>
      <c r="BQ89" s="11">
        <v>706</v>
      </c>
      <c r="BR89" s="60"/>
      <c r="BS89" s="60"/>
      <c r="BT89" s="11">
        <f t="shared" si="260"/>
        <v>0</v>
      </c>
      <c r="BU89" s="11">
        <f t="shared" si="261"/>
        <v>0</v>
      </c>
      <c r="BV89" s="11">
        <f t="shared" si="262"/>
        <v>0</v>
      </c>
      <c r="BW89" s="11">
        <f t="shared" si="263"/>
        <v>0</v>
      </c>
      <c r="BX89" s="11">
        <f t="shared" si="264"/>
        <v>0</v>
      </c>
      <c r="BY89" s="11">
        <f t="shared" si="265"/>
        <v>0</v>
      </c>
      <c r="BZ89" s="11">
        <f t="shared" si="266"/>
        <v>0</v>
      </c>
      <c r="CA89" s="11">
        <f t="shared" si="267"/>
        <v>30</v>
      </c>
      <c r="CB89" s="11">
        <f t="shared" si="268"/>
        <v>49</v>
      </c>
      <c r="CC89" s="11">
        <f t="shared" si="269"/>
        <v>-11</v>
      </c>
      <c r="CD89" s="11">
        <f t="shared" si="270"/>
        <v>31</v>
      </c>
      <c r="CE89" s="11">
        <f t="shared" si="271"/>
        <v>12</v>
      </c>
      <c r="CF89" s="11">
        <f t="shared" si="272"/>
        <v>-6</v>
      </c>
      <c r="CG89" s="11">
        <f t="shared" si="273"/>
        <v>18</v>
      </c>
      <c r="CH89" s="11">
        <f t="shared" si="274"/>
        <v>26</v>
      </c>
      <c r="CI89" s="11">
        <f t="shared" si="275"/>
        <v>41</v>
      </c>
      <c r="CJ89" s="11">
        <f t="shared" si="276"/>
        <v>30</v>
      </c>
      <c r="CK89" s="11">
        <f t="shared" si="277"/>
        <v>53</v>
      </c>
      <c r="CL89" s="11">
        <f t="shared" si="278"/>
        <v>59</v>
      </c>
      <c r="CM89" s="11">
        <f t="shared" si="279"/>
        <v>60</v>
      </c>
      <c r="CN89" s="11">
        <f t="shared" si="280"/>
        <v>-5</v>
      </c>
      <c r="CO89" s="11">
        <f t="shared" si="281"/>
        <v>-4</v>
      </c>
      <c r="CP89" s="11">
        <f t="shared" si="282"/>
        <v>13</v>
      </c>
      <c r="CQ89" s="11">
        <f t="shared" si="283"/>
        <v>36</v>
      </c>
      <c r="CR89" s="11">
        <f t="shared" si="284"/>
        <v>14</v>
      </c>
      <c r="CS89" s="11">
        <f t="shared" si="285"/>
        <v>22</v>
      </c>
      <c r="CT89" s="11">
        <f t="shared" si="286"/>
        <v>11</v>
      </c>
      <c r="CU89" s="11">
        <f t="shared" si="287"/>
        <v>-7</v>
      </c>
      <c r="CV89" s="11">
        <f t="shared" si="288"/>
        <v>5</v>
      </c>
      <c r="CW89" s="11">
        <f t="shared" si="289"/>
        <v>6</v>
      </c>
      <c r="CX89" s="66">
        <f t="shared" si="290"/>
        <v>68</v>
      </c>
      <c r="CY89" s="66">
        <f t="shared" si="291"/>
        <v>324</v>
      </c>
      <c r="CZ89" s="66">
        <f t="shared" si="292"/>
        <v>91</v>
      </c>
      <c r="DA89" s="66">
        <f t="shared" si="293"/>
        <v>483</v>
      </c>
      <c r="DB89" s="60"/>
      <c r="DC89" s="128">
        <v>3</v>
      </c>
      <c r="DD89" s="128">
        <v>0</v>
      </c>
      <c r="DE89" s="128">
        <v>3</v>
      </c>
      <c r="DF89" s="129">
        <v>2</v>
      </c>
      <c r="DG89" s="129">
        <v>2</v>
      </c>
      <c r="DH89" s="129">
        <v>1</v>
      </c>
      <c r="DI89" s="129">
        <v>3</v>
      </c>
      <c r="DJ89" s="129">
        <v>4</v>
      </c>
      <c r="DK89" s="128">
        <v>7</v>
      </c>
      <c r="DL89" s="128">
        <v>25</v>
      </c>
      <c r="DM89" s="128">
        <v>16</v>
      </c>
      <c r="DN89" s="129">
        <v>24</v>
      </c>
      <c r="DO89" s="129">
        <v>26</v>
      </c>
      <c r="DP89" s="129">
        <v>25</v>
      </c>
      <c r="DQ89" s="129">
        <v>28</v>
      </c>
      <c r="DR89" s="129">
        <v>24</v>
      </c>
      <c r="DS89" s="130">
        <v>28</v>
      </c>
      <c r="DT89" s="130">
        <v>23</v>
      </c>
      <c r="DU89" s="130">
        <v>23</v>
      </c>
      <c r="DV89" s="130">
        <v>32</v>
      </c>
      <c r="DW89" s="130">
        <v>35</v>
      </c>
      <c r="DX89" s="130">
        <v>43</v>
      </c>
      <c r="DY89" s="130">
        <v>32</v>
      </c>
      <c r="DZ89" s="130">
        <v>36</v>
      </c>
      <c r="EA89" s="130">
        <v>45</v>
      </c>
      <c r="EB89" s="130">
        <v>52</v>
      </c>
      <c r="EC89" s="130">
        <v>41</v>
      </c>
      <c r="ED89" s="130">
        <v>66</v>
      </c>
      <c r="EE89" s="130">
        <v>59</v>
      </c>
      <c r="EF89" s="130">
        <v>57</v>
      </c>
      <c r="EG89" s="66">
        <f t="shared" si="294"/>
        <v>50</v>
      </c>
      <c r="EH89" s="66">
        <f t="shared" si="295"/>
        <v>249</v>
      </c>
      <c r="EI89" s="66">
        <f t="shared" si="296"/>
        <v>466</v>
      </c>
      <c r="EJ89" s="66">
        <f t="shared" si="297"/>
        <v>765</v>
      </c>
      <c r="EK89" s="25"/>
      <c r="EL89" s="5">
        <f t="shared" si="298"/>
        <v>3</v>
      </c>
      <c r="EM89" s="5">
        <f t="shared" si="299"/>
        <v>0</v>
      </c>
      <c r="EN89" s="5">
        <f t="shared" si="300"/>
        <v>3</v>
      </c>
      <c r="EO89" s="5">
        <f t="shared" si="301"/>
        <v>2</v>
      </c>
      <c r="EP89" s="5">
        <f t="shared" si="302"/>
        <v>2</v>
      </c>
      <c r="EQ89" s="5">
        <f t="shared" si="303"/>
        <v>1</v>
      </c>
      <c r="ER89" s="5">
        <f t="shared" si="304"/>
        <v>3</v>
      </c>
      <c r="ES89" s="5">
        <f t="shared" si="305"/>
        <v>34</v>
      </c>
      <c r="ET89" s="5">
        <f t="shared" si="306"/>
        <v>56</v>
      </c>
      <c r="EU89" s="5">
        <f t="shared" si="307"/>
        <v>14</v>
      </c>
      <c r="EV89" s="5">
        <f t="shared" si="308"/>
        <v>47</v>
      </c>
      <c r="EW89" s="5">
        <f t="shared" si="309"/>
        <v>36</v>
      </c>
      <c r="EX89" s="5">
        <f t="shared" si="310"/>
        <v>20</v>
      </c>
      <c r="EY89" s="5">
        <f t="shared" si="311"/>
        <v>43</v>
      </c>
      <c r="EZ89" s="5">
        <f t="shared" si="312"/>
        <v>54</v>
      </c>
      <c r="FA89" s="5">
        <f t="shared" si="313"/>
        <v>65</v>
      </c>
      <c r="FB89" s="5">
        <f t="shared" si="314"/>
        <v>58</v>
      </c>
      <c r="FC89" s="5">
        <f t="shared" si="315"/>
        <v>76</v>
      </c>
      <c r="FD89" s="5">
        <f t="shared" si="316"/>
        <v>82</v>
      </c>
      <c r="FE89" s="5">
        <f t="shared" si="317"/>
        <v>92</v>
      </c>
      <c r="FF89" s="5">
        <f t="shared" si="318"/>
        <v>30</v>
      </c>
      <c r="FG89" s="5">
        <f t="shared" si="319"/>
        <v>39</v>
      </c>
      <c r="FH89" s="5">
        <f t="shared" si="320"/>
        <v>45</v>
      </c>
      <c r="FI89" s="5">
        <f t="shared" si="321"/>
        <v>72</v>
      </c>
      <c r="FJ89" s="5">
        <f t="shared" si="322"/>
        <v>59</v>
      </c>
      <c r="FK89" s="5">
        <f t="shared" si="323"/>
        <v>74</v>
      </c>
      <c r="FL89" s="5">
        <f t="shared" si="324"/>
        <v>52</v>
      </c>
      <c r="FM89" s="5">
        <f t="shared" si="325"/>
        <v>59</v>
      </c>
      <c r="FN89" s="5">
        <f t="shared" si="326"/>
        <v>64</v>
      </c>
      <c r="FO89" s="5">
        <f t="shared" si="327"/>
        <v>63</v>
      </c>
      <c r="FP89" s="176">
        <f t="shared" si="328"/>
        <v>118</v>
      </c>
      <c r="FQ89" s="176">
        <f t="shared" si="329"/>
        <v>573</v>
      </c>
      <c r="FR89" s="176">
        <f t="shared" si="330"/>
        <v>557</v>
      </c>
      <c r="FS89" s="66">
        <f t="shared" si="331"/>
        <v>1248</v>
      </c>
      <c r="FT89" s="242">
        <f t="shared" si="332"/>
        <v>9.5561487446405927E-5</v>
      </c>
      <c r="FU89" s="242">
        <f t="shared" si="333"/>
        <v>0</v>
      </c>
      <c r="FV89" s="242">
        <f t="shared" si="334"/>
        <v>1.0391229802047072E-4</v>
      </c>
      <c r="FW89" s="242">
        <f t="shared" si="335"/>
        <v>1.4689141052476957E-4</v>
      </c>
      <c r="FX89" s="242">
        <f t="shared" si="336"/>
        <v>8.3229873976099159E-5</v>
      </c>
      <c r="FY89" s="242">
        <f t="shared" si="337"/>
        <v>4.2457736861099519E-5</v>
      </c>
      <c r="FZ89" s="242">
        <f t="shared" si="338"/>
        <v>9.4066494559821051E-5</v>
      </c>
      <c r="GA89" s="242">
        <f t="shared" si="339"/>
        <v>1.2187253566563912E-3</v>
      </c>
      <c r="GB89" s="242">
        <f t="shared" si="340"/>
        <v>2.228767014248189E-3</v>
      </c>
      <c r="GC89" s="242">
        <f t="shared" si="341"/>
        <v>2.8916658060518436E-4</v>
      </c>
      <c r="GD89" s="242">
        <f t="shared" si="342"/>
        <v>9.709740729263506E-4</v>
      </c>
      <c r="GE89" s="242">
        <f t="shared" si="343"/>
        <v>8.3371931449745251E-4</v>
      </c>
      <c r="GF89" s="242">
        <f t="shared" si="344"/>
        <v>4.498931503767855E-4</v>
      </c>
      <c r="GG89" s="242">
        <f t="shared" si="345"/>
        <v>7.1092006282549392E-4</v>
      </c>
      <c r="GH89" s="242">
        <f t="shared" si="346"/>
        <v>8.6081841513765121E-4</v>
      </c>
      <c r="GI89" s="242">
        <f t="shared" si="347"/>
        <v>8.7046188046549619E-4</v>
      </c>
      <c r="GJ89" s="242">
        <f t="shared" si="348"/>
        <v>7.3493075178347419E-4</v>
      </c>
      <c r="GK89" s="242">
        <f t="shared" si="349"/>
        <v>9.8861788617886186E-4</v>
      </c>
      <c r="GL89" s="242">
        <f t="shared" si="350"/>
        <v>9.1272358945247711E-4</v>
      </c>
      <c r="GM89" s="242">
        <f t="shared" si="351"/>
        <v>1.1557208180493442E-3</v>
      </c>
      <c r="GN89" s="242">
        <f t="shared" si="352"/>
        <v>4.6344213924891475E-4</v>
      </c>
      <c r="GO89" s="242">
        <f t="shared" si="353"/>
        <v>7.1509773002310321E-4</v>
      </c>
      <c r="GP89" s="242">
        <f t="shared" si="354"/>
        <v>7.5495755460859646E-4</v>
      </c>
      <c r="GQ89" s="242">
        <f t="shared" si="355"/>
        <v>1.0620565545115276E-3</v>
      </c>
      <c r="GR89" s="242">
        <f t="shared" si="356"/>
        <v>9.1400597976793547E-4</v>
      </c>
      <c r="GS89" s="242">
        <f t="shared" si="357"/>
        <v>1.0974181014666844E-3</v>
      </c>
      <c r="GT89" s="242">
        <f t="shared" si="358"/>
        <v>7.3826932632923973E-4</v>
      </c>
      <c r="GU89" s="242">
        <f t="shared" si="359"/>
        <v>7.7268872758466016E-4</v>
      </c>
      <c r="GV89" s="242">
        <f t="shared" si="360"/>
        <v>1.1399157531013723E-3</v>
      </c>
      <c r="GW89" s="242">
        <f t="shared" si="361"/>
        <v>8.4873156169975325E-4</v>
      </c>
      <c r="GX89" s="177">
        <f t="shared" si="362"/>
        <v>4.2237317887360948E-4</v>
      </c>
      <c r="GY89" s="177">
        <f t="shared" si="363"/>
        <v>8.6927763483664257E-4</v>
      </c>
      <c r="GZ89" s="177">
        <f t="shared" si="364"/>
        <v>8.4932272738824372E-4</v>
      </c>
      <c r="HA89" s="243">
        <f t="shared" si="365"/>
        <v>7.827599790712059E-4</v>
      </c>
      <c r="HB89" s="19"/>
      <c r="HC89" s="19"/>
      <c r="HD89" s="225">
        <v>3.5669999999999993E-2</v>
      </c>
      <c r="HE89" s="10">
        <f t="shared" si="366"/>
        <v>0.10700999999999998</v>
      </c>
      <c r="HF89" s="10">
        <f t="shared" si="367"/>
        <v>0</v>
      </c>
      <c r="HG89" s="10">
        <f t="shared" si="368"/>
        <v>0.10700999999999998</v>
      </c>
      <c r="HH89" s="10">
        <f t="shared" si="369"/>
        <v>7.1339999999999987E-2</v>
      </c>
      <c r="HI89" s="10">
        <f t="shared" si="370"/>
        <v>7.1339999999999987E-2</v>
      </c>
      <c r="HJ89" s="10">
        <f t="shared" si="371"/>
        <v>3.5669999999999993E-2</v>
      </c>
      <c r="HK89" s="10">
        <f t="shared" si="372"/>
        <v>0.10700999999999998</v>
      </c>
      <c r="HL89" s="10">
        <f t="shared" si="373"/>
        <v>1.2127799999999997</v>
      </c>
      <c r="HM89" s="10">
        <f t="shared" si="374"/>
        <v>1.9975199999999997</v>
      </c>
      <c r="HN89" s="10">
        <f t="shared" si="375"/>
        <v>0.49937999999999994</v>
      </c>
      <c r="HO89" s="10">
        <f t="shared" si="376"/>
        <v>1.6764899999999996</v>
      </c>
      <c r="HP89" s="10">
        <f t="shared" si="377"/>
        <v>1.2841199999999997</v>
      </c>
      <c r="HQ89" s="10">
        <f t="shared" si="378"/>
        <v>0.71339999999999981</v>
      </c>
      <c r="HR89" s="10">
        <f t="shared" si="379"/>
        <v>1.5338099999999997</v>
      </c>
      <c r="HS89" s="10">
        <f t="shared" si="380"/>
        <v>1.9261799999999996</v>
      </c>
      <c r="HT89" s="10">
        <f t="shared" si="381"/>
        <v>2.3185499999999997</v>
      </c>
      <c r="HU89" s="10">
        <f t="shared" si="382"/>
        <v>2.0688599999999995</v>
      </c>
      <c r="HV89" s="10">
        <f t="shared" si="383"/>
        <v>2.7109199999999993</v>
      </c>
      <c r="HW89" s="10">
        <f t="shared" si="384"/>
        <v>2.9249399999999994</v>
      </c>
      <c r="HX89" s="10">
        <f t="shared" si="385"/>
        <v>3.2816399999999994</v>
      </c>
      <c r="HY89" s="10">
        <f t="shared" si="386"/>
        <v>1.0700999999999998</v>
      </c>
      <c r="HZ89" s="10">
        <f t="shared" si="387"/>
        <v>1.3911299999999998</v>
      </c>
      <c r="IA89" s="10">
        <f t="shared" si="388"/>
        <v>1.6051499999999996</v>
      </c>
      <c r="IB89" s="10">
        <f t="shared" si="389"/>
        <v>2.5682399999999994</v>
      </c>
      <c r="IC89" s="10">
        <f t="shared" si="390"/>
        <v>2.1045299999999996</v>
      </c>
      <c r="ID89" s="10">
        <f t="shared" si="391"/>
        <v>2.6395799999999996</v>
      </c>
      <c r="IE89" s="10">
        <f t="shared" si="392"/>
        <v>1.8548399999999996</v>
      </c>
      <c r="IF89" s="10">
        <f t="shared" si="393"/>
        <v>2.1045299999999996</v>
      </c>
      <c r="IG89" s="10">
        <f t="shared" si="394"/>
        <v>2.2828799999999996</v>
      </c>
      <c r="IH89" s="10">
        <f t="shared" si="395"/>
        <v>2.2472099999999995</v>
      </c>
      <c r="II89" s="176">
        <f t="shared" si="396"/>
        <v>4.2090599999999991</v>
      </c>
      <c r="IJ89" s="176">
        <f t="shared" si="397"/>
        <v>20.438909999999996</v>
      </c>
      <c r="IK89" s="176">
        <f t="shared" si="398"/>
        <v>19.868189999999995</v>
      </c>
      <c r="IL89" s="19">
        <f t="shared" si="399"/>
        <v>44.516159999999992</v>
      </c>
      <c r="IM89" s="168"/>
      <c r="IN89" s="168"/>
      <c r="IO89" s="168"/>
      <c r="IP89" s="168"/>
      <c r="IQ89" s="168"/>
      <c r="IR89" s="168"/>
      <c r="IS89" s="168"/>
      <c r="IT89" s="168"/>
      <c r="IU89" s="168"/>
      <c r="IV89" s="168"/>
      <c r="IW89" s="168"/>
      <c r="IX89" s="168"/>
      <c r="IY89" s="168"/>
      <c r="IZ89" s="168"/>
      <c r="JA89" s="168"/>
      <c r="JB89" s="168"/>
      <c r="JC89" s="168"/>
      <c r="JD89" s="168"/>
      <c r="JE89" s="168"/>
      <c r="JF89" s="168"/>
      <c r="JG89" s="168"/>
      <c r="JH89" s="168"/>
      <c r="JI89" s="168"/>
      <c r="JJ89" s="168"/>
      <c r="JK89" s="168"/>
      <c r="JL89" s="168"/>
      <c r="JM89" s="168"/>
      <c r="JN89" s="168"/>
      <c r="JO89" s="168"/>
      <c r="JP89" s="168"/>
      <c r="JQ89" s="177">
        <f t="shared" si="259"/>
        <v>3.5669999999999993E-2</v>
      </c>
      <c r="JR89" s="177">
        <f t="shared" si="256"/>
        <v>3.5669999999999993E-2</v>
      </c>
      <c r="JS89" s="177">
        <f t="shared" si="257"/>
        <v>3.5669999999999993E-2</v>
      </c>
      <c r="JT89" s="22">
        <f t="shared" si="258"/>
        <v>3.5669999999999993E-2</v>
      </c>
    </row>
    <row r="90" spans="1:280" x14ac:dyDescent="0.25">
      <c r="A90" s="96">
        <v>89</v>
      </c>
      <c r="B90" s="45"/>
      <c r="C90" s="45" t="s">
        <v>182</v>
      </c>
      <c r="D90" s="45" t="s">
        <v>182</v>
      </c>
      <c r="E90" s="68">
        <v>226</v>
      </c>
      <c r="F90" s="46" t="s">
        <v>36</v>
      </c>
      <c r="G90" s="124"/>
      <c r="H90" s="125"/>
      <c r="I90" s="125"/>
      <c r="J90" s="125"/>
      <c r="K90" s="125"/>
      <c r="L90" s="125"/>
      <c r="M90" s="125"/>
      <c r="N90" s="17"/>
      <c r="O90" s="12"/>
      <c r="P90" s="12"/>
      <c r="Q90" s="12"/>
      <c r="R90" s="12"/>
      <c r="S90" s="12"/>
      <c r="T90" s="11"/>
      <c r="U90" s="12"/>
      <c r="V90" s="12"/>
      <c r="W90" s="11"/>
      <c r="X90" s="11"/>
      <c r="Y90" s="12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60"/>
      <c r="AM90" s="124">
        <v>7</v>
      </c>
      <c r="AN90" s="125">
        <v>7</v>
      </c>
      <c r="AO90" s="125">
        <v>7</v>
      </c>
      <c r="AP90" s="125">
        <v>7</v>
      </c>
      <c r="AQ90" s="125">
        <v>7</v>
      </c>
      <c r="AR90" s="125">
        <v>7</v>
      </c>
      <c r="AS90" s="125">
        <v>7</v>
      </c>
      <c r="AT90" s="17">
        <v>7</v>
      </c>
      <c r="AU90" s="12">
        <v>12</v>
      </c>
      <c r="AV90" s="12">
        <v>16</v>
      </c>
      <c r="AW90" s="12">
        <v>28</v>
      </c>
      <c r="AX90" s="12">
        <v>63</v>
      </c>
      <c r="AY90" s="12">
        <v>110</v>
      </c>
      <c r="AZ90" s="11">
        <v>211</v>
      </c>
      <c r="BA90" s="12">
        <v>566</v>
      </c>
      <c r="BB90" s="12">
        <v>790</v>
      </c>
      <c r="BC90" s="11">
        <v>937</v>
      </c>
      <c r="BD90" s="11">
        <v>997</v>
      </c>
      <c r="BE90" s="12">
        <v>1135</v>
      </c>
      <c r="BF90" s="11">
        <v>1161</v>
      </c>
      <c r="BG90" s="11">
        <v>1134</v>
      </c>
      <c r="BH90" s="11">
        <v>1052</v>
      </c>
      <c r="BI90" s="11">
        <v>948</v>
      </c>
      <c r="BJ90" s="11">
        <v>892</v>
      </c>
      <c r="BK90" s="11">
        <v>759</v>
      </c>
      <c r="BL90" s="11">
        <v>648</v>
      </c>
      <c r="BM90" s="11">
        <v>590</v>
      </c>
      <c r="BN90" s="11">
        <v>553</v>
      </c>
      <c r="BO90" s="11">
        <v>537</v>
      </c>
      <c r="BP90" s="11">
        <v>513</v>
      </c>
      <c r="BQ90" s="11">
        <v>516</v>
      </c>
      <c r="BR90" s="60"/>
      <c r="BS90" s="60"/>
      <c r="BT90" s="11">
        <f t="shared" si="260"/>
        <v>0</v>
      </c>
      <c r="BU90" s="11">
        <f t="shared" si="261"/>
        <v>0</v>
      </c>
      <c r="BV90" s="11">
        <f t="shared" si="262"/>
        <v>0</v>
      </c>
      <c r="BW90" s="11">
        <f t="shared" si="263"/>
        <v>0</v>
      </c>
      <c r="BX90" s="11">
        <f t="shared" si="264"/>
        <v>0</v>
      </c>
      <c r="BY90" s="11">
        <f t="shared" si="265"/>
        <v>0</v>
      </c>
      <c r="BZ90" s="11">
        <f t="shared" si="266"/>
        <v>0</v>
      </c>
      <c r="CA90" s="11">
        <f t="shared" si="267"/>
        <v>5</v>
      </c>
      <c r="CB90" s="11">
        <f t="shared" si="268"/>
        <v>4</v>
      </c>
      <c r="CC90" s="11">
        <f t="shared" si="269"/>
        <v>12</v>
      </c>
      <c r="CD90" s="11">
        <f t="shared" si="270"/>
        <v>35</v>
      </c>
      <c r="CE90" s="11">
        <f t="shared" si="271"/>
        <v>47</v>
      </c>
      <c r="CF90" s="11">
        <f t="shared" si="272"/>
        <v>101</v>
      </c>
      <c r="CG90" s="11">
        <f t="shared" si="273"/>
        <v>355</v>
      </c>
      <c r="CH90" s="11">
        <f t="shared" si="274"/>
        <v>224</v>
      </c>
      <c r="CI90" s="11">
        <f t="shared" si="275"/>
        <v>147</v>
      </c>
      <c r="CJ90" s="11">
        <f t="shared" si="276"/>
        <v>60</v>
      </c>
      <c r="CK90" s="11">
        <f t="shared" si="277"/>
        <v>138</v>
      </c>
      <c r="CL90" s="11">
        <f t="shared" si="278"/>
        <v>26</v>
      </c>
      <c r="CM90" s="11">
        <f t="shared" si="279"/>
        <v>-27</v>
      </c>
      <c r="CN90" s="11">
        <f t="shared" si="280"/>
        <v>-82</v>
      </c>
      <c r="CO90" s="11">
        <f t="shared" si="281"/>
        <v>-104</v>
      </c>
      <c r="CP90" s="11">
        <f t="shared" si="282"/>
        <v>-56</v>
      </c>
      <c r="CQ90" s="11">
        <f t="shared" si="283"/>
        <v>-133</v>
      </c>
      <c r="CR90" s="11">
        <f t="shared" si="284"/>
        <v>-111</v>
      </c>
      <c r="CS90" s="11">
        <f t="shared" si="285"/>
        <v>-58</v>
      </c>
      <c r="CT90" s="11">
        <f t="shared" si="286"/>
        <v>-37</v>
      </c>
      <c r="CU90" s="11">
        <f t="shared" si="287"/>
        <v>-16</v>
      </c>
      <c r="CV90" s="11">
        <f t="shared" si="288"/>
        <v>-24</v>
      </c>
      <c r="CW90" s="11">
        <f t="shared" si="289"/>
        <v>3</v>
      </c>
      <c r="CX90" s="66">
        <f t="shared" si="290"/>
        <v>21</v>
      </c>
      <c r="CY90" s="66">
        <f t="shared" si="291"/>
        <v>1106</v>
      </c>
      <c r="CZ90" s="66">
        <f t="shared" si="292"/>
        <v>-618</v>
      </c>
      <c r="DA90" s="66">
        <f t="shared" si="293"/>
        <v>509</v>
      </c>
      <c r="DB90" s="60"/>
      <c r="DC90" s="128">
        <v>0</v>
      </c>
      <c r="DD90" s="129">
        <v>0</v>
      </c>
      <c r="DE90" s="129">
        <v>0</v>
      </c>
      <c r="DF90" s="129">
        <v>0</v>
      </c>
      <c r="DG90" s="129">
        <v>0</v>
      </c>
      <c r="DH90" s="129">
        <v>0</v>
      </c>
      <c r="DI90" s="129">
        <v>0</v>
      </c>
      <c r="DJ90" s="129">
        <v>0</v>
      </c>
      <c r="DK90" s="128">
        <v>2</v>
      </c>
      <c r="DL90" s="129">
        <v>0</v>
      </c>
      <c r="DM90" s="129">
        <v>0</v>
      </c>
      <c r="DN90" s="129">
        <v>4</v>
      </c>
      <c r="DO90" s="129">
        <v>8</v>
      </c>
      <c r="DP90" s="129">
        <v>16</v>
      </c>
      <c r="DQ90" s="129">
        <v>14</v>
      </c>
      <c r="DR90" s="129">
        <v>85</v>
      </c>
      <c r="DS90" s="130">
        <v>108</v>
      </c>
      <c r="DT90" s="130">
        <v>81</v>
      </c>
      <c r="DU90" s="130">
        <v>84</v>
      </c>
      <c r="DV90" s="130">
        <v>74</v>
      </c>
      <c r="DW90" s="130">
        <v>122</v>
      </c>
      <c r="DX90" s="130">
        <v>145</v>
      </c>
      <c r="DY90" s="130">
        <v>97</v>
      </c>
      <c r="DZ90" s="130">
        <v>148</v>
      </c>
      <c r="EA90" s="130">
        <v>101</v>
      </c>
      <c r="EB90" s="130">
        <v>86</v>
      </c>
      <c r="EC90" s="130">
        <v>73</v>
      </c>
      <c r="ED90" s="130">
        <v>55</v>
      </c>
      <c r="EE90" s="130">
        <v>65</v>
      </c>
      <c r="EF90" s="130">
        <v>40</v>
      </c>
      <c r="EG90" s="66">
        <f t="shared" si="294"/>
        <v>2</v>
      </c>
      <c r="EH90" s="66">
        <f t="shared" si="295"/>
        <v>474</v>
      </c>
      <c r="EI90" s="66">
        <f t="shared" si="296"/>
        <v>932</v>
      </c>
      <c r="EJ90" s="66">
        <f t="shared" si="297"/>
        <v>1408</v>
      </c>
      <c r="EK90" s="19"/>
      <c r="EL90" s="5">
        <f t="shared" si="298"/>
        <v>0</v>
      </c>
      <c r="EM90" s="5">
        <f t="shared" si="299"/>
        <v>0</v>
      </c>
      <c r="EN90" s="5">
        <f t="shared" si="300"/>
        <v>0</v>
      </c>
      <c r="EO90" s="5">
        <f t="shared" si="301"/>
        <v>0</v>
      </c>
      <c r="EP90" s="5">
        <f t="shared" si="302"/>
        <v>0</v>
      </c>
      <c r="EQ90" s="5">
        <f t="shared" si="303"/>
        <v>0</v>
      </c>
      <c r="ER90" s="5">
        <f t="shared" si="304"/>
        <v>0</v>
      </c>
      <c r="ES90" s="5">
        <f t="shared" si="305"/>
        <v>5</v>
      </c>
      <c r="ET90" s="5">
        <f t="shared" si="306"/>
        <v>6</v>
      </c>
      <c r="EU90" s="5">
        <f t="shared" si="307"/>
        <v>12</v>
      </c>
      <c r="EV90" s="5">
        <f t="shared" si="308"/>
        <v>35</v>
      </c>
      <c r="EW90" s="5">
        <f t="shared" si="309"/>
        <v>51</v>
      </c>
      <c r="EX90" s="5">
        <f t="shared" si="310"/>
        <v>109</v>
      </c>
      <c r="EY90" s="5">
        <f t="shared" si="311"/>
        <v>371</v>
      </c>
      <c r="EZ90" s="5">
        <f t="shared" si="312"/>
        <v>238</v>
      </c>
      <c r="FA90" s="5">
        <f t="shared" si="313"/>
        <v>232</v>
      </c>
      <c r="FB90" s="5">
        <f t="shared" si="314"/>
        <v>168</v>
      </c>
      <c r="FC90" s="5">
        <f t="shared" si="315"/>
        <v>219</v>
      </c>
      <c r="FD90" s="5">
        <f t="shared" si="316"/>
        <v>110</v>
      </c>
      <c r="FE90" s="5">
        <f t="shared" si="317"/>
        <v>47</v>
      </c>
      <c r="FF90" s="5">
        <f t="shared" si="318"/>
        <v>40</v>
      </c>
      <c r="FG90" s="5">
        <f t="shared" si="319"/>
        <v>41</v>
      </c>
      <c r="FH90" s="5">
        <f t="shared" si="320"/>
        <v>41</v>
      </c>
      <c r="FI90" s="5">
        <f t="shared" si="321"/>
        <v>15</v>
      </c>
      <c r="FJ90" s="5">
        <f t="shared" si="322"/>
        <v>-10</v>
      </c>
      <c r="FK90" s="5">
        <f t="shared" si="323"/>
        <v>28</v>
      </c>
      <c r="FL90" s="5">
        <f t="shared" si="324"/>
        <v>36</v>
      </c>
      <c r="FM90" s="5">
        <f t="shared" si="325"/>
        <v>39</v>
      </c>
      <c r="FN90" s="5">
        <f t="shared" si="326"/>
        <v>41</v>
      </c>
      <c r="FO90" s="5">
        <f t="shared" si="327"/>
        <v>43</v>
      </c>
      <c r="FP90" s="176">
        <f t="shared" si="328"/>
        <v>23</v>
      </c>
      <c r="FQ90" s="176">
        <f t="shared" si="329"/>
        <v>1580</v>
      </c>
      <c r="FR90" s="176">
        <f t="shared" si="330"/>
        <v>314</v>
      </c>
      <c r="FS90" s="66">
        <f t="shared" si="331"/>
        <v>1917</v>
      </c>
      <c r="FT90" s="242">
        <f t="shared" si="332"/>
        <v>0</v>
      </c>
      <c r="FU90" s="242">
        <f t="shared" si="333"/>
        <v>0</v>
      </c>
      <c r="FV90" s="242">
        <f t="shared" si="334"/>
        <v>0</v>
      </c>
      <c r="FW90" s="242">
        <f t="shared" si="335"/>
        <v>0</v>
      </c>
      <c r="FX90" s="242">
        <f t="shared" si="336"/>
        <v>0</v>
      </c>
      <c r="FY90" s="242">
        <f t="shared" si="337"/>
        <v>0</v>
      </c>
      <c r="FZ90" s="242">
        <f t="shared" si="338"/>
        <v>0</v>
      </c>
      <c r="GA90" s="242">
        <f t="shared" si="339"/>
        <v>1.7922431715535164E-4</v>
      </c>
      <c r="GB90" s="242">
        <f t="shared" si="340"/>
        <v>2.3879646581230599E-4</v>
      </c>
      <c r="GC90" s="242">
        <f t="shared" si="341"/>
        <v>2.47857069090158E-4</v>
      </c>
      <c r="GD90" s="242">
        <f t="shared" si="342"/>
        <v>7.2306579898770787E-4</v>
      </c>
      <c r="GE90" s="242">
        <f t="shared" si="343"/>
        <v>1.1811023622047244E-3</v>
      </c>
      <c r="GF90" s="242">
        <f t="shared" si="344"/>
        <v>2.4519176695534809E-3</v>
      </c>
      <c r="GG90" s="242">
        <f t="shared" si="345"/>
        <v>6.1337521699594945E-3</v>
      </c>
      <c r="GH90" s="242">
        <f t="shared" si="346"/>
        <v>3.7939774593103888E-3</v>
      </c>
      <c r="GI90" s="242">
        <f t="shared" si="347"/>
        <v>3.106879327199925E-3</v>
      </c>
      <c r="GJ90" s="242">
        <f t="shared" si="348"/>
        <v>2.128764936200408E-3</v>
      </c>
      <c r="GK90" s="242">
        <f t="shared" si="349"/>
        <v>2.8487804878048781E-3</v>
      </c>
      <c r="GL90" s="242">
        <f t="shared" si="350"/>
        <v>1.2243853029240547E-3</v>
      </c>
      <c r="GM90" s="242">
        <f t="shared" si="351"/>
        <v>5.9042259182955634E-4</v>
      </c>
      <c r="GN90" s="242">
        <f t="shared" si="352"/>
        <v>6.1792285233188641E-4</v>
      </c>
      <c r="GO90" s="242">
        <f t="shared" si="353"/>
        <v>7.5176940848582644E-4</v>
      </c>
      <c r="GP90" s="242">
        <f t="shared" si="354"/>
        <v>6.8785021642116565E-4</v>
      </c>
      <c r="GQ90" s="242">
        <f t="shared" si="355"/>
        <v>2.212617821899016E-4</v>
      </c>
      <c r="GR90" s="242">
        <f t="shared" si="356"/>
        <v>-1.5491626775727718E-4</v>
      </c>
      <c r="GS90" s="242">
        <f t="shared" si="357"/>
        <v>4.1523928163604275E-4</v>
      </c>
      <c r="GT90" s="242">
        <f t="shared" si="358"/>
        <v>5.1110953361255056E-4</v>
      </c>
      <c r="GU90" s="242">
        <f t="shared" si="359"/>
        <v>5.1076034535257192E-4</v>
      </c>
      <c r="GV90" s="242">
        <f t="shared" si="360"/>
        <v>7.302585293305667E-4</v>
      </c>
      <c r="GW90" s="242">
        <f t="shared" si="361"/>
        <v>5.7929297068395858E-4</v>
      </c>
      <c r="GX90" s="177">
        <f t="shared" si="362"/>
        <v>8.232697554316117E-5</v>
      </c>
      <c r="GY90" s="177">
        <f t="shared" si="363"/>
        <v>2.3969610175251224E-3</v>
      </c>
      <c r="GZ90" s="177">
        <f t="shared" si="364"/>
        <v>4.7879234542173881E-4</v>
      </c>
      <c r="HA90" s="243">
        <f t="shared" si="365"/>
        <v>1.2023644870829341E-3</v>
      </c>
      <c r="HB90" s="19"/>
      <c r="HC90" s="19"/>
      <c r="HD90" s="225">
        <v>0.77256000000000002</v>
      </c>
      <c r="HE90" s="10">
        <f t="shared" si="366"/>
        <v>0</v>
      </c>
      <c r="HF90" s="10">
        <f t="shared" si="367"/>
        <v>0</v>
      </c>
      <c r="HG90" s="10">
        <f t="shared" si="368"/>
        <v>0</v>
      </c>
      <c r="HH90" s="10">
        <f t="shared" si="369"/>
        <v>0</v>
      </c>
      <c r="HI90" s="10">
        <f t="shared" si="370"/>
        <v>0</v>
      </c>
      <c r="HJ90" s="10">
        <f t="shared" si="371"/>
        <v>0</v>
      </c>
      <c r="HK90" s="10">
        <f t="shared" si="372"/>
        <v>0</v>
      </c>
      <c r="HL90" s="10">
        <f t="shared" si="373"/>
        <v>3.8628</v>
      </c>
      <c r="HM90" s="10">
        <f t="shared" si="374"/>
        <v>4.6353600000000004</v>
      </c>
      <c r="HN90" s="10">
        <f t="shared" si="375"/>
        <v>9.2707200000000007</v>
      </c>
      <c r="HO90" s="10">
        <f t="shared" si="376"/>
        <v>27.0396</v>
      </c>
      <c r="HP90" s="10">
        <f t="shared" si="377"/>
        <v>39.400559999999999</v>
      </c>
      <c r="HQ90" s="10">
        <f t="shared" si="378"/>
        <v>84.209040000000002</v>
      </c>
      <c r="HR90" s="10">
        <f t="shared" si="379"/>
        <v>286.61975999999999</v>
      </c>
      <c r="HS90" s="10">
        <f t="shared" si="380"/>
        <v>183.86928</v>
      </c>
      <c r="HT90" s="10">
        <f t="shared" si="381"/>
        <v>179.23392000000001</v>
      </c>
      <c r="HU90" s="10">
        <f t="shared" si="382"/>
        <v>129.79008000000002</v>
      </c>
      <c r="HV90" s="10">
        <f t="shared" si="383"/>
        <v>169.19064</v>
      </c>
      <c r="HW90" s="10">
        <f t="shared" si="384"/>
        <v>84.9816</v>
      </c>
      <c r="HX90" s="10">
        <f t="shared" si="385"/>
        <v>36.310320000000004</v>
      </c>
      <c r="HY90" s="10">
        <f t="shared" si="386"/>
        <v>30.9024</v>
      </c>
      <c r="HZ90" s="10">
        <f t="shared" si="387"/>
        <v>31.674960000000002</v>
      </c>
      <c r="IA90" s="10">
        <f t="shared" si="388"/>
        <v>31.674960000000002</v>
      </c>
      <c r="IB90" s="10">
        <f t="shared" si="389"/>
        <v>11.5884</v>
      </c>
      <c r="IC90" s="10">
        <f t="shared" si="390"/>
        <v>-7.7256</v>
      </c>
      <c r="ID90" s="10">
        <f t="shared" si="391"/>
        <v>21.631679999999999</v>
      </c>
      <c r="IE90" s="10">
        <f t="shared" si="392"/>
        <v>27.812160000000002</v>
      </c>
      <c r="IF90" s="10">
        <f t="shared" si="393"/>
        <v>30.129840000000002</v>
      </c>
      <c r="IG90" s="10">
        <f t="shared" si="394"/>
        <v>31.674960000000002</v>
      </c>
      <c r="IH90" s="10">
        <f t="shared" si="395"/>
        <v>33.220080000000003</v>
      </c>
      <c r="II90" s="176">
        <f t="shared" si="396"/>
        <v>17.768880000000003</v>
      </c>
      <c r="IJ90" s="176">
        <f t="shared" si="397"/>
        <v>1220.6448</v>
      </c>
      <c r="IK90" s="176">
        <f t="shared" si="398"/>
        <v>242.58384000000001</v>
      </c>
      <c r="IL90" s="19">
        <f t="shared" si="399"/>
        <v>1480.9975200000003</v>
      </c>
      <c r="IM90" s="168"/>
      <c r="IN90" s="168"/>
      <c r="IO90" s="168"/>
      <c r="IP90" s="168"/>
      <c r="IQ90" s="168"/>
      <c r="IR90" s="168"/>
      <c r="IS90" s="168"/>
      <c r="IT90" s="168"/>
      <c r="IU90" s="168"/>
      <c r="IV90" s="168"/>
      <c r="IW90" s="168"/>
      <c r="IX90" s="168"/>
      <c r="IY90" s="168"/>
      <c r="IZ90" s="168"/>
      <c r="JA90" s="168"/>
      <c r="JB90" s="168"/>
      <c r="JC90" s="168"/>
      <c r="JD90" s="168"/>
      <c r="JE90" s="168"/>
      <c r="JF90" s="168"/>
      <c r="JG90" s="168"/>
      <c r="JH90" s="168"/>
      <c r="JI90" s="168"/>
      <c r="JJ90" s="168"/>
      <c r="JK90" s="168"/>
      <c r="JL90" s="168"/>
      <c r="JM90" s="168"/>
      <c r="JN90" s="168"/>
      <c r="JO90" s="168"/>
      <c r="JP90" s="168"/>
      <c r="JQ90" s="177">
        <f t="shared" si="259"/>
        <v>0.77256000000000014</v>
      </c>
      <c r="JR90" s="177">
        <f t="shared" si="256"/>
        <v>0.77256000000000002</v>
      </c>
      <c r="JS90" s="177">
        <f t="shared" si="257"/>
        <v>0.77256000000000002</v>
      </c>
      <c r="JT90" s="22">
        <f t="shared" si="258"/>
        <v>0.77256000000000014</v>
      </c>
    </row>
    <row r="91" spans="1:280" x14ac:dyDescent="0.25">
      <c r="A91" s="96">
        <v>90</v>
      </c>
      <c r="B91" s="45"/>
      <c r="C91" s="45" t="s">
        <v>182</v>
      </c>
      <c r="D91" s="45" t="s">
        <v>182</v>
      </c>
      <c r="E91" s="68">
        <v>264</v>
      </c>
      <c r="F91" s="48" t="s">
        <v>46</v>
      </c>
      <c r="G91" s="124"/>
      <c r="H91" s="125"/>
      <c r="I91" s="125"/>
      <c r="J91" s="125"/>
      <c r="K91" s="125"/>
      <c r="L91" s="125"/>
      <c r="M91" s="125"/>
      <c r="N91" s="17"/>
      <c r="O91" s="12"/>
      <c r="P91" s="12"/>
      <c r="Q91" s="12"/>
      <c r="R91" s="12"/>
      <c r="S91" s="12"/>
      <c r="T91" s="12"/>
      <c r="U91" s="12"/>
      <c r="V91" s="12"/>
      <c r="W91" s="11"/>
      <c r="X91" s="11"/>
      <c r="Y91" s="12"/>
      <c r="Z91" s="11"/>
      <c r="AA91" s="12"/>
      <c r="AB91" s="12"/>
      <c r="AC91" s="12"/>
      <c r="AD91" s="12"/>
      <c r="AE91" s="12"/>
      <c r="AF91" s="12"/>
      <c r="AG91" s="12"/>
      <c r="AH91" s="11"/>
      <c r="AI91" s="11"/>
      <c r="AJ91" s="11"/>
      <c r="AK91" s="11"/>
      <c r="AL91" s="58"/>
      <c r="AM91" s="124">
        <v>0</v>
      </c>
      <c r="AN91" s="125">
        <v>0</v>
      </c>
      <c r="AO91" s="125">
        <v>0</v>
      </c>
      <c r="AP91" s="125">
        <v>0</v>
      </c>
      <c r="AQ91" s="125">
        <v>0</v>
      </c>
      <c r="AR91" s="125">
        <v>0</v>
      </c>
      <c r="AS91" s="125">
        <v>0</v>
      </c>
      <c r="AT91" s="17">
        <v>0</v>
      </c>
      <c r="AU91" s="12">
        <v>0</v>
      </c>
      <c r="AV91" s="12">
        <v>2</v>
      </c>
      <c r="AW91" s="12">
        <v>7</v>
      </c>
      <c r="AX91" s="12">
        <v>10</v>
      </c>
      <c r="AY91" s="12">
        <v>13</v>
      </c>
      <c r="AZ91" s="12">
        <v>18</v>
      </c>
      <c r="BA91" s="12">
        <v>24</v>
      </c>
      <c r="BB91" s="12">
        <v>16</v>
      </c>
      <c r="BC91" s="11">
        <v>4</v>
      </c>
      <c r="BD91" s="11">
        <v>10</v>
      </c>
      <c r="BE91" s="12">
        <v>9</v>
      </c>
      <c r="BF91" s="11">
        <v>6</v>
      </c>
      <c r="BG91" s="12"/>
      <c r="BH91" s="12"/>
      <c r="BI91" s="12">
        <v>14</v>
      </c>
      <c r="BJ91" s="12">
        <v>25</v>
      </c>
      <c r="BK91" s="12">
        <v>28</v>
      </c>
      <c r="BL91" s="12">
        <v>23</v>
      </c>
      <c r="BM91" s="12">
        <v>15</v>
      </c>
      <c r="BN91" s="11">
        <v>27</v>
      </c>
      <c r="BO91" s="11">
        <v>28</v>
      </c>
      <c r="BP91" s="11">
        <v>28</v>
      </c>
      <c r="BQ91" s="11">
        <v>32</v>
      </c>
      <c r="BR91" s="58"/>
      <c r="BS91" s="58"/>
      <c r="BT91" s="12">
        <f t="shared" si="260"/>
        <v>0</v>
      </c>
      <c r="BU91" s="12">
        <f t="shared" si="261"/>
        <v>0</v>
      </c>
      <c r="BV91" s="12">
        <f t="shared" si="262"/>
        <v>0</v>
      </c>
      <c r="BW91" s="12">
        <f t="shared" si="263"/>
        <v>0</v>
      </c>
      <c r="BX91" s="12">
        <f t="shared" si="264"/>
        <v>0</v>
      </c>
      <c r="BY91" s="12">
        <f t="shared" si="265"/>
        <v>0</v>
      </c>
      <c r="BZ91" s="12">
        <f t="shared" si="266"/>
        <v>0</v>
      </c>
      <c r="CA91" s="12">
        <f t="shared" si="267"/>
        <v>0</v>
      </c>
      <c r="CB91" s="12">
        <f t="shared" si="268"/>
        <v>2</v>
      </c>
      <c r="CC91" s="12">
        <f t="shared" si="269"/>
        <v>5</v>
      </c>
      <c r="CD91" s="12">
        <f t="shared" si="270"/>
        <v>3</v>
      </c>
      <c r="CE91" s="12">
        <f t="shared" si="271"/>
        <v>3</v>
      </c>
      <c r="CF91" s="12">
        <f t="shared" si="272"/>
        <v>5</v>
      </c>
      <c r="CG91" s="12">
        <f t="shared" si="273"/>
        <v>6</v>
      </c>
      <c r="CH91" s="12">
        <f t="shared" si="274"/>
        <v>-8</v>
      </c>
      <c r="CI91" s="12">
        <f t="shared" si="275"/>
        <v>-12</v>
      </c>
      <c r="CJ91" s="12">
        <f t="shared" si="276"/>
        <v>6</v>
      </c>
      <c r="CK91" s="12">
        <f t="shared" si="277"/>
        <v>-1</v>
      </c>
      <c r="CL91" s="12">
        <f t="shared" si="278"/>
        <v>-3</v>
      </c>
      <c r="CM91" s="12">
        <f t="shared" si="279"/>
        <v>-6</v>
      </c>
      <c r="CN91" s="12">
        <f t="shared" si="280"/>
        <v>0</v>
      </c>
      <c r="CO91" s="12">
        <f t="shared" si="281"/>
        <v>14</v>
      </c>
      <c r="CP91" s="12">
        <f t="shared" si="282"/>
        <v>11</v>
      </c>
      <c r="CQ91" s="12">
        <f t="shared" si="283"/>
        <v>3</v>
      </c>
      <c r="CR91" s="12">
        <f t="shared" si="284"/>
        <v>-5</v>
      </c>
      <c r="CS91" s="12">
        <f t="shared" si="285"/>
        <v>-8</v>
      </c>
      <c r="CT91" s="12">
        <f t="shared" si="286"/>
        <v>12</v>
      </c>
      <c r="CU91" s="12">
        <f t="shared" si="287"/>
        <v>1</v>
      </c>
      <c r="CV91" s="12">
        <f t="shared" si="288"/>
        <v>0</v>
      </c>
      <c r="CW91" s="12">
        <f t="shared" si="289"/>
        <v>4</v>
      </c>
      <c r="CX91" s="66">
        <f t="shared" si="290"/>
        <v>7</v>
      </c>
      <c r="CY91" s="66">
        <f t="shared" si="291"/>
        <v>-7</v>
      </c>
      <c r="CZ91" s="66">
        <f t="shared" si="292"/>
        <v>32</v>
      </c>
      <c r="DA91" s="66">
        <f t="shared" si="293"/>
        <v>32</v>
      </c>
      <c r="DB91" s="58"/>
      <c r="DC91" s="129">
        <v>0</v>
      </c>
      <c r="DD91" s="129">
        <v>0</v>
      </c>
      <c r="DE91" s="129">
        <v>0</v>
      </c>
      <c r="DF91" s="129">
        <v>0</v>
      </c>
      <c r="DG91" s="129">
        <v>0</v>
      </c>
      <c r="DH91" s="129">
        <v>0</v>
      </c>
      <c r="DI91" s="129">
        <v>1</v>
      </c>
      <c r="DJ91" s="129">
        <v>0</v>
      </c>
      <c r="DK91" s="129">
        <v>0</v>
      </c>
      <c r="DL91" s="129">
        <v>0</v>
      </c>
      <c r="DM91" s="129">
        <v>0</v>
      </c>
      <c r="DN91" s="129">
        <v>1</v>
      </c>
      <c r="DO91" s="129">
        <v>0</v>
      </c>
      <c r="DP91" s="129">
        <v>0</v>
      </c>
      <c r="DQ91" s="129">
        <v>0</v>
      </c>
      <c r="DR91" s="129">
        <v>1</v>
      </c>
      <c r="DS91" s="130">
        <v>0</v>
      </c>
      <c r="DT91" s="130">
        <v>0</v>
      </c>
      <c r="DU91" s="130">
        <v>1</v>
      </c>
      <c r="DV91" s="130">
        <v>1</v>
      </c>
      <c r="DW91" s="130">
        <v>0</v>
      </c>
      <c r="DX91" s="130">
        <v>0</v>
      </c>
      <c r="DY91" s="130">
        <v>0</v>
      </c>
      <c r="DZ91" s="130">
        <v>0</v>
      </c>
      <c r="EA91" s="130">
        <v>0</v>
      </c>
      <c r="EB91" s="130">
        <v>0</v>
      </c>
      <c r="EC91" s="130">
        <v>1</v>
      </c>
      <c r="ED91" s="130">
        <v>0</v>
      </c>
      <c r="EE91" s="130">
        <v>0</v>
      </c>
      <c r="EF91" s="130">
        <v>1</v>
      </c>
      <c r="EG91" s="66">
        <f t="shared" si="294"/>
        <v>1</v>
      </c>
      <c r="EH91" s="66">
        <f t="shared" si="295"/>
        <v>4</v>
      </c>
      <c r="EI91" s="66">
        <f t="shared" si="296"/>
        <v>2</v>
      </c>
      <c r="EJ91" s="66">
        <f t="shared" si="297"/>
        <v>7</v>
      </c>
      <c r="EK91" s="25"/>
      <c r="EL91" s="5">
        <f t="shared" si="298"/>
        <v>0</v>
      </c>
      <c r="EM91" s="5">
        <f t="shared" si="299"/>
        <v>0</v>
      </c>
      <c r="EN91" s="5">
        <f t="shared" si="300"/>
        <v>0</v>
      </c>
      <c r="EO91" s="5">
        <f t="shared" si="301"/>
        <v>0</v>
      </c>
      <c r="EP91" s="5">
        <f t="shared" si="302"/>
        <v>0</v>
      </c>
      <c r="EQ91" s="5">
        <f t="shared" si="303"/>
        <v>0</v>
      </c>
      <c r="ER91" s="5">
        <f t="shared" si="304"/>
        <v>1</v>
      </c>
      <c r="ES91" s="5">
        <f t="shared" si="305"/>
        <v>0</v>
      </c>
      <c r="ET91" s="5">
        <f t="shared" si="306"/>
        <v>2</v>
      </c>
      <c r="EU91" s="5">
        <f t="shared" si="307"/>
        <v>5</v>
      </c>
      <c r="EV91" s="5">
        <f t="shared" si="308"/>
        <v>3</v>
      </c>
      <c r="EW91" s="5">
        <f t="shared" si="309"/>
        <v>4</v>
      </c>
      <c r="EX91" s="5">
        <f t="shared" si="310"/>
        <v>5</v>
      </c>
      <c r="EY91" s="5">
        <f t="shared" si="311"/>
        <v>6</v>
      </c>
      <c r="EZ91" s="5">
        <f t="shared" si="312"/>
        <v>-8</v>
      </c>
      <c r="FA91" s="5">
        <f t="shared" si="313"/>
        <v>-11</v>
      </c>
      <c r="FB91" s="5">
        <f t="shared" si="314"/>
        <v>6</v>
      </c>
      <c r="FC91" s="5">
        <f t="shared" si="315"/>
        <v>-1</v>
      </c>
      <c r="FD91" s="5">
        <f t="shared" si="316"/>
        <v>-2</v>
      </c>
      <c r="FE91" s="5">
        <f t="shared" si="317"/>
        <v>-5</v>
      </c>
      <c r="FF91" s="5">
        <f t="shared" si="318"/>
        <v>0</v>
      </c>
      <c r="FG91" s="5">
        <f t="shared" si="319"/>
        <v>14</v>
      </c>
      <c r="FH91" s="5">
        <f t="shared" si="320"/>
        <v>11</v>
      </c>
      <c r="FI91" s="5">
        <f t="shared" si="321"/>
        <v>3</v>
      </c>
      <c r="FJ91" s="5">
        <f t="shared" si="322"/>
        <v>-5</v>
      </c>
      <c r="FK91" s="5">
        <f t="shared" si="323"/>
        <v>-8</v>
      </c>
      <c r="FL91" s="5">
        <f t="shared" si="324"/>
        <v>13</v>
      </c>
      <c r="FM91" s="5">
        <f t="shared" si="325"/>
        <v>1</v>
      </c>
      <c r="FN91" s="5">
        <f t="shared" si="326"/>
        <v>0</v>
      </c>
      <c r="FO91" s="5">
        <f t="shared" si="327"/>
        <v>5</v>
      </c>
      <c r="FP91" s="176">
        <f t="shared" si="328"/>
        <v>8</v>
      </c>
      <c r="FQ91" s="176">
        <f t="shared" si="329"/>
        <v>-3</v>
      </c>
      <c r="FR91" s="176">
        <f t="shared" si="330"/>
        <v>34</v>
      </c>
      <c r="FS91" s="66">
        <f t="shared" si="331"/>
        <v>39</v>
      </c>
      <c r="FT91" s="242">
        <f t="shared" si="332"/>
        <v>0</v>
      </c>
      <c r="FU91" s="242">
        <f t="shared" si="333"/>
        <v>0</v>
      </c>
      <c r="FV91" s="242">
        <f t="shared" si="334"/>
        <v>0</v>
      </c>
      <c r="FW91" s="242">
        <f t="shared" si="335"/>
        <v>0</v>
      </c>
      <c r="FX91" s="242">
        <f t="shared" si="336"/>
        <v>0</v>
      </c>
      <c r="FY91" s="242">
        <f t="shared" si="337"/>
        <v>0</v>
      </c>
      <c r="FZ91" s="242">
        <f t="shared" si="338"/>
        <v>3.1355498186607019E-5</v>
      </c>
      <c r="GA91" s="242">
        <f t="shared" si="339"/>
        <v>0</v>
      </c>
      <c r="GB91" s="242">
        <f t="shared" si="340"/>
        <v>7.9598821937435329E-5</v>
      </c>
      <c r="GC91" s="242">
        <f t="shared" si="341"/>
        <v>1.0327377878756583E-4</v>
      </c>
      <c r="GD91" s="242">
        <f t="shared" si="342"/>
        <v>6.1977068484660671E-5</v>
      </c>
      <c r="GE91" s="242">
        <f t="shared" si="343"/>
        <v>9.2635479388605835E-5</v>
      </c>
      <c r="GF91" s="242">
        <f t="shared" si="344"/>
        <v>1.1247328759419637E-4</v>
      </c>
      <c r="GG91" s="242">
        <f t="shared" si="345"/>
        <v>9.9198148301231709E-5</v>
      </c>
      <c r="GH91" s="242">
        <f t="shared" si="346"/>
        <v>-1.2752865409446684E-4</v>
      </c>
      <c r="GI91" s="242">
        <f t="shared" si="347"/>
        <v>-1.4730893361723782E-4</v>
      </c>
      <c r="GJ91" s="242">
        <f t="shared" si="348"/>
        <v>7.6027319150014571E-5</v>
      </c>
      <c r="GK91" s="242">
        <f t="shared" si="349"/>
        <v>-1.3008130081300813E-5</v>
      </c>
      <c r="GL91" s="242">
        <f t="shared" si="350"/>
        <v>-2.2261550962255541E-5</v>
      </c>
      <c r="GM91" s="242">
        <f t="shared" si="351"/>
        <v>-6.2810914024420878E-5</v>
      </c>
      <c r="GN91" s="242">
        <f t="shared" si="352"/>
        <v>0</v>
      </c>
      <c r="GO91" s="242">
        <f t="shared" si="353"/>
        <v>2.5670174923906269E-4</v>
      </c>
      <c r="GP91" s="242">
        <f t="shared" si="354"/>
        <v>1.8454518001543468E-4</v>
      </c>
      <c r="GQ91" s="242">
        <f t="shared" si="355"/>
        <v>4.4252356437980323E-5</v>
      </c>
      <c r="GR91" s="242">
        <f t="shared" si="356"/>
        <v>-7.7458133878638592E-5</v>
      </c>
      <c r="GS91" s="242">
        <f t="shared" si="357"/>
        <v>-1.1863979475315508E-4</v>
      </c>
      <c r="GT91" s="242">
        <f t="shared" si="358"/>
        <v>1.8456733158230993E-4</v>
      </c>
      <c r="GU91" s="242">
        <f t="shared" si="359"/>
        <v>1.309641911160441E-5</v>
      </c>
      <c r="GV91" s="242">
        <f t="shared" si="360"/>
        <v>0</v>
      </c>
      <c r="GW91" s="242">
        <f t="shared" si="361"/>
        <v>6.7359647753948668E-5</v>
      </c>
      <c r="GX91" s="177">
        <f t="shared" si="362"/>
        <v>2.8635469754143017E-5</v>
      </c>
      <c r="GY91" s="177">
        <f t="shared" si="363"/>
        <v>-4.5511918054274479E-6</v>
      </c>
      <c r="GZ91" s="177">
        <f t="shared" si="364"/>
        <v>5.1843757147576818E-5</v>
      </c>
      <c r="HA91" s="243">
        <f t="shared" si="365"/>
        <v>2.4461249345975184E-5</v>
      </c>
      <c r="HB91" s="19"/>
      <c r="HC91" s="19"/>
      <c r="HD91" s="225">
        <v>0.75168000000000013</v>
      </c>
      <c r="HE91" s="10">
        <f t="shared" si="366"/>
        <v>0</v>
      </c>
      <c r="HF91" s="10">
        <f t="shared" si="367"/>
        <v>0</v>
      </c>
      <c r="HG91" s="10">
        <f t="shared" si="368"/>
        <v>0</v>
      </c>
      <c r="HH91" s="10">
        <f t="shared" si="369"/>
        <v>0</v>
      </c>
      <c r="HI91" s="10">
        <f t="shared" si="370"/>
        <v>0</v>
      </c>
      <c r="HJ91" s="10">
        <f t="shared" si="371"/>
        <v>0</v>
      </c>
      <c r="HK91" s="10">
        <f t="shared" si="372"/>
        <v>0.75168000000000013</v>
      </c>
      <c r="HL91" s="10">
        <f t="shared" si="373"/>
        <v>0</v>
      </c>
      <c r="HM91" s="10">
        <f t="shared" si="374"/>
        <v>1.5033600000000003</v>
      </c>
      <c r="HN91" s="10">
        <f t="shared" si="375"/>
        <v>3.7584000000000009</v>
      </c>
      <c r="HO91" s="10">
        <f t="shared" si="376"/>
        <v>2.2550400000000002</v>
      </c>
      <c r="HP91" s="10">
        <f t="shared" si="377"/>
        <v>3.0067200000000005</v>
      </c>
      <c r="HQ91" s="10">
        <f t="shared" si="378"/>
        <v>3.7584000000000009</v>
      </c>
      <c r="HR91" s="10">
        <f t="shared" si="379"/>
        <v>4.5100800000000003</v>
      </c>
      <c r="HS91" s="10">
        <f t="shared" si="380"/>
        <v>-6.013440000000001</v>
      </c>
      <c r="HT91" s="10">
        <f t="shared" si="381"/>
        <v>-8.2684800000000021</v>
      </c>
      <c r="HU91" s="10">
        <f t="shared" si="382"/>
        <v>4.5100800000000003</v>
      </c>
      <c r="HV91" s="10">
        <f t="shared" si="383"/>
        <v>-0.75168000000000013</v>
      </c>
      <c r="HW91" s="10">
        <f t="shared" si="384"/>
        <v>-1.5033600000000003</v>
      </c>
      <c r="HX91" s="10">
        <f t="shared" si="385"/>
        <v>-3.7584000000000009</v>
      </c>
      <c r="HY91" s="10">
        <f t="shared" si="386"/>
        <v>0</v>
      </c>
      <c r="HZ91" s="10">
        <f t="shared" si="387"/>
        <v>10.523520000000001</v>
      </c>
      <c r="IA91" s="10">
        <f t="shared" si="388"/>
        <v>8.2684800000000021</v>
      </c>
      <c r="IB91" s="10">
        <f t="shared" si="389"/>
        <v>2.2550400000000002</v>
      </c>
      <c r="IC91" s="10">
        <f t="shared" si="390"/>
        <v>-3.7584000000000009</v>
      </c>
      <c r="ID91" s="10">
        <f t="shared" si="391"/>
        <v>-6.013440000000001</v>
      </c>
      <c r="IE91" s="10">
        <f t="shared" si="392"/>
        <v>9.771840000000001</v>
      </c>
      <c r="IF91" s="10">
        <f t="shared" si="393"/>
        <v>0.75168000000000013</v>
      </c>
      <c r="IG91" s="10">
        <f t="shared" si="394"/>
        <v>0</v>
      </c>
      <c r="IH91" s="10">
        <f t="shared" si="395"/>
        <v>3.7584000000000009</v>
      </c>
      <c r="II91" s="176">
        <f t="shared" si="396"/>
        <v>6.013440000000001</v>
      </c>
      <c r="IJ91" s="176">
        <f t="shared" si="397"/>
        <v>-2.2550400000000033</v>
      </c>
      <c r="IK91" s="176">
        <f t="shared" si="398"/>
        <v>25.557120000000005</v>
      </c>
      <c r="IL91" s="19">
        <f t="shared" si="399"/>
        <v>29.315520000000006</v>
      </c>
      <c r="IM91" s="168"/>
      <c r="IN91" s="168"/>
      <c r="IO91" s="168"/>
      <c r="IP91" s="168"/>
      <c r="IQ91" s="168"/>
      <c r="IR91" s="168"/>
      <c r="IS91" s="168"/>
      <c r="IT91" s="168"/>
      <c r="IU91" s="168"/>
      <c r="IV91" s="168"/>
      <c r="IW91" s="168"/>
      <c r="IX91" s="168"/>
      <c r="IY91" s="168"/>
      <c r="IZ91" s="168"/>
      <c r="JA91" s="168"/>
      <c r="JB91" s="168"/>
      <c r="JC91" s="168"/>
      <c r="JD91" s="168"/>
      <c r="JE91" s="168"/>
      <c r="JF91" s="168"/>
      <c r="JG91" s="168"/>
      <c r="JH91" s="168"/>
      <c r="JI91" s="168"/>
      <c r="JJ91" s="168"/>
      <c r="JK91" s="168"/>
      <c r="JL91" s="168"/>
      <c r="JM91" s="168"/>
      <c r="JN91" s="168"/>
      <c r="JO91" s="168"/>
      <c r="JP91" s="168"/>
      <c r="JQ91" s="177">
        <f t="shared" si="259"/>
        <v>0.75168000000000013</v>
      </c>
      <c r="JR91" s="177">
        <f t="shared" si="256"/>
        <v>0.75168000000000113</v>
      </c>
      <c r="JS91" s="177">
        <f t="shared" si="257"/>
        <v>0.75168000000000013</v>
      </c>
      <c r="JT91" s="22">
        <f t="shared" si="258"/>
        <v>0.75168000000000013</v>
      </c>
    </row>
    <row r="92" spans="1:280" x14ac:dyDescent="0.25">
      <c r="A92" s="96">
        <v>91</v>
      </c>
      <c r="B92" s="45"/>
      <c r="C92" s="39" t="s">
        <v>238</v>
      </c>
      <c r="D92" s="45" t="s">
        <v>180</v>
      </c>
      <c r="E92" s="68">
        <v>153</v>
      </c>
      <c r="F92" s="48" t="s">
        <v>118</v>
      </c>
      <c r="G92" s="17"/>
      <c r="H92" s="5"/>
      <c r="I92" s="5"/>
      <c r="J92" s="5"/>
      <c r="K92" s="5"/>
      <c r="L92" s="5"/>
      <c r="M92" s="5"/>
      <c r="N92" s="17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58"/>
      <c r="AM92" s="17"/>
      <c r="AN92" s="5"/>
      <c r="AO92" s="5"/>
      <c r="AP92" s="5"/>
      <c r="AQ92" s="5"/>
      <c r="AR92" s="5"/>
      <c r="AS92" s="5"/>
      <c r="AT92" s="17"/>
      <c r="AU92" s="12"/>
      <c r="AV92" s="12"/>
      <c r="AW92" s="12"/>
      <c r="AX92" s="12"/>
      <c r="AY92" s="12"/>
      <c r="AZ92" s="12"/>
      <c r="BA92" s="12"/>
      <c r="BB92" s="12"/>
      <c r="BC92" s="12"/>
      <c r="BD92" s="12">
        <v>682</v>
      </c>
      <c r="BE92" s="12">
        <v>1654</v>
      </c>
      <c r="BF92" s="12">
        <v>3845</v>
      </c>
      <c r="BG92" s="11">
        <v>4849</v>
      </c>
      <c r="BH92" s="11">
        <v>4595</v>
      </c>
      <c r="BI92" s="11">
        <v>4448</v>
      </c>
      <c r="BJ92" s="11">
        <v>4553</v>
      </c>
      <c r="BK92" s="11">
        <v>4609</v>
      </c>
      <c r="BL92" s="11">
        <v>4533</v>
      </c>
      <c r="BM92" s="11">
        <v>4555</v>
      </c>
      <c r="BN92" s="11">
        <v>4830</v>
      </c>
      <c r="BO92" s="11">
        <v>5147</v>
      </c>
      <c r="BP92" s="11">
        <v>5401</v>
      </c>
      <c r="BQ92" s="11">
        <v>5606</v>
      </c>
      <c r="BR92" s="58"/>
      <c r="BS92" s="58"/>
      <c r="BT92" s="12">
        <f t="shared" si="260"/>
        <v>0</v>
      </c>
      <c r="BU92" s="12">
        <f t="shared" si="261"/>
        <v>0</v>
      </c>
      <c r="BV92" s="12">
        <f t="shared" si="262"/>
        <v>0</v>
      </c>
      <c r="BW92" s="12">
        <f t="shared" si="263"/>
        <v>0</v>
      </c>
      <c r="BX92" s="12">
        <f t="shared" si="264"/>
        <v>0</v>
      </c>
      <c r="BY92" s="12">
        <f t="shared" si="265"/>
        <v>0</v>
      </c>
      <c r="BZ92" s="12">
        <f t="shared" si="266"/>
        <v>0</v>
      </c>
      <c r="CA92" s="12">
        <f t="shared" si="267"/>
        <v>0</v>
      </c>
      <c r="CB92" s="12">
        <f t="shared" si="268"/>
        <v>0</v>
      </c>
      <c r="CC92" s="12">
        <f t="shared" si="269"/>
        <v>0</v>
      </c>
      <c r="CD92" s="12">
        <f t="shared" si="270"/>
        <v>0</v>
      </c>
      <c r="CE92" s="12">
        <f t="shared" si="271"/>
        <v>0</v>
      </c>
      <c r="CF92" s="12">
        <f t="shared" si="272"/>
        <v>0</v>
      </c>
      <c r="CG92" s="12">
        <f t="shared" si="273"/>
        <v>0</v>
      </c>
      <c r="CH92" s="12">
        <f t="shared" si="274"/>
        <v>0</v>
      </c>
      <c r="CI92" s="12">
        <f t="shared" si="275"/>
        <v>0</v>
      </c>
      <c r="CJ92" s="12">
        <f t="shared" si="276"/>
        <v>682</v>
      </c>
      <c r="CK92" s="12">
        <f t="shared" si="277"/>
        <v>972</v>
      </c>
      <c r="CL92" s="12">
        <f t="shared" si="278"/>
        <v>2191</v>
      </c>
      <c r="CM92" s="12">
        <f t="shared" si="279"/>
        <v>1004</v>
      </c>
      <c r="CN92" s="12">
        <f t="shared" si="280"/>
        <v>-254</v>
      </c>
      <c r="CO92" s="12">
        <f t="shared" si="281"/>
        <v>-147</v>
      </c>
      <c r="CP92" s="12">
        <f t="shared" si="282"/>
        <v>105</v>
      </c>
      <c r="CQ92" s="12">
        <f t="shared" si="283"/>
        <v>56</v>
      </c>
      <c r="CR92" s="12">
        <f t="shared" si="284"/>
        <v>-76</v>
      </c>
      <c r="CS92" s="12">
        <f t="shared" si="285"/>
        <v>22</v>
      </c>
      <c r="CT92" s="12">
        <f t="shared" si="286"/>
        <v>275</v>
      </c>
      <c r="CU92" s="12">
        <f t="shared" si="287"/>
        <v>317</v>
      </c>
      <c r="CV92" s="12">
        <f t="shared" si="288"/>
        <v>254</v>
      </c>
      <c r="CW92" s="12">
        <f t="shared" si="289"/>
        <v>205</v>
      </c>
      <c r="CX92" s="66">
        <f t="shared" si="290"/>
        <v>0</v>
      </c>
      <c r="CY92" s="66">
        <f t="shared" si="291"/>
        <v>4849</v>
      </c>
      <c r="CZ92" s="66">
        <f t="shared" si="292"/>
        <v>757</v>
      </c>
      <c r="DA92" s="66">
        <f t="shared" si="293"/>
        <v>5606</v>
      </c>
      <c r="DB92" s="58"/>
      <c r="DC92" s="135"/>
      <c r="DD92" s="134"/>
      <c r="DE92" s="134"/>
      <c r="DF92" s="134"/>
      <c r="DG92" s="134"/>
      <c r="DH92" s="134"/>
      <c r="DI92" s="134"/>
      <c r="DJ92" s="135"/>
      <c r="DK92" s="122"/>
      <c r="DL92" s="122"/>
      <c r="DM92" s="122"/>
      <c r="DN92" s="122"/>
      <c r="DO92" s="122"/>
      <c r="DP92" s="122"/>
      <c r="DQ92" s="122"/>
      <c r="DR92" s="122">
        <v>0</v>
      </c>
      <c r="DS92" s="122">
        <v>10</v>
      </c>
      <c r="DT92" s="122">
        <v>49</v>
      </c>
      <c r="DU92" s="122">
        <v>157</v>
      </c>
      <c r="DV92" s="122">
        <v>185</v>
      </c>
      <c r="DW92" s="122">
        <v>321</v>
      </c>
      <c r="DX92" s="122">
        <v>399</v>
      </c>
      <c r="DY92" s="122">
        <v>242</v>
      </c>
      <c r="DZ92" s="122">
        <v>425</v>
      </c>
      <c r="EA92" s="122">
        <v>526</v>
      </c>
      <c r="EB92" s="122">
        <v>403</v>
      </c>
      <c r="EC92" s="122">
        <v>346</v>
      </c>
      <c r="ED92" s="122">
        <v>342</v>
      </c>
      <c r="EE92" s="122">
        <v>295</v>
      </c>
      <c r="EF92" s="232">
        <v>342</v>
      </c>
      <c r="EG92" s="66">
        <f t="shared" si="294"/>
        <v>0</v>
      </c>
      <c r="EH92" s="66">
        <f t="shared" si="295"/>
        <v>401</v>
      </c>
      <c r="EI92" s="66">
        <f t="shared" si="296"/>
        <v>3641</v>
      </c>
      <c r="EJ92" s="66">
        <f t="shared" si="297"/>
        <v>4042</v>
      </c>
      <c r="EK92" s="25"/>
      <c r="EL92" s="5">
        <f t="shared" si="298"/>
        <v>0</v>
      </c>
      <c r="EM92" s="5">
        <f t="shared" si="299"/>
        <v>0</v>
      </c>
      <c r="EN92" s="5">
        <f t="shared" si="300"/>
        <v>0</v>
      </c>
      <c r="EO92" s="5">
        <f t="shared" si="301"/>
        <v>0</v>
      </c>
      <c r="EP92" s="5">
        <f t="shared" si="302"/>
        <v>0</v>
      </c>
      <c r="EQ92" s="5">
        <f t="shared" si="303"/>
        <v>0</v>
      </c>
      <c r="ER92" s="5">
        <f t="shared" si="304"/>
        <v>0</v>
      </c>
      <c r="ES92" s="5">
        <f t="shared" si="305"/>
        <v>0</v>
      </c>
      <c r="ET92" s="5">
        <f t="shared" si="306"/>
        <v>0</v>
      </c>
      <c r="EU92" s="5">
        <f t="shared" si="307"/>
        <v>0</v>
      </c>
      <c r="EV92" s="5">
        <f t="shared" si="308"/>
        <v>0</v>
      </c>
      <c r="EW92" s="5">
        <f t="shared" si="309"/>
        <v>0</v>
      </c>
      <c r="EX92" s="5">
        <f t="shared" si="310"/>
        <v>0</v>
      </c>
      <c r="EY92" s="5">
        <f t="shared" si="311"/>
        <v>0</v>
      </c>
      <c r="EZ92" s="5">
        <f t="shared" si="312"/>
        <v>0</v>
      </c>
      <c r="FA92" s="5">
        <f t="shared" si="313"/>
        <v>0</v>
      </c>
      <c r="FB92" s="5">
        <f t="shared" si="314"/>
        <v>692</v>
      </c>
      <c r="FC92" s="5">
        <f t="shared" si="315"/>
        <v>1021</v>
      </c>
      <c r="FD92" s="5">
        <f t="shared" si="316"/>
        <v>2348</v>
      </c>
      <c r="FE92" s="5">
        <f t="shared" si="317"/>
        <v>1189</v>
      </c>
      <c r="FF92" s="5">
        <f t="shared" si="318"/>
        <v>67</v>
      </c>
      <c r="FG92" s="5">
        <f t="shared" si="319"/>
        <v>252</v>
      </c>
      <c r="FH92" s="5">
        <f t="shared" si="320"/>
        <v>347</v>
      </c>
      <c r="FI92" s="5">
        <f t="shared" si="321"/>
        <v>481</v>
      </c>
      <c r="FJ92" s="5">
        <f t="shared" si="322"/>
        <v>450</v>
      </c>
      <c r="FK92" s="5">
        <f t="shared" si="323"/>
        <v>425</v>
      </c>
      <c r="FL92" s="5">
        <f t="shared" si="324"/>
        <v>621</v>
      </c>
      <c r="FM92" s="5">
        <f t="shared" si="325"/>
        <v>659</v>
      </c>
      <c r="FN92" s="5">
        <f t="shared" si="326"/>
        <v>549</v>
      </c>
      <c r="FO92" s="5">
        <f t="shared" si="327"/>
        <v>547</v>
      </c>
      <c r="FP92" s="176">
        <f t="shared" si="328"/>
        <v>0</v>
      </c>
      <c r="FQ92" s="176">
        <f t="shared" si="329"/>
        <v>5250</v>
      </c>
      <c r="FR92" s="176">
        <f t="shared" si="330"/>
        <v>4398</v>
      </c>
      <c r="FS92" s="66">
        <f t="shared" si="331"/>
        <v>9648</v>
      </c>
      <c r="FT92" s="242">
        <f t="shared" si="332"/>
        <v>0</v>
      </c>
      <c r="FU92" s="242">
        <f t="shared" si="333"/>
        <v>0</v>
      </c>
      <c r="FV92" s="242">
        <f t="shared" si="334"/>
        <v>0</v>
      </c>
      <c r="FW92" s="242">
        <f t="shared" si="335"/>
        <v>0</v>
      </c>
      <c r="FX92" s="242">
        <f t="shared" si="336"/>
        <v>0</v>
      </c>
      <c r="FY92" s="242">
        <f t="shared" si="337"/>
        <v>0</v>
      </c>
      <c r="FZ92" s="242">
        <f t="shared" si="338"/>
        <v>0</v>
      </c>
      <c r="GA92" s="242">
        <f t="shared" si="339"/>
        <v>0</v>
      </c>
      <c r="GB92" s="242">
        <f t="shared" si="340"/>
        <v>0</v>
      </c>
      <c r="GC92" s="242">
        <f t="shared" si="341"/>
        <v>0</v>
      </c>
      <c r="GD92" s="242">
        <f t="shared" si="342"/>
        <v>0</v>
      </c>
      <c r="GE92" s="242">
        <f t="shared" si="343"/>
        <v>0</v>
      </c>
      <c r="GF92" s="242">
        <f t="shared" si="344"/>
        <v>0</v>
      </c>
      <c r="GG92" s="242">
        <f t="shared" si="345"/>
        <v>0</v>
      </c>
      <c r="GH92" s="242">
        <f t="shared" si="346"/>
        <v>0</v>
      </c>
      <c r="GI92" s="242">
        <f t="shared" si="347"/>
        <v>0</v>
      </c>
      <c r="GJ92" s="242">
        <f t="shared" si="348"/>
        <v>8.7684841419683468E-3</v>
      </c>
      <c r="GK92" s="242">
        <f t="shared" si="349"/>
        <v>1.3281300813008131E-2</v>
      </c>
      <c r="GL92" s="242">
        <f t="shared" si="350"/>
        <v>2.6135060829688004E-2</v>
      </c>
      <c r="GM92" s="242">
        <f t="shared" si="351"/>
        <v>1.4936435355007285E-2</v>
      </c>
      <c r="GN92" s="242">
        <f t="shared" si="352"/>
        <v>1.0350207776559097E-3</v>
      </c>
      <c r="GO92" s="242">
        <f t="shared" si="353"/>
        <v>4.620631486303128E-3</v>
      </c>
      <c r="GP92" s="242">
        <f t="shared" si="354"/>
        <v>5.8215615877596216E-3</v>
      </c>
      <c r="GQ92" s="242">
        <f t="shared" si="355"/>
        <v>7.0951278155561787E-3</v>
      </c>
      <c r="GR92" s="242">
        <f t="shared" si="356"/>
        <v>6.9712320490774738E-3</v>
      </c>
      <c r="GS92" s="242">
        <f t="shared" si="357"/>
        <v>6.3027390962613634E-3</v>
      </c>
      <c r="GT92" s="242">
        <f t="shared" si="358"/>
        <v>8.8166394548164981E-3</v>
      </c>
      <c r="GU92" s="242">
        <f t="shared" si="359"/>
        <v>8.6305401945473061E-3</v>
      </c>
      <c r="GV92" s="242">
        <f t="shared" si="360"/>
        <v>9.7783398195727105E-3</v>
      </c>
      <c r="GW92" s="242">
        <f t="shared" si="361"/>
        <v>7.3691454642819849E-3</v>
      </c>
      <c r="GX92" s="177">
        <f t="shared" si="362"/>
        <v>0</v>
      </c>
      <c r="GY92" s="177">
        <f t="shared" si="363"/>
        <v>7.964585659498034E-3</v>
      </c>
      <c r="GZ92" s="177">
        <f t="shared" si="364"/>
        <v>6.7061424686777303E-3</v>
      </c>
      <c r="HA92" s="243">
        <f t="shared" si="365"/>
        <v>6.0513367612812455E-3</v>
      </c>
      <c r="HB92" s="19"/>
      <c r="HC92" s="19"/>
      <c r="HD92" s="225">
        <v>0.79779</v>
      </c>
      <c r="HE92" s="10">
        <f t="shared" si="366"/>
        <v>0</v>
      </c>
      <c r="HF92" s="10">
        <f t="shared" si="367"/>
        <v>0</v>
      </c>
      <c r="HG92" s="10">
        <f t="shared" si="368"/>
        <v>0</v>
      </c>
      <c r="HH92" s="10">
        <f t="shared" si="369"/>
        <v>0</v>
      </c>
      <c r="HI92" s="10">
        <f t="shared" si="370"/>
        <v>0</v>
      </c>
      <c r="HJ92" s="10">
        <f t="shared" si="371"/>
        <v>0</v>
      </c>
      <c r="HK92" s="10">
        <f t="shared" si="372"/>
        <v>0</v>
      </c>
      <c r="HL92" s="10">
        <f t="shared" si="373"/>
        <v>0</v>
      </c>
      <c r="HM92" s="10">
        <f t="shared" si="374"/>
        <v>0</v>
      </c>
      <c r="HN92" s="10">
        <f t="shared" si="375"/>
        <v>0</v>
      </c>
      <c r="HO92" s="10">
        <f t="shared" si="376"/>
        <v>0</v>
      </c>
      <c r="HP92" s="10">
        <f t="shared" si="377"/>
        <v>0</v>
      </c>
      <c r="HQ92" s="10">
        <f t="shared" si="378"/>
        <v>0</v>
      </c>
      <c r="HR92" s="10">
        <f t="shared" si="379"/>
        <v>0</v>
      </c>
      <c r="HS92" s="10">
        <f t="shared" si="380"/>
        <v>0</v>
      </c>
      <c r="HT92" s="10">
        <f t="shared" si="381"/>
        <v>0</v>
      </c>
      <c r="HU92" s="10">
        <f t="shared" si="382"/>
        <v>552.07068000000004</v>
      </c>
      <c r="HV92" s="10">
        <f t="shared" si="383"/>
        <v>814.54358999999999</v>
      </c>
      <c r="HW92" s="10">
        <f t="shared" si="384"/>
        <v>1873.21092</v>
      </c>
      <c r="HX92" s="10">
        <f t="shared" si="385"/>
        <v>948.57231000000002</v>
      </c>
      <c r="HY92" s="10">
        <f t="shared" si="386"/>
        <v>53.451929999999997</v>
      </c>
      <c r="HZ92" s="10">
        <f t="shared" si="387"/>
        <v>201.04308</v>
      </c>
      <c r="IA92" s="10">
        <f t="shared" si="388"/>
        <v>276.83312999999998</v>
      </c>
      <c r="IB92" s="10">
        <f t="shared" si="389"/>
        <v>383.73698999999999</v>
      </c>
      <c r="IC92" s="10">
        <f t="shared" si="390"/>
        <v>359.00549999999998</v>
      </c>
      <c r="ID92" s="10">
        <f t="shared" si="391"/>
        <v>339.06074999999998</v>
      </c>
      <c r="IE92" s="10">
        <f t="shared" si="392"/>
        <v>495.42759000000001</v>
      </c>
      <c r="IF92" s="10">
        <f t="shared" si="393"/>
        <v>525.74360999999999</v>
      </c>
      <c r="IG92" s="10">
        <f t="shared" si="394"/>
        <v>437.98671000000002</v>
      </c>
      <c r="IH92" s="10">
        <f t="shared" si="395"/>
        <v>436.39112999999998</v>
      </c>
      <c r="II92" s="176">
        <f t="shared" si="396"/>
        <v>0</v>
      </c>
      <c r="IJ92" s="176">
        <f t="shared" si="397"/>
        <v>4188.3975</v>
      </c>
      <c r="IK92" s="176">
        <f t="shared" si="398"/>
        <v>3508.6804200000001</v>
      </c>
      <c r="IL92" s="19">
        <f t="shared" si="399"/>
        <v>7697.0779200000006</v>
      </c>
      <c r="IM92" s="168"/>
      <c r="IN92" s="168"/>
      <c r="IO92" s="168"/>
      <c r="IP92" s="168"/>
      <c r="IQ92" s="168"/>
      <c r="IR92" s="168"/>
      <c r="IS92" s="168"/>
      <c r="IT92" s="168"/>
      <c r="IU92" s="168"/>
      <c r="IV92" s="168"/>
      <c r="IW92" s="168"/>
      <c r="IX92" s="168"/>
      <c r="IY92" s="168"/>
      <c r="IZ92" s="168"/>
      <c r="JA92" s="168"/>
      <c r="JB92" s="168"/>
      <c r="JC92" s="168"/>
      <c r="JD92" s="168"/>
      <c r="JE92" s="168"/>
      <c r="JF92" s="168"/>
      <c r="JG92" s="168"/>
      <c r="JH92" s="168"/>
      <c r="JI92" s="168"/>
      <c r="JJ92" s="168"/>
      <c r="JK92" s="168"/>
      <c r="JL92" s="168"/>
      <c r="JM92" s="168"/>
      <c r="JN92" s="168"/>
      <c r="JO92" s="168"/>
      <c r="JP92" s="168"/>
      <c r="JQ92" s="177"/>
      <c r="JR92" s="177">
        <f t="shared" si="256"/>
        <v>0.79779</v>
      </c>
      <c r="JS92" s="177">
        <f t="shared" si="257"/>
        <v>0.79779</v>
      </c>
      <c r="JT92" s="22">
        <f t="shared" si="258"/>
        <v>0.79779000000000011</v>
      </c>
    </row>
    <row r="93" spans="1:280" x14ac:dyDescent="0.25">
      <c r="A93" s="96">
        <v>92</v>
      </c>
      <c r="B93" s="45"/>
      <c r="C93" s="39" t="s">
        <v>238</v>
      </c>
      <c r="D93" s="45" t="s">
        <v>180</v>
      </c>
      <c r="E93" s="68">
        <v>146</v>
      </c>
      <c r="F93" s="48" t="s">
        <v>27</v>
      </c>
      <c r="G93" s="124"/>
      <c r="H93" s="125"/>
      <c r="I93" s="125"/>
      <c r="J93" s="125"/>
      <c r="K93" s="125"/>
      <c r="L93" s="125"/>
      <c r="M93" s="125"/>
      <c r="N93" s="17"/>
      <c r="O93" s="12"/>
      <c r="P93" s="12"/>
      <c r="Q93" s="12"/>
      <c r="R93" s="12"/>
      <c r="S93" s="12"/>
      <c r="T93" s="12"/>
      <c r="U93" s="12"/>
      <c r="V93" s="12"/>
      <c r="W93" s="11"/>
      <c r="X93" s="11"/>
      <c r="Y93" s="12"/>
      <c r="Z93" s="11"/>
      <c r="AA93" s="12"/>
      <c r="AB93" s="12"/>
      <c r="AC93" s="12"/>
      <c r="AD93" s="12"/>
      <c r="AE93" s="12"/>
      <c r="AF93" s="12"/>
      <c r="AG93" s="12"/>
      <c r="AH93" s="11"/>
      <c r="AI93" s="11"/>
      <c r="AJ93" s="11"/>
      <c r="AK93" s="11"/>
      <c r="AL93" s="60"/>
      <c r="AM93" s="124">
        <v>787</v>
      </c>
      <c r="AN93" s="125">
        <v>787</v>
      </c>
      <c r="AO93" s="125">
        <v>787</v>
      </c>
      <c r="AP93" s="125">
        <v>787</v>
      </c>
      <c r="AQ93" s="125">
        <v>787</v>
      </c>
      <c r="AR93" s="125">
        <v>787</v>
      </c>
      <c r="AS93" s="125">
        <v>787</v>
      </c>
      <c r="AT93" s="17">
        <v>787</v>
      </c>
      <c r="AU93" s="12">
        <v>778</v>
      </c>
      <c r="AV93" s="12">
        <v>683</v>
      </c>
      <c r="AW93" s="12">
        <v>667</v>
      </c>
      <c r="AX93" s="12">
        <v>667</v>
      </c>
      <c r="AY93" s="12">
        <v>669</v>
      </c>
      <c r="AZ93" s="12">
        <v>696</v>
      </c>
      <c r="BA93" s="12">
        <v>726</v>
      </c>
      <c r="BB93" s="12">
        <v>724</v>
      </c>
      <c r="BC93" s="11">
        <v>765</v>
      </c>
      <c r="BD93" s="11">
        <v>797</v>
      </c>
      <c r="BE93" s="12">
        <v>808</v>
      </c>
      <c r="BF93" s="11">
        <v>883</v>
      </c>
      <c r="BG93" s="12">
        <v>952</v>
      </c>
      <c r="BH93" s="12">
        <v>1026</v>
      </c>
      <c r="BI93" s="12">
        <v>1209</v>
      </c>
      <c r="BJ93" s="12">
        <v>1491</v>
      </c>
      <c r="BK93" s="12">
        <v>1772</v>
      </c>
      <c r="BL93" s="12">
        <v>2040</v>
      </c>
      <c r="BM93" s="12">
        <v>2284</v>
      </c>
      <c r="BN93" s="11">
        <v>2601</v>
      </c>
      <c r="BO93" s="11">
        <v>2815</v>
      </c>
      <c r="BP93" s="11">
        <v>3023</v>
      </c>
      <c r="BQ93" s="11">
        <v>3173</v>
      </c>
      <c r="BR93" s="60"/>
      <c r="BS93" s="60"/>
      <c r="BT93" s="11">
        <f t="shared" si="260"/>
        <v>0</v>
      </c>
      <c r="BU93" s="11">
        <f t="shared" si="261"/>
        <v>0</v>
      </c>
      <c r="BV93" s="11">
        <f t="shared" si="262"/>
        <v>0</v>
      </c>
      <c r="BW93" s="11">
        <f t="shared" si="263"/>
        <v>0</v>
      </c>
      <c r="BX93" s="11">
        <f t="shared" si="264"/>
        <v>0</v>
      </c>
      <c r="BY93" s="11">
        <f t="shared" si="265"/>
        <v>0</v>
      </c>
      <c r="BZ93" s="11">
        <f t="shared" si="266"/>
        <v>0</v>
      </c>
      <c r="CA93" s="11">
        <f t="shared" si="267"/>
        <v>-9</v>
      </c>
      <c r="CB93" s="11">
        <f t="shared" si="268"/>
        <v>-95</v>
      </c>
      <c r="CC93" s="11">
        <f t="shared" si="269"/>
        <v>-16</v>
      </c>
      <c r="CD93" s="11">
        <f t="shared" si="270"/>
        <v>0</v>
      </c>
      <c r="CE93" s="11">
        <f t="shared" si="271"/>
        <v>2</v>
      </c>
      <c r="CF93" s="11">
        <f t="shared" si="272"/>
        <v>27</v>
      </c>
      <c r="CG93" s="11">
        <f t="shared" si="273"/>
        <v>30</v>
      </c>
      <c r="CH93" s="11">
        <f t="shared" si="274"/>
        <v>-2</v>
      </c>
      <c r="CI93" s="11">
        <f t="shared" si="275"/>
        <v>41</v>
      </c>
      <c r="CJ93" s="11">
        <f t="shared" si="276"/>
        <v>32</v>
      </c>
      <c r="CK93" s="11">
        <f t="shared" si="277"/>
        <v>11</v>
      </c>
      <c r="CL93" s="11">
        <f t="shared" si="278"/>
        <v>75</v>
      </c>
      <c r="CM93" s="11">
        <f t="shared" si="279"/>
        <v>69</v>
      </c>
      <c r="CN93" s="11">
        <f t="shared" si="280"/>
        <v>74</v>
      </c>
      <c r="CO93" s="11">
        <f t="shared" si="281"/>
        <v>183</v>
      </c>
      <c r="CP93" s="11">
        <f t="shared" si="282"/>
        <v>282</v>
      </c>
      <c r="CQ93" s="11">
        <f t="shared" si="283"/>
        <v>281</v>
      </c>
      <c r="CR93" s="11">
        <f t="shared" si="284"/>
        <v>268</v>
      </c>
      <c r="CS93" s="11">
        <f t="shared" si="285"/>
        <v>244</v>
      </c>
      <c r="CT93" s="11">
        <f t="shared" si="286"/>
        <v>317</v>
      </c>
      <c r="CU93" s="11">
        <f t="shared" si="287"/>
        <v>214</v>
      </c>
      <c r="CV93" s="11">
        <f t="shared" si="288"/>
        <v>208</v>
      </c>
      <c r="CW93" s="11">
        <f t="shared" si="289"/>
        <v>150</v>
      </c>
      <c r="CX93" s="66">
        <f t="shared" si="290"/>
        <v>-120</v>
      </c>
      <c r="CY93" s="66">
        <f t="shared" si="291"/>
        <v>285</v>
      </c>
      <c r="CZ93" s="66">
        <f t="shared" si="292"/>
        <v>2221</v>
      </c>
      <c r="DA93" s="66">
        <f t="shared" si="293"/>
        <v>2386</v>
      </c>
      <c r="DB93" s="60"/>
      <c r="DC93" s="128">
        <v>0</v>
      </c>
      <c r="DD93" s="128">
        <v>1</v>
      </c>
      <c r="DE93" s="128">
        <v>26</v>
      </c>
      <c r="DF93" s="129">
        <v>35</v>
      </c>
      <c r="DG93" s="129">
        <v>51</v>
      </c>
      <c r="DH93" s="129">
        <v>50</v>
      </c>
      <c r="DI93" s="129">
        <v>73</v>
      </c>
      <c r="DJ93" s="129">
        <v>76</v>
      </c>
      <c r="DK93" s="128">
        <v>137</v>
      </c>
      <c r="DL93" s="128">
        <v>118</v>
      </c>
      <c r="DM93" s="128">
        <v>92</v>
      </c>
      <c r="DN93" s="129">
        <v>48</v>
      </c>
      <c r="DO93" s="129">
        <v>45</v>
      </c>
      <c r="DP93" s="129">
        <v>49</v>
      </c>
      <c r="DQ93" s="129">
        <v>62</v>
      </c>
      <c r="DR93" s="129">
        <v>42</v>
      </c>
      <c r="DS93" s="130">
        <v>59</v>
      </c>
      <c r="DT93" s="130">
        <v>52</v>
      </c>
      <c r="DU93" s="130">
        <v>40</v>
      </c>
      <c r="DV93" s="130">
        <v>36</v>
      </c>
      <c r="DW93" s="130">
        <v>54</v>
      </c>
      <c r="DX93" s="130">
        <v>22</v>
      </c>
      <c r="DY93" s="130">
        <v>20</v>
      </c>
      <c r="DZ93" s="130">
        <v>18</v>
      </c>
      <c r="EA93" s="130">
        <v>17</v>
      </c>
      <c r="EB93" s="130">
        <v>24</v>
      </c>
      <c r="EC93" s="130">
        <v>16</v>
      </c>
      <c r="ED93" s="130">
        <v>33</v>
      </c>
      <c r="EE93" s="130">
        <v>26</v>
      </c>
      <c r="EF93" s="130">
        <v>51</v>
      </c>
      <c r="EG93" s="66">
        <f t="shared" si="294"/>
        <v>567</v>
      </c>
      <c r="EH93" s="66">
        <f t="shared" si="295"/>
        <v>525</v>
      </c>
      <c r="EI93" s="66">
        <f t="shared" si="296"/>
        <v>281</v>
      </c>
      <c r="EJ93" s="66">
        <f t="shared" si="297"/>
        <v>1373</v>
      </c>
      <c r="EK93" s="25"/>
      <c r="EL93" s="5">
        <f t="shared" si="298"/>
        <v>0</v>
      </c>
      <c r="EM93" s="5">
        <f t="shared" si="299"/>
        <v>1</v>
      </c>
      <c r="EN93" s="5">
        <f t="shared" si="300"/>
        <v>26</v>
      </c>
      <c r="EO93" s="5">
        <f t="shared" si="301"/>
        <v>35</v>
      </c>
      <c r="EP93" s="5">
        <f t="shared" si="302"/>
        <v>51</v>
      </c>
      <c r="EQ93" s="5">
        <f t="shared" si="303"/>
        <v>50</v>
      </c>
      <c r="ER93" s="5">
        <f t="shared" si="304"/>
        <v>73</v>
      </c>
      <c r="ES93" s="5">
        <f t="shared" si="305"/>
        <v>67</v>
      </c>
      <c r="ET93" s="5">
        <f t="shared" si="306"/>
        <v>42</v>
      </c>
      <c r="EU93" s="5">
        <f t="shared" si="307"/>
        <v>102</v>
      </c>
      <c r="EV93" s="5">
        <f t="shared" si="308"/>
        <v>92</v>
      </c>
      <c r="EW93" s="5">
        <f t="shared" si="309"/>
        <v>50</v>
      </c>
      <c r="EX93" s="5">
        <f t="shared" si="310"/>
        <v>72</v>
      </c>
      <c r="EY93" s="5">
        <f t="shared" si="311"/>
        <v>79</v>
      </c>
      <c r="EZ93" s="5">
        <f t="shared" si="312"/>
        <v>60</v>
      </c>
      <c r="FA93" s="5">
        <f t="shared" si="313"/>
        <v>83</v>
      </c>
      <c r="FB93" s="5">
        <f t="shared" si="314"/>
        <v>91</v>
      </c>
      <c r="FC93" s="5">
        <f t="shared" si="315"/>
        <v>63</v>
      </c>
      <c r="FD93" s="5">
        <f t="shared" si="316"/>
        <v>115</v>
      </c>
      <c r="FE93" s="5">
        <f t="shared" si="317"/>
        <v>105</v>
      </c>
      <c r="FF93" s="5">
        <f t="shared" si="318"/>
        <v>128</v>
      </c>
      <c r="FG93" s="5">
        <f t="shared" si="319"/>
        <v>205</v>
      </c>
      <c r="FH93" s="5">
        <f t="shared" si="320"/>
        <v>302</v>
      </c>
      <c r="FI93" s="5">
        <f t="shared" si="321"/>
        <v>299</v>
      </c>
      <c r="FJ93" s="5">
        <f t="shared" si="322"/>
        <v>285</v>
      </c>
      <c r="FK93" s="5">
        <f t="shared" si="323"/>
        <v>268</v>
      </c>
      <c r="FL93" s="5">
        <f t="shared" si="324"/>
        <v>333</v>
      </c>
      <c r="FM93" s="5">
        <f t="shared" si="325"/>
        <v>247</v>
      </c>
      <c r="FN93" s="5">
        <f t="shared" si="326"/>
        <v>234</v>
      </c>
      <c r="FO93" s="5">
        <f t="shared" si="327"/>
        <v>201</v>
      </c>
      <c r="FP93" s="176">
        <f t="shared" si="328"/>
        <v>447</v>
      </c>
      <c r="FQ93" s="176">
        <f t="shared" si="329"/>
        <v>810</v>
      </c>
      <c r="FR93" s="176">
        <f t="shared" si="330"/>
        <v>2502</v>
      </c>
      <c r="FS93" s="66">
        <f t="shared" si="331"/>
        <v>3759</v>
      </c>
      <c r="FT93" s="242">
        <f t="shared" si="332"/>
        <v>0</v>
      </c>
      <c r="FU93" s="242">
        <f t="shared" si="333"/>
        <v>4.068282045857675E-5</v>
      </c>
      <c r="FV93" s="242">
        <f t="shared" si="334"/>
        <v>9.0057324951074626E-4</v>
      </c>
      <c r="FW93" s="242">
        <f t="shared" si="335"/>
        <v>2.5705996841834675E-3</v>
      </c>
      <c r="FX93" s="242">
        <f t="shared" si="336"/>
        <v>2.1223617863905283E-3</v>
      </c>
      <c r="FY93" s="242">
        <f t="shared" si="337"/>
        <v>2.1228868430549757E-3</v>
      </c>
      <c r="FZ93" s="242">
        <f t="shared" si="338"/>
        <v>2.2889513676223124E-3</v>
      </c>
      <c r="GA93" s="242">
        <f t="shared" si="339"/>
        <v>2.4016058498817121E-3</v>
      </c>
      <c r="GB93" s="242">
        <f t="shared" si="340"/>
        <v>1.6715752606861417E-3</v>
      </c>
      <c r="GC93" s="242">
        <f t="shared" si="341"/>
        <v>2.1067850872663429E-3</v>
      </c>
      <c r="GD93" s="242">
        <f t="shared" si="342"/>
        <v>1.9006301001962607E-3</v>
      </c>
      <c r="GE93" s="242">
        <f t="shared" si="343"/>
        <v>1.1579434923575729E-3</v>
      </c>
      <c r="GF93" s="242">
        <f t="shared" si="344"/>
        <v>1.6196153413564277E-3</v>
      </c>
      <c r="GG93" s="242">
        <f t="shared" si="345"/>
        <v>1.3061089526328841E-3</v>
      </c>
      <c r="GH93" s="242">
        <f t="shared" si="346"/>
        <v>9.5646490570850133E-4</v>
      </c>
      <c r="GI93" s="242">
        <f t="shared" si="347"/>
        <v>1.111512862748249E-3</v>
      </c>
      <c r="GJ93" s="242">
        <f t="shared" si="348"/>
        <v>1.1530810071085544E-3</v>
      </c>
      <c r="GK93" s="242">
        <f t="shared" si="349"/>
        <v>8.1951219512195125E-4</v>
      </c>
      <c r="GL93" s="242">
        <f t="shared" si="350"/>
        <v>1.2800391803296936E-3</v>
      </c>
      <c r="GM93" s="242">
        <f t="shared" si="351"/>
        <v>1.3190291945128386E-3</v>
      </c>
      <c r="GN93" s="242">
        <f t="shared" si="352"/>
        <v>1.9773531274620364E-3</v>
      </c>
      <c r="GO93" s="242">
        <f t="shared" si="353"/>
        <v>3.7588470424291319E-3</v>
      </c>
      <c r="GP93" s="242">
        <f t="shared" si="354"/>
        <v>5.0666040331510251E-3</v>
      </c>
      <c r="GQ93" s="242">
        <f t="shared" si="355"/>
        <v>4.4104848583187053E-3</v>
      </c>
      <c r="GR93" s="242">
        <f t="shared" si="356"/>
        <v>4.4151136310823999E-3</v>
      </c>
      <c r="GS93" s="242">
        <f t="shared" si="357"/>
        <v>3.9744331242306955E-3</v>
      </c>
      <c r="GT93" s="242">
        <f t="shared" si="358"/>
        <v>4.7277631859160927E-3</v>
      </c>
      <c r="GU93" s="242">
        <f t="shared" si="359"/>
        <v>3.2348155205662891E-3</v>
      </c>
      <c r="GV93" s="242">
        <f t="shared" si="360"/>
        <v>4.1678169722768931E-3</v>
      </c>
      <c r="GW93" s="242">
        <f t="shared" si="361"/>
        <v>2.7078578397087367E-3</v>
      </c>
      <c r="GX93" s="177">
        <f t="shared" si="362"/>
        <v>1.600006872512741E-3</v>
      </c>
      <c r="GY93" s="177">
        <f t="shared" si="363"/>
        <v>1.228821787465411E-3</v>
      </c>
      <c r="GZ93" s="177">
        <f t="shared" si="364"/>
        <v>3.8150905995069763E-3</v>
      </c>
      <c r="HA93" s="243">
        <f t="shared" si="365"/>
        <v>2.3576881100389928E-3</v>
      </c>
      <c r="HB93" s="19"/>
      <c r="HC93" s="19"/>
      <c r="HD93" s="225">
        <v>1.1310000000000001E-2</v>
      </c>
      <c r="HE93" s="10">
        <f t="shared" si="366"/>
        <v>0</v>
      </c>
      <c r="HF93" s="10">
        <f t="shared" si="367"/>
        <v>1.1310000000000001E-2</v>
      </c>
      <c r="HG93" s="10">
        <f t="shared" si="368"/>
        <v>0.29405999999999999</v>
      </c>
      <c r="HH93" s="10">
        <f t="shared" si="369"/>
        <v>0.39585000000000004</v>
      </c>
      <c r="HI93" s="10">
        <f t="shared" si="370"/>
        <v>0.57681000000000004</v>
      </c>
      <c r="HJ93" s="10">
        <f t="shared" si="371"/>
        <v>0.5655</v>
      </c>
      <c r="HK93" s="10">
        <f t="shared" si="372"/>
        <v>0.82563000000000009</v>
      </c>
      <c r="HL93" s="10">
        <f t="shared" si="373"/>
        <v>0.75777000000000005</v>
      </c>
      <c r="HM93" s="10">
        <f t="shared" si="374"/>
        <v>0.47502</v>
      </c>
      <c r="HN93" s="10">
        <f t="shared" si="375"/>
        <v>1.1536200000000001</v>
      </c>
      <c r="HO93" s="10">
        <f t="shared" si="376"/>
        <v>1.0405200000000001</v>
      </c>
      <c r="HP93" s="10">
        <f t="shared" si="377"/>
        <v>0.5655</v>
      </c>
      <c r="HQ93" s="10">
        <f t="shared" si="378"/>
        <v>0.81432000000000004</v>
      </c>
      <c r="HR93" s="10">
        <f t="shared" si="379"/>
        <v>0.89349000000000001</v>
      </c>
      <c r="HS93" s="10">
        <f t="shared" si="380"/>
        <v>0.67860000000000009</v>
      </c>
      <c r="HT93" s="10">
        <f t="shared" si="381"/>
        <v>0.93873000000000006</v>
      </c>
      <c r="HU93" s="10">
        <f t="shared" si="382"/>
        <v>1.02921</v>
      </c>
      <c r="HV93" s="10">
        <f t="shared" si="383"/>
        <v>0.71253</v>
      </c>
      <c r="HW93" s="10">
        <f t="shared" si="384"/>
        <v>1.3006500000000001</v>
      </c>
      <c r="HX93" s="10">
        <f t="shared" si="385"/>
        <v>1.1875500000000001</v>
      </c>
      <c r="HY93" s="10">
        <f t="shared" si="386"/>
        <v>1.4476800000000001</v>
      </c>
      <c r="HZ93" s="10">
        <f t="shared" si="387"/>
        <v>2.3185500000000001</v>
      </c>
      <c r="IA93" s="10">
        <f t="shared" si="388"/>
        <v>3.4156200000000001</v>
      </c>
      <c r="IB93" s="10">
        <f t="shared" si="389"/>
        <v>3.3816900000000003</v>
      </c>
      <c r="IC93" s="10">
        <f t="shared" si="390"/>
        <v>3.2233500000000004</v>
      </c>
      <c r="ID93" s="10">
        <f t="shared" si="391"/>
        <v>3.0310800000000002</v>
      </c>
      <c r="IE93" s="10">
        <f t="shared" si="392"/>
        <v>3.7662300000000002</v>
      </c>
      <c r="IF93" s="10">
        <f t="shared" si="393"/>
        <v>2.7935700000000003</v>
      </c>
      <c r="IG93" s="10">
        <f t="shared" si="394"/>
        <v>2.6465400000000003</v>
      </c>
      <c r="IH93" s="10">
        <f t="shared" si="395"/>
        <v>2.2733099999999999</v>
      </c>
      <c r="II93" s="176">
        <f t="shared" si="396"/>
        <v>5.0555699999999995</v>
      </c>
      <c r="IJ93" s="176">
        <f t="shared" si="397"/>
        <v>9.1611000000000011</v>
      </c>
      <c r="IK93" s="176">
        <f t="shared" si="398"/>
        <v>28.297620000000002</v>
      </c>
      <c r="IL93" s="19">
        <f t="shared" si="399"/>
        <v>42.51429000000001</v>
      </c>
      <c r="IM93" s="168"/>
      <c r="IN93" s="168"/>
      <c r="IO93" s="168"/>
      <c r="IP93" s="168"/>
      <c r="IQ93" s="168"/>
      <c r="IR93" s="168"/>
      <c r="IS93" s="168"/>
      <c r="IT93" s="168"/>
      <c r="IU93" s="168"/>
      <c r="IV93" s="168"/>
      <c r="IW93" s="168"/>
      <c r="IX93" s="168"/>
      <c r="IY93" s="168"/>
      <c r="IZ93" s="168"/>
      <c r="JA93" s="168"/>
      <c r="JB93" s="168"/>
      <c r="JC93" s="168"/>
      <c r="JD93" s="168"/>
      <c r="JE93" s="168"/>
      <c r="JF93" s="168"/>
      <c r="JG93" s="168"/>
      <c r="JH93" s="168"/>
      <c r="JI93" s="168"/>
      <c r="JJ93" s="168"/>
      <c r="JK93" s="168"/>
      <c r="JL93" s="168"/>
      <c r="JM93" s="168"/>
      <c r="JN93" s="168"/>
      <c r="JO93" s="168"/>
      <c r="JP93" s="168"/>
      <c r="JQ93" s="177">
        <f t="shared" ref="JQ93:JQ104" si="400">II93/FP93</f>
        <v>1.1309999999999999E-2</v>
      </c>
      <c r="JR93" s="177">
        <f t="shared" si="256"/>
        <v>1.1310000000000001E-2</v>
      </c>
      <c r="JS93" s="177">
        <f t="shared" si="257"/>
        <v>1.1310000000000001E-2</v>
      </c>
      <c r="JT93" s="22">
        <f t="shared" si="258"/>
        <v>1.1310000000000002E-2</v>
      </c>
    </row>
    <row r="94" spans="1:280" x14ac:dyDescent="0.25">
      <c r="A94" s="96">
        <v>93</v>
      </c>
      <c r="B94" s="45"/>
      <c r="C94" s="45" t="s">
        <v>182</v>
      </c>
      <c r="D94" s="45" t="s">
        <v>182</v>
      </c>
      <c r="E94" s="68">
        <v>210</v>
      </c>
      <c r="F94" s="46" t="s">
        <v>33</v>
      </c>
      <c r="G94" s="124"/>
      <c r="H94" s="125"/>
      <c r="I94" s="125"/>
      <c r="J94" s="125"/>
      <c r="K94" s="125"/>
      <c r="L94" s="125"/>
      <c r="M94" s="125"/>
      <c r="N94" s="17"/>
      <c r="O94" s="12"/>
      <c r="P94" s="12"/>
      <c r="Q94" s="12"/>
      <c r="R94" s="12"/>
      <c r="S94" s="12"/>
      <c r="T94" s="12"/>
      <c r="U94" s="12"/>
      <c r="V94" s="12"/>
      <c r="W94" s="11"/>
      <c r="X94" s="11"/>
      <c r="Y94" s="12"/>
      <c r="Z94" s="11"/>
      <c r="AA94" s="12"/>
      <c r="AB94" s="12"/>
      <c r="AC94" s="12"/>
      <c r="AD94" s="12"/>
      <c r="AE94" s="12"/>
      <c r="AF94" s="12"/>
      <c r="AG94" s="12"/>
      <c r="AH94" s="11"/>
      <c r="AI94" s="11"/>
      <c r="AJ94" s="11"/>
      <c r="AK94" s="11"/>
      <c r="AL94" s="60"/>
      <c r="AM94" s="124">
        <v>196</v>
      </c>
      <c r="AN94" s="125">
        <v>196</v>
      </c>
      <c r="AO94" s="125">
        <v>196</v>
      </c>
      <c r="AP94" s="125">
        <v>196</v>
      </c>
      <c r="AQ94" s="125">
        <v>196</v>
      </c>
      <c r="AR94" s="125">
        <v>196</v>
      </c>
      <c r="AS94" s="125">
        <v>196</v>
      </c>
      <c r="AT94" s="17">
        <v>196</v>
      </c>
      <c r="AU94" s="12">
        <v>194</v>
      </c>
      <c r="AV94" s="12">
        <v>150</v>
      </c>
      <c r="AW94" s="12">
        <v>135</v>
      </c>
      <c r="AX94" s="12">
        <v>125</v>
      </c>
      <c r="AY94" s="12">
        <v>121</v>
      </c>
      <c r="AZ94" s="12">
        <v>122</v>
      </c>
      <c r="BA94" s="12">
        <v>129</v>
      </c>
      <c r="BB94" s="12">
        <v>130</v>
      </c>
      <c r="BC94" s="11">
        <v>119</v>
      </c>
      <c r="BD94" s="11">
        <v>115</v>
      </c>
      <c r="BE94" s="12">
        <v>118</v>
      </c>
      <c r="BF94" s="11">
        <v>111</v>
      </c>
      <c r="BG94" s="12">
        <v>101</v>
      </c>
      <c r="BH94" s="12">
        <v>94</v>
      </c>
      <c r="BI94" s="12">
        <v>92</v>
      </c>
      <c r="BJ94" s="12">
        <v>92</v>
      </c>
      <c r="BK94" s="12">
        <v>98</v>
      </c>
      <c r="BL94" s="12">
        <v>101</v>
      </c>
      <c r="BM94" s="12">
        <v>103</v>
      </c>
      <c r="BN94" s="11">
        <v>96</v>
      </c>
      <c r="BO94" s="11">
        <v>100</v>
      </c>
      <c r="BP94" s="11">
        <v>102</v>
      </c>
      <c r="BQ94" s="11">
        <v>100</v>
      </c>
      <c r="BR94" s="60"/>
      <c r="BS94" s="60"/>
      <c r="BT94" s="11">
        <f t="shared" si="260"/>
        <v>0</v>
      </c>
      <c r="BU94" s="11">
        <f t="shared" si="261"/>
        <v>0</v>
      </c>
      <c r="BV94" s="11">
        <f t="shared" si="262"/>
        <v>0</v>
      </c>
      <c r="BW94" s="11">
        <f t="shared" si="263"/>
        <v>0</v>
      </c>
      <c r="BX94" s="11">
        <f t="shared" si="264"/>
        <v>0</v>
      </c>
      <c r="BY94" s="11">
        <f t="shared" si="265"/>
        <v>0</v>
      </c>
      <c r="BZ94" s="11">
        <f t="shared" si="266"/>
        <v>0</v>
      </c>
      <c r="CA94" s="11">
        <f t="shared" si="267"/>
        <v>-2</v>
      </c>
      <c r="CB94" s="11">
        <f t="shared" si="268"/>
        <v>-44</v>
      </c>
      <c r="CC94" s="11">
        <f t="shared" si="269"/>
        <v>-15</v>
      </c>
      <c r="CD94" s="11">
        <f t="shared" si="270"/>
        <v>-10</v>
      </c>
      <c r="CE94" s="11">
        <f t="shared" si="271"/>
        <v>-4</v>
      </c>
      <c r="CF94" s="11">
        <f t="shared" si="272"/>
        <v>1</v>
      </c>
      <c r="CG94" s="11">
        <f t="shared" si="273"/>
        <v>7</v>
      </c>
      <c r="CH94" s="11">
        <f t="shared" si="274"/>
        <v>1</v>
      </c>
      <c r="CI94" s="11">
        <f t="shared" si="275"/>
        <v>-11</v>
      </c>
      <c r="CJ94" s="11">
        <f t="shared" si="276"/>
        <v>-4</v>
      </c>
      <c r="CK94" s="11">
        <f t="shared" si="277"/>
        <v>3</v>
      </c>
      <c r="CL94" s="11">
        <f t="shared" si="278"/>
        <v>-7</v>
      </c>
      <c r="CM94" s="11">
        <f t="shared" si="279"/>
        <v>-10</v>
      </c>
      <c r="CN94" s="11">
        <f t="shared" si="280"/>
        <v>-7</v>
      </c>
      <c r="CO94" s="11">
        <f t="shared" si="281"/>
        <v>-2</v>
      </c>
      <c r="CP94" s="11">
        <f t="shared" si="282"/>
        <v>0</v>
      </c>
      <c r="CQ94" s="11">
        <f t="shared" si="283"/>
        <v>6</v>
      </c>
      <c r="CR94" s="11">
        <f t="shared" si="284"/>
        <v>3</v>
      </c>
      <c r="CS94" s="11">
        <f t="shared" si="285"/>
        <v>2</v>
      </c>
      <c r="CT94" s="11">
        <f t="shared" si="286"/>
        <v>-7</v>
      </c>
      <c r="CU94" s="11">
        <f t="shared" si="287"/>
        <v>4</v>
      </c>
      <c r="CV94" s="11">
        <f t="shared" si="288"/>
        <v>2</v>
      </c>
      <c r="CW94" s="11">
        <f t="shared" si="289"/>
        <v>-2</v>
      </c>
      <c r="CX94" s="66">
        <f t="shared" si="290"/>
        <v>-61</v>
      </c>
      <c r="CY94" s="66">
        <f t="shared" si="291"/>
        <v>-34</v>
      </c>
      <c r="CZ94" s="66">
        <f t="shared" si="292"/>
        <v>-1</v>
      </c>
      <c r="DA94" s="66">
        <f t="shared" si="293"/>
        <v>-96</v>
      </c>
      <c r="DB94" s="60"/>
      <c r="DC94" s="128">
        <v>54</v>
      </c>
      <c r="DD94" s="128">
        <v>40</v>
      </c>
      <c r="DE94" s="128">
        <v>65</v>
      </c>
      <c r="DF94" s="129">
        <v>46</v>
      </c>
      <c r="DG94" s="129">
        <v>32</v>
      </c>
      <c r="DH94" s="129">
        <v>53</v>
      </c>
      <c r="DI94" s="129">
        <v>26</v>
      </c>
      <c r="DJ94" s="129">
        <v>17</v>
      </c>
      <c r="DK94" s="128">
        <v>55</v>
      </c>
      <c r="DL94" s="128">
        <v>38</v>
      </c>
      <c r="DM94" s="128">
        <v>20</v>
      </c>
      <c r="DN94" s="129">
        <v>13</v>
      </c>
      <c r="DO94" s="129">
        <v>9</v>
      </c>
      <c r="DP94" s="129">
        <v>9</v>
      </c>
      <c r="DQ94" s="129">
        <v>10</v>
      </c>
      <c r="DR94" s="129">
        <v>9</v>
      </c>
      <c r="DS94" s="130">
        <v>14</v>
      </c>
      <c r="DT94" s="130">
        <v>5</v>
      </c>
      <c r="DU94" s="130">
        <v>8</v>
      </c>
      <c r="DV94" s="130">
        <v>10</v>
      </c>
      <c r="DW94" s="130">
        <v>10</v>
      </c>
      <c r="DX94" s="130">
        <v>4</v>
      </c>
      <c r="DY94" s="130">
        <v>4</v>
      </c>
      <c r="DZ94" s="130">
        <v>2</v>
      </c>
      <c r="EA94" s="130">
        <v>1</v>
      </c>
      <c r="EB94" s="130">
        <v>1</v>
      </c>
      <c r="EC94" s="130">
        <v>3</v>
      </c>
      <c r="ED94" s="130">
        <v>5</v>
      </c>
      <c r="EE94" s="130">
        <v>0</v>
      </c>
      <c r="EF94" s="130">
        <v>1</v>
      </c>
      <c r="EG94" s="66">
        <f t="shared" si="294"/>
        <v>426</v>
      </c>
      <c r="EH94" s="66">
        <f t="shared" si="295"/>
        <v>107</v>
      </c>
      <c r="EI94" s="66">
        <f t="shared" si="296"/>
        <v>31</v>
      </c>
      <c r="EJ94" s="66">
        <f t="shared" si="297"/>
        <v>564</v>
      </c>
      <c r="EK94" s="19"/>
      <c r="EL94" s="5">
        <f t="shared" si="298"/>
        <v>54</v>
      </c>
      <c r="EM94" s="5">
        <f t="shared" si="299"/>
        <v>40</v>
      </c>
      <c r="EN94" s="5">
        <f t="shared" si="300"/>
        <v>65</v>
      </c>
      <c r="EO94" s="5">
        <f t="shared" si="301"/>
        <v>46</v>
      </c>
      <c r="EP94" s="5">
        <f t="shared" si="302"/>
        <v>32</v>
      </c>
      <c r="EQ94" s="5">
        <f t="shared" si="303"/>
        <v>53</v>
      </c>
      <c r="ER94" s="5">
        <f t="shared" si="304"/>
        <v>26</v>
      </c>
      <c r="ES94" s="5">
        <f t="shared" si="305"/>
        <v>15</v>
      </c>
      <c r="ET94" s="5">
        <f t="shared" si="306"/>
        <v>11</v>
      </c>
      <c r="EU94" s="5">
        <f t="shared" si="307"/>
        <v>23</v>
      </c>
      <c r="EV94" s="5">
        <f t="shared" si="308"/>
        <v>10</v>
      </c>
      <c r="EW94" s="5">
        <f t="shared" si="309"/>
        <v>9</v>
      </c>
      <c r="EX94" s="5">
        <f t="shared" si="310"/>
        <v>10</v>
      </c>
      <c r="EY94" s="5">
        <f t="shared" si="311"/>
        <v>16</v>
      </c>
      <c r="EZ94" s="5">
        <f t="shared" si="312"/>
        <v>11</v>
      </c>
      <c r="FA94" s="5">
        <f t="shared" si="313"/>
        <v>-2</v>
      </c>
      <c r="FB94" s="5">
        <f t="shared" si="314"/>
        <v>10</v>
      </c>
      <c r="FC94" s="5">
        <f t="shared" si="315"/>
        <v>8</v>
      </c>
      <c r="FD94" s="5">
        <f t="shared" si="316"/>
        <v>1</v>
      </c>
      <c r="FE94" s="5">
        <f t="shared" si="317"/>
        <v>0</v>
      </c>
      <c r="FF94" s="5">
        <f t="shared" si="318"/>
        <v>3</v>
      </c>
      <c r="FG94" s="5">
        <f t="shared" si="319"/>
        <v>2</v>
      </c>
      <c r="FH94" s="5">
        <f t="shared" si="320"/>
        <v>4</v>
      </c>
      <c r="FI94" s="5">
        <f t="shared" si="321"/>
        <v>8</v>
      </c>
      <c r="FJ94" s="5">
        <f t="shared" si="322"/>
        <v>4</v>
      </c>
      <c r="FK94" s="5">
        <f t="shared" si="323"/>
        <v>3</v>
      </c>
      <c r="FL94" s="5">
        <f t="shared" si="324"/>
        <v>-4</v>
      </c>
      <c r="FM94" s="5">
        <f t="shared" si="325"/>
        <v>9</v>
      </c>
      <c r="FN94" s="5">
        <f t="shared" si="326"/>
        <v>2</v>
      </c>
      <c r="FO94" s="5">
        <f t="shared" si="327"/>
        <v>-1</v>
      </c>
      <c r="FP94" s="176">
        <f t="shared" si="328"/>
        <v>365</v>
      </c>
      <c r="FQ94" s="176">
        <f t="shared" si="329"/>
        <v>73</v>
      </c>
      <c r="FR94" s="176">
        <f t="shared" si="330"/>
        <v>30</v>
      </c>
      <c r="FS94" s="66">
        <f t="shared" si="331"/>
        <v>468</v>
      </c>
      <c r="FT94" s="242">
        <f t="shared" si="332"/>
        <v>1.7201067740353067E-3</v>
      </c>
      <c r="FU94" s="242">
        <f t="shared" si="333"/>
        <v>1.6273128183430701E-3</v>
      </c>
      <c r="FV94" s="242">
        <f t="shared" si="334"/>
        <v>2.2514331237768657E-3</v>
      </c>
      <c r="FW94" s="242">
        <f t="shared" si="335"/>
        <v>3.3785024420697001E-3</v>
      </c>
      <c r="FX94" s="242">
        <f t="shared" si="336"/>
        <v>1.3316779836175865E-3</v>
      </c>
      <c r="FY94" s="242">
        <f t="shared" si="337"/>
        <v>2.2502600536382744E-3</v>
      </c>
      <c r="FZ94" s="242">
        <f t="shared" si="338"/>
        <v>8.1524295285178249E-4</v>
      </c>
      <c r="GA94" s="242">
        <f t="shared" si="339"/>
        <v>5.3767295146605492E-4</v>
      </c>
      <c r="GB94" s="242">
        <f t="shared" si="340"/>
        <v>4.3779352065589428E-4</v>
      </c>
      <c r="GC94" s="242">
        <f t="shared" si="341"/>
        <v>4.7505938242280285E-4</v>
      </c>
      <c r="GD94" s="242">
        <f t="shared" si="342"/>
        <v>2.0659022828220226E-4</v>
      </c>
      <c r="GE94" s="242">
        <f t="shared" si="343"/>
        <v>2.0842982862436313E-4</v>
      </c>
      <c r="GF94" s="242">
        <f t="shared" si="344"/>
        <v>2.2494657518839275E-4</v>
      </c>
      <c r="GG94" s="242">
        <f t="shared" si="345"/>
        <v>2.6452839546995121E-4</v>
      </c>
      <c r="GH94" s="242">
        <f t="shared" si="346"/>
        <v>1.7535189937989193E-4</v>
      </c>
      <c r="GI94" s="242">
        <f t="shared" si="347"/>
        <v>-2.6783442475861422E-5</v>
      </c>
      <c r="GJ94" s="242">
        <f t="shared" si="348"/>
        <v>1.2671219858335762E-4</v>
      </c>
      <c r="GK94" s="242">
        <f t="shared" si="349"/>
        <v>1.040650406504065E-4</v>
      </c>
      <c r="GL94" s="242">
        <f t="shared" si="350"/>
        <v>1.113077548112777E-5</v>
      </c>
      <c r="GM94" s="242">
        <f t="shared" si="351"/>
        <v>0</v>
      </c>
      <c r="GN94" s="242">
        <f t="shared" si="352"/>
        <v>4.6344213924891475E-5</v>
      </c>
      <c r="GO94" s="242">
        <f t="shared" si="353"/>
        <v>3.667167846272324E-5</v>
      </c>
      <c r="GP94" s="242">
        <f t="shared" si="354"/>
        <v>6.7107338187430798E-5</v>
      </c>
      <c r="GQ94" s="242">
        <f t="shared" si="355"/>
        <v>1.180062838346142E-4</v>
      </c>
      <c r="GR94" s="242">
        <f t="shared" si="356"/>
        <v>6.1966507102910874E-5</v>
      </c>
      <c r="GS94" s="242">
        <f t="shared" si="357"/>
        <v>4.4489923032433154E-5</v>
      </c>
      <c r="GT94" s="242">
        <f t="shared" si="358"/>
        <v>-5.6789948179172284E-5</v>
      </c>
      <c r="GU94" s="242">
        <f t="shared" si="359"/>
        <v>1.1786777200443969E-4</v>
      </c>
      <c r="GV94" s="242">
        <f t="shared" si="360"/>
        <v>3.5622367284417885E-5</v>
      </c>
      <c r="GW94" s="242">
        <f t="shared" si="361"/>
        <v>-1.3471929550789735E-5</v>
      </c>
      <c r="GX94" s="177">
        <f t="shared" si="362"/>
        <v>1.3064933075327752E-3</v>
      </c>
      <c r="GY94" s="177">
        <f t="shared" si="363"/>
        <v>1.1074566726540123E-4</v>
      </c>
      <c r="GZ94" s="177">
        <f t="shared" si="364"/>
        <v>4.5744491600803076E-5</v>
      </c>
      <c r="HA94" s="243">
        <f t="shared" si="365"/>
        <v>2.9353499215170218E-4</v>
      </c>
      <c r="HB94" s="19"/>
      <c r="HC94" s="19"/>
      <c r="HD94" s="225">
        <v>0</v>
      </c>
      <c r="HE94" s="10">
        <f t="shared" si="366"/>
        <v>0</v>
      </c>
      <c r="HF94" s="10">
        <f t="shared" si="367"/>
        <v>0</v>
      </c>
      <c r="HG94" s="10">
        <f t="shared" si="368"/>
        <v>0</v>
      </c>
      <c r="HH94" s="10">
        <f t="shared" si="369"/>
        <v>0</v>
      </c>
      <c r="HI94" s="10">
        <f t="shared" si="370"/>
        <v>0</v>
      </c>
      <c r="HJ94" s="10">
        <f t="shared" si="371"/>
        <v>0</v>
      </c>
      <c r="HK94" s="10">
        <f t="shared" si="372"/>
        <v>0</v>
      </c>
      <c r="HL94" s="10">
        <f t="shared" si="373"/>
        <v>0</v>
      </c>
      <c r="HM94" s="10">
        <f t="shared" si="374"/>
        <v>0</v>
      </c>
      <c r="HN94" s="10">
        <f t="shared" si="375"/>
        <v>0</v>
      </c>
      <c r="HO94" s="10">
        <f t="shared" si="376"/>
        <v>0</v>
      </c>
      <c r="HP94" s="10">
        <f t="shared" si="377"/>
        <v>0</v>
      </c>
      <c r="HQ94" s="10">
        <f t="shared" si="378"/>
        <v>0</v>
      </c>
      <c r="HR94" s="10">
        <f t="shared" si="379"/>
        <v>0</v>
      </c>
      <c r="HS94" s="10">
        <f t="shared" si="380"/>
        <v>0</v>
      </c>
      <c r="HT94" s="10">
        <f t="shared" si="381"/>
        <v>0</v>
      </c>
      <c r="HU94" s="10">
        <f t="shared" si="382"/>
        <v>0</v>
      </c>
      <c r="HV94" s="10">
        <f t="shared" si="383"/>
        <v>0</v>
      </c>
      <c r="HW94" s="10">
        <f t="shared" si="384"/>
        <v>0</v>
      </c>
      <c r="HX94" s="10">
        <f t="shared" si="385"/>
        <v>0</v>
      </c>
      <c r="HY94" s="10">
        <f t="shared" si="386"/>
        <v>0</v>
      </c>
      <c r="HZ94" s="10">
        <f t="shared" si="387"/>
        <v>0</v>
      </c>
      <c r="IA94" s="10">
        <f t="shared" si="388"/>
        <v>0</v>
      </c>
      <c r="IB94" s="10">
        <f t="shared" si="389"/>
        <v>0</v>
      </c>
      <c r="IC94" s="10">
        <f t="shared" si="390"/>
        <v>0</v>
      </c>
      <c r="ID94" s="10">
        <f t="shared" si="391"/>
        <v>0</v>
      </c>
      <c r="IE94" s="10">
        <f t="shared" si="392"/>
        <v>0</v>
      </c>
      <c r="IF94" s="10">
        <f t="shared" si="393"/>
        <v>0</v>
      </c>
      <c r="IG94" s="10">
        <f t="shared" si="394"/>
        <v>0</v>
      </c>
      <c r="IH94" s="10">
        <f t="shared" si="395"/>
        <v>0</v>
      </c>
      <c r="II94" s="176">
        <f t="shared" si="396"/>
        <v>0</v>
      </c>
      <c r="IJ94" s="176">
        <f t="shared" si="397"/>
        <v>0</v>
      </c>
      <c r="IK94" s="176">
        <f t="shared" si="398"/>
        <v>0</v>
      </c>
      <c r="IL94" s="19">
        <f t="shared" si="399"/>
        <v>0</v>
      </c>
      <c r="IM94" s="168"/>
      <c r="IN94" s="168"/>
      <c r="IO94" s="168"/>
      <c r="IP94" s="168"/>
      <c r="IQ94" s="168"/>
      <c r="IR94" s="168"/>
      <c r="IS94" s="168"/>
      <c r="IT94" s="168"/>
      <c r="IU94" s="168"/>
      <c r="IV94" s="168"/>
      <c r="IW94" s="168"/>
      <c r="IX94" s="168"/>
      <c r="IY94" s="168"/>
      <c r="IZ94" s="168"/>
      <c r="JA94" s="168"/>
      <c r="JB94" s="168"/>
      <c r="JC94" s="168"/>
      <c r="JD94" s="168"/>
      <c r="JE94" s="168"/>
      <c r="JF94" s="168"/>
      <c r="JG94" s="168"/>
      <c r="JH94" s="168"/>
      <c r="JI94" s="168"/>
      <c r="JJ94" s="168"/>
      <c r="JK94" s="168"/>
      <c r="JL94" s="168"/>
      <c r="JM94" s="168"/>
      <c r="JN94" s="168"/>
      <c r="JO94" s="168"/>
      <c r="JP94" s="168"/>
      <c r="JQ94" s="177">
        <f t="shared" si="400"/>
        <v>0</v>
      </c>
      <c r="JR94" s="177">
        <f t="shared" si="256"/>
        <v>0</v>
      </c>
      <c r="JS94" s="177">
        <f t="shared" si="257"/>
        <v>0</v>
      </c>
      <c r="JT94" s="22">
        <f t="shared" si="258"/>
        <v>0</v>
      </c>
    </row>
    <row r="95" spans="1:280" x14ac:dyDescent="0.25">
      <c r="A95" s="96">
        <v>94</v>
      </c>
      <c r="B95" s="45"/>
      <c r="C95" s="45" t="s">
        <v>237</v>
      </c>
      <c r="D95" s="45" t="s">
        <v>183</v>
      </c>
      <c r="E95" s="68">
        <v>301</v>
      </c>
      <c r="F95" s="48" t="s">
        <v>112</v>
      </c>
      <c r="G95" s="124"/>
      <c r="H95" s="125"/>
      <c r="I95" s="125"/>
      <c r="J95" s="125"/>
      <c r="K95" s="125"/>
      <c r="L95" s="125"/>
      <c r="M95" s="125"/>
      <c r="N95" s="17"/>
      <c r="O95" s="12"/>
      <c r="P95" s="12"/>
      <c r="Q95" s="12"/>
      <c r="R95" s="12"/>
      <c r="S95" s="12"/>
      <c r="T95" s="12"/>
      <c r="U95" s="12"/>
      <c r="V95" s="12"/>
      <c r="W95" s="11"/>
      <c r="X95" s="11"/>
      <c r="Y95" s="12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60"/>
      <c r="AM95" s="124">
        <v>4</v>
      </c>
      <c r="AN95" s="125">
        <v>4</v>
      </c>
      <c r="AO95" s="125">
        <v>4</v>
      </c>
      <c r="AP95" s="125">
        <v>4</v>
      </c>
      <c r="AQ95" s="125">
        <v>4</v>
      </c>
      <c r="AR95" s="125">
        <v>4</v>
      </c>
      <c r="AS95" s="125">
        <v>4</v>
      </c>
      <c r="AT95" s="17">
        <v>4</v>
      </c>
      <c r="AU95" s="12">
        <v>5</v>
      </c>
      <c r="AV95" s="12">
        <v>5</v>
      </c>
      <c r="AW95" s="12">
        <v>6</v>
      </c>
      <c r="AX95" s="12">
        <v>8</v>
      </c>
      <c r="AY95" s="12">
        <v>7</v>
      </c>
      <c r="AZ95" s="12">
        <v>6</v>
      </c>
      <c r="BA95" s="12">
        <v>9</v>
      </c>
      <c r="BB95" s="12">
        <v>7</v>
      </c>
      <c r="BC95" s="11">
        <v>7</v>
      </c>
      <c r="BD95" s="11">
        <v>7</v>
      </c>
      <c r="BE95" s="12">
        <v>11</v>
      </c>
      <c r="BF95" s="11">
        <v>11</v>
      </c>
      <c r="BG95" s="11">
        <v>13</v>
      </c>
      <c r="BH95" s="11">
        <v>11</v>
      </c>
      <c r="BI95" s="11">
        <v>13</v>
      </c>
      <c r="BJ95" s="11">
        <v>10</v>
      </c>
      <c r="BK95" s="11">
        <v>10</v>
      </c>
      <c r="BL95" s="11">
        <v>9</v>
      </c>
      <c r="BM95" s="11">
        <v>11</v>
      </c>
      <c r="BN95" s="11">
        <v>11</v>
      </c>
      <c r="BO95" s="11">
        <v>11</v>
      </c>
      <c r="BP95" s="11">
        <v>11</v>
      </c>
      <c r="BQ95" s="11">
        <v>15</v>
      </c>
      <c r="BR95" s="60"/>
      <c r="BS95" s="60"/>
      <c r="BT95" s="11">
        <f t="shared" si="260"/>
        <v>0</v>
      </c>
      <c r="BU95" s="11">
        <f t="shared" si="261"/>
        <v>0</v>
      </c>
      <c r="BV95" s="11">
        <f t="shared" si="262"/>
        <v>0</v>
      </c>
      <c r="BW95" s="11">
        <f t="shared" si="263"/>
        <v>0</v>
      </c>
      <c r="BX95" s="11">
        <f t="shared" si="264"/>
        <v>0</v>
      </c>
      <c r="BY95" s="11">
        <f t="shared" si="265"/>
        <v>0</v>
      </c>
      <c r="BZ95" s="11">
        <f t="shared" si="266"/>
        <v>0</v>
      </c>
      <c r="CA95" s="11">
        <f t="shared" si="267"/>
        <v>1</v>
      </c>
      <c r="CB95" s="11">
        <f t="shared" si="268"/>
        <v>0</v>
      </c>
      <c r="CC95" s="11">
        <f t="shared" si="269"/>
        <v>1</v>
      </c>
      <c r="CD95" s="11">
        <f t="shared" si="270"/>
        <v>2</v>
      </c>
      <c r="CE95" s="11">
        <f t="shared" si="271"/>
        <v>-1</v>
      </c>
      <c r="CF95" s="11">
        <f t="shared" si="272"/>
        <v>-1</v>
      </c>
      <c r="CG95" s="11">
        <f t="shared" si="273"/>
        <v>3</v>
      </c>
      <c r="CH95" s="11">
        <f t="shared" si="274"/>
        <v>-2</v>
      </c>
      <c r="CI95" s="11">
        <f t="shared" si="275"/>
        <v>0</v>
      </c>
      <c r="CJ95" s="11">
        <f t="shared" si="276"/>
        <v>0</v>
      </c>
      <c r="CK95" s="11">
        <f t="shared" si="277"/>
        <v>4</v>
      </c>
      <c r="CL95" s="11">
        <f t="shared" si="278"/>
        <v>0</v>
      </c>
      <c r="CM95" s="11">
        <f t="shared" si="279"/>
        <v>2</v>
      </c>
      <c r="CN95" s="11">
        <f t="shared" si="280"/>
        <v>-2</v>
      </c>
      <c r="CO95" s="11">
        <f t="shared" si="281"/>
        <v>2</v>
      </c>
      <c r="CP95" s="11">
        <f t="shared" si="282"/>
        <v>-3</v>
      </c>
      <c r="CQ95" s="11">
        <f t="shared" si="283"/>
        <v>0</v>
      </c>
      <c r="CR95" s="11">
        <f t="shared" si="284"/>
        <v>-1</v>
      </c>
      <c r="CS95" s="11">
        <f t="shared" si="285"/>
        <v>2</v>
      </c>
      <c r="CT95" s="11">
        <f t="shared" si="286"/>
        <v>0</v>
      </c>
      <c r="CU95" s="11">
        <f t="shared" si="287"/>
        <v>0</v>
      </c>
      <c r="CV95" s="11">
        <f t="shared" si="288"/>
        <v>0</v>
      </c>
      <c r="CW95" s="11">
        <f t="shared" si="289"/>
        <v>4</v>
      </c>
      <c r="CX95" s="66">
        <f t="shared" si="290"/>
        <v>2</v>
      </c>
      <c r="CY95" s="66">
        <f t="shared" si="291"/>
        <v>7</v>
      </c>
      <c r="CZ95" s="66">
        <f t="shared" si="292"/>
        <v>2</v>
      </c>
      <c r="DA95" s="66">
        <f t="shared" si="293"/>
        <v>11</v>
      </c>
      <c r="DB95" s="60"/>
      <c r="DC95" s="129">
        <v>0</v>
      </c>
      <c r="DD95" s="129">
        <v>0</v>
      </c>
      <c r="DE95" s="129">
        <v>0</v>
      </c>
      <c r="DF95" s="129">
        <v>0</v>
      </c>
      <c r="DG95" s="129">
        <v>0</v>
      </c>
      <c r="DH95" s="129">
        <v>0</v>
      </c>
      <c r="DI95" s="129">
        <v>0</v>
      </c>
      <c r="DJ95" s="130">
        <v>0</v>
      </c>
      <c r="DK95" s="129">
        <v>0</v>
      </c>
      <c r="DL95" s="129">
        <v>0</v>
      </c>
      <c r="DM95" s="129">
        <v>0</v>
      </c>
      <c r="DN95" s="129">
        <v>0</v>
      </c>
      <c r="DO95" s="129">
        <v>0</v>
      </c>
      <c r="DP95" s="129">
        <v>0</v>
      </c>
      <c r="DQ95" s="129">
        <v>1</v>
      </c>
      <c r="DR95" s="130">
        <v>0</v>
      </c>
      <c r="DS95" s="130">
        <v>0</v>
      </c>
      <c r="DT95" s="130">
        <v>0</v>
      </c>
      <c r="DU95" s="130">
        <v>0</v>
      </c>
      <c r="DV95" s="130">
        <v>0</v>
      </c>
      <c r="DW95" s="130">
        <v>0</v>
      </c>
      <c r="DX95" s="130">
        <v>0</v>
      </c>
      <c r="DY95" s="130">
        <v>0</v>
      </c>
      <c r="DZ95" s="130">
        <v>0</v>
      </c>
      <c r="EA95" s="130">
        <v>0</v>
      </c>
      <c r="EB95" s="130">
        <v>0</v>
      </c>
      <c r="EC95" s="130">
        <v>0</v>
      </c>
      <c r="ED95" s="130">
        <v>0</v>
      </c>
      <c r="EE95" s="130">
        <v>0</v>
      </c>
      <c r="EF95" s="130">
        <v>0</v>
      </c>
      <c r="EG95" s="66">
        <f t="shared" si="294"/>
        <v>0</v>
      </c>
      <c r="EH95" s="66">
        <f t="shared" si="295"/>
        <v>1</v>
      </c>
      <c r="EI95" s="66">
        <f t="shared" si="296"/>
        <v>0</v>
      </c>
      <c r="EJ95" s="66">
        <f t="shared" si="297"/>
        <v>1</v>
      </c>
      <c r="EK95" s="25"/>
      <c r="EL95" s="5">
        <f t="shared" si="298"/>
        <v>0</v>
      </c>
      <c r="EM95" s="5">
        <f t="shared" si="299"/>
        <v>0</v>
      </c>
      <c r="EN95" s="5">
        <f t="shared" si="300"/>
        <v>0</v>
      </c>
      <c r="EO95" s="5">
        <f t="shared" si="301"/>
        <v>0</v>
      </c>
      <c r="EP95" s="5">
        <f t="shared" si="302"/>
        <v>0</v>
      </c>
      <c r="EQ95" s="5">
        <f t="shared" si="303"/>
        <v>0</v>
      </c>
      <c r="ER95" s="5">
        <f t="shared" si="304"/>
        <v>0</v>
      </c>
      <c r="ES95" s="5">
        <f t="shared" si="305"/>
        <v>1</v>
      </c>
      <c r="ET95" s="5">
        <f t="shared" si="306"/>
        <v>0</v>
      </c>
      <c r="EU95" s="5">
        <f t="shared" si="307"/>
        <v>1</v>
      </c>
      <c r="EV95" s="5">
        <f t="shared" si="308"/>
        <v>2</v>
      </c>
      <c r="EW95" s="5">
        <f t="shared" si="309"/>
        <v>-1</v>
      </c>
      <c r="EX95" s="5">
        <f t="shared" si="310"/>
        <v>-1</v>
      </c>
      <c r="EY95" s="5">
        <f t="shared" si="311"/>
        <v>3</v>
      </c>
      <c r="EZ95" s="5">
        <f t="shared" si="312"/>
        <v>-1</v>
      </c>
      <c r="FA95" s="5">
        <f t="shared" si="313"/>
        <v>0</v>
      </c>
      <c r="FB95" s="5">
        <f t="shared" si="314"/>
        <v>0</v>
      </c>
      <c r="FC95" s="5">
        <f t="shared" si="315"/>
        <v>4</v>
      </c>
      <c r="FD95" s="5">
        <f t="shared" si="316"/>
        <v>0</v>
      </c>
      <c r="FE95" s="5">
        <f t="shared" si="317"/>
        <v>2</v>
      </c>
      <c r="FF95" s="5">
        <f t="shared" si="318"/>
        <v>-2</v>
      </c>
      <c r="FG95" s="5">
        <f t="shared" si="319"/>
        <v>2</v>
      </c>
      <c r="FH95" s="5">
        <f t="shared" si="320"/>
        <v>-3</v>
      </c>
      <c r="FI95" s="5">
        <f t="shared" si="321"/>
        <v>0</v>
      </c>
      <c r="FJ95" s="5">
        <f t="shared" si="322"/>
        <v>-1</v>
      </c>
      <c r="FK95" s="5">
        <f t="shared" si="323"/>
        <v>2</v>
      </c>
      <c r="FL95" s="5">
        <f t="shared" si="324"/>
        <v>0</v>
      </c>
      <c r="FM95" s="5">
        <f t="shared" si="325"/>
        <v>0</v>
      </c>
      <c r="FN95" s="5">
        <f t="shared" si="326"/>
        <v>0</v>
      </c>
      <c r="FO95" s="5">
        <f t="shared" si="327"/>
        <v>4</v>
      </c>
      <c r="FP95" s="176">
        <f t="shared" si="328"/>
        <v>2</v>
      </c>
      <c r="FQ95" s="176">
        <f t="shared" si="329"/>
        <v>8</v>
      </c>
      <c r="FR95" s="176">
        <f t="shared" si="330"/>
        <v>2</v>
      </c>
      <c r="FS95" s="66">
        <f t="shared" si="331"/>
        <v>12</v>
      </c>
      <c r="FT95" s="242">
        <f t="shared" si="332"/>
        <v>0</v>
      </c>
      <c r="FU95" s="242">
        <f t="shared" si="333"/>
        <v>0</v>
      </c>
      <c r="FV95" s="242">
        <f t="shared" si="334"/>
        <v>0</v>
      </c>
      <c r="FW95" s="242">
        <f t="shared" si="335"/>
        <v>0</v>
      </c>
      <c r="FX95" s="242">
        <f t="shared" si="336"/>
        <v>0</v>
      </c>
      <c r="FY95" s="242">
        <f t="shared" si="337"/>
        <v>0</v>
      </c>
      <c r="FZ95" s="242">
        <f t="shared" si="338"/>
        <v>0</v>
      </c>
      <c r="GA95" s="242">
        <f t="shared" si="339"/>
        <v>3.5844863431070325E-5</v>
      </c>
      <c r="GB95" s="242">
        <f t="shared" si="340"/>
        <v>0</v>
      </c>
      <c r="GC95" s="242">
        <f t="shared" si="341"/>
        <v>2.0654755757513167E-5</v>
      </c>
      <c r="GD95" s="242">
        <f t="shared" si="342"/>
        <v>4.1318045656440447E-5</v>
      </c>
      <c r="GE95" s="242">
        <f t="shared" si="343"/>
        <v>-2.3158869847151459E-5</v>
      </c>
      <c r="GF95" s="242">
        <f t="shared" si="344"/>
        <v>-2.2494657518839277E-5</v>
      </c>
      <c r="GG95" s="242">
        <f t="shared" si="345"/>
        <v>4.9599074150615854E-5</v>
      </c>
      <c r="GH95" s="242">
        <f t="shared" si="346"/>
        <v>-1.5941081761808355E-5</v>
      </c>
      <c r="GI95" s="242">
        <f t="shared" si="347"/>
        <v>0</v>
      </c>
      <c r="GJ95" s="242">
        <f t="shared" si="348"/>
        <v>0</v>
      </c>
      <c r="GK95" s="242">
        <f t="shared" si="349"/>
        <v>5.2032520325203252E-5</v>
      </c>
      <c r="GL95" s="242">
        <f t="shared" si="350"/>
        <v>0</v>
      </c>
      <c r="GM95" s="242">
        <f t="shared" si="351"/>
        <v>2.5124365609768353E-5</v>
      </c>
      <c r="GN95" s="242">
        <f t="shared" si="352"/>
        <v>-3.0896142616594319E-5</v>
      </c>
      <c r="GO95" s="242">
        <f t="shared" si="353"/>
        <v>3.667167846272324E-5</v>
      </c>
      <c r="GP95" s="242">
        <f t="shared" si="354"/>
        <v>-5.0330503640573095E-5</v>
      </c>
      <c r="GQ95" s="242">
        <f t="shared" si="355"/>
        <v>0</v>
      </c>
      <c r="GR95" s="242">
        <f t="shared" si="356"/>
        <v>-1.5491626775727718E-5</v>
      </c>
      <c r="GS95" s="242">
        <f t="shared" si="357"/>
        <v>2.965994868828877E-5</v>
      </c>
      <c r="GT95" s="242">
        <f t="shared" si="358"/>
        <v>0</v>
      </c>
      <c r="GU95" s="242">
        <f t="shared" si="359"/>
        <v>0</v>
      </c>
      <c r="GV95" s="242">
        <f t="shared" si="360"/>
        <v>0</v>
      </c>
      <c r="GW95" s="242">
        <f t="shared" si="361"/>
        <v>5.388771820315894E-5</v>
      </c>
      <c r="GX95" s="177">
        <f t="shared" si="362"/>
        <v>7.1588674385357543E-6</v>
      </c>
      <c r="GY95" s="177">
        <f t="shared" si="363"/>
        <v>1.2136511481139861E-5</v>
      </c>
      <c r="GZ95" s="177">
        <f t="shared" si="364"/>
        <v>3.0496327733868715E-6</v>
      </c>
      <c r="HA95" s="243">
        <f t="shared" si="365"/>
        <v>7.5265382603000565E-6</v>
      </c>
      <c r="HB95" s="19"/>
      <c r="HC95" s="19"/>
      <c r="HD95" s="225">
        <v>0</v>
      </c>
      <c r="HE95" s="10">
        <f t="shared" si="366"/>
        <v>0</v>
      </c>
      <c r="HF95" s="10">
        <f t="shared" si="367"/>
        <v>0</v>
      </c>
      <c r="HG95" s="10">
        <f t="shared" si="368"/>
        <v>0</v>
      </c>
      <c r="HH95" s="10">
        <f t="shared" si="369"/>
        <v>0</v>
      </c>
      <c r="HI95" s="10">
        <f t="shared" si="370"/>
        <v>0</v>
      </c>
      <c r="HJ95" s="10">
        <f t="shared" si="371"/>
        <v>0</v>
      </c>
      <c r="HK95" s="10">
        <f t="shared" si="372"/>
        <v>0</v>
      </c>
      <c r="HL95" s="10">
        <f t="shared" si="373"/>
        <v>0</v>
      </c>
      <c r="HM95" s="10">
        <f t="shared" si="374"/>
        <v>0</v>
      </c>
      <c r="HN95" s="10">
        <f t="shared" si="375"/>
        <v>0</v>
      </c>
      <c r="HO95" s="10">
        <f t="shared" si="376"/>
        <v>0</v>
      </c>
      <c r="HP95" s="10">
        <f t="shared" si="377"/>
        <v>0</v>
      </c>
      <c r="HQ95" s="10">
        <f t="shared" si="378"/>
        <v>0</v>
      </c>
      <c r="HR95" s="10">
        <f t="shared" si="379"/>
        <v>0</v>
      </c>
      <c r="HS95" s="10">
        <f t="shared" si="380"/>
        <v>0</v>
      </c>
      <c r="HT95" s="10">
        <f t="shared" si="381"/>
        <v>0</v>
      </c>
      <c r="HU95" s="10">
        <f t="shared" si="382"/>
        <v>0</v>
      </c>
      <c r="HV95" s="10">
        <f t="shared" si="383"/>
        <v>0</v>
      </c>
      <c r="HW95" s="10">
        <f t="shared" si="384"/>
        <v>0</v>
      </c>
      <c r="HX95" s="10">
        <f t="shared" si="385"/>
        <v>0</v>
      </c>
      <c r="HY95" s="10">
        <f t="shared" si="386"/>
        <v>0</v>
      </c>
      <c r="HZ95" s="10">
        <f t="shared" si="387"/>
        <v>0</v>
      </c>
      <c r="IA95" s="10">
        <f t="shared" si="388"/>
        <v>0</v>
      </c>
      <c r="IB95" s="10">
        <f t="shared" si="389"/>
        <v>0</v>
      </c>
      <c r="IC95" s="10">
        <f t="shared" si="390"/>
        <v>0</v>
      </c>
      <c r="ID95" s="10">
        <f t="shared" si="391"/>
        <v>0</v>
      </c>
      <c r="IE95" s="10">
        <f t="shared" si="392"/>
        <v>0</v>
      </c>
      <c r="IF95" s="10">
        <f t="shared" si="393"/>
        <v>0</v>
      </c>
      <c r="IG95" s="10">
        <f t="shared" si="394"/>
        <v>0</v>
      </c>
      <c r="IH95" s="10">
        <f t="shared" si="395"/>
        <v>0</v>
      </c>
      <c r="II95" s="176">
        <f t="shared" si="396"/>
        <v>0</v>
      </c>
      <c r="IJ95" s="176">
        <f t="shared" si="397"/>
        <v>0</v>
      </c>
      <c r="IK95" s="176">
        <f t="shared" si="398"/>
        <v>0</v>
      </c>
      <c r="IL95" s="19">
        <f t="shared" si="399"/>
        <v>0</v>
      </c>
      <c r="IM95" s="168"/>
      <c r="IN95" s="168"/>
      <c r="IO95" s="168"/>
      <c r="IP95" s="168"/>
      <c r="IQ95" s="168"/>
      <c r="IR95" s="168"/>
      <c r="IS95" s="168"/>
      <c r="IT95" s="168"/>
      <c r="IU95" s="168"/>
      <c r="IV95" s="168"/>
      <c r="IW95" s="168"/>
      <c r="IX95" s="168"/>
      <c r="IY95" s="168"/>
      <c r="IZ95" s="168"/>
      <c r="JA95" s="168"/>
      <c r="JB95" s="168"/>
      <c r="JC95" s="168"/>
      <c r="JD95" s="168"/>
      <c r="JE95" s="168"/>
      <c r="JF95" s="168"/>
      <c r="JG95" s="168"/>
      <c r="JH95" s="168"/>
      <c r="JI95" s="168"/>
      <c r="JJ95" s="168"/>
      <c r="JK95" s="168"/>
      <c r="JL95" s="168"/>
      <c r="JM95" s="168"/>
      <c r="JN95" s="168"/>
      <c r="JO95" s="168"/>
      <c r="JP95" s="168"/>
      <c r="JQ95" s="177">
        <f t="shared" si="400"/>
        <v>0</v>
      </c>
      <c r="JR95" s="177">
        <f t="shared" ref="JR95:JR112" si="401">IJ95/FQ95</f>
        <v>0</v>
      </c>
      <c r="JS95" s="177">
        <f t="shared" ref="JS95:JS112" si="402">IK95/FR95</f>
        <v>0</v>
      </c>
      <c r="JT95" s="22">
        <f t="shared" ref="JT95:JT112" si="403">IL95/FS95</f>
        <v>0</v>
      </c>
    </row>
    <row r="96" spans="1:280" x14ac:dyDescent="0.25">
      <c r="A96" s="96">
        <v>95</v>
      </c>
      <c r="B96" s="45"/>
      <c r="C96" s="39" t="s">
        <v>238</v>
      </c>
      <c r="D96" s="45" t="s">
        <v>180</v>
      </c>
      <c r="E96" s="68">
        <v>135</v>
      </c>
      <c r="F96" s="48" t="s">
        <v>23</v>
      </c>
      <c r="G96" s="124"/>
      <c r="H96" s="125"/>
      <c r="I96" s="125"/>
      <c r="J96" s="125"/>
      <c r="K96" s="125"/>
      <c r="L96" s="125"/>
      <c r="M96" s="125"/>
      <c r="N96" s="17"/>
      <c r="O96" s="12"/>
      <c r="P96" s="12"/>
      <c r="Q96" s="12"/>
      <c r="R96" s="12"/>
      <c r="S96" s="12"/>
      <c r="T96" s="12"/>
      <c r="U96" s="12"/>
      <c r="V96" s="12"/>
      <c r="W96" s="11"/>
      <c r="X96" s="11"/>
      <c r="Y96" s="12"/>
      <c r="Z96" s="11"/>
      <c r="AA96" s="12"/>
      <c r="AB96" s="12"/>
      <c r="AC96" s="12"/>
      <c r="AD96" s="12"/>
      <c r="AE96" s="12"/>
      <c r="AF96" s="12"/>
      <c r="AG96" s="12"/>
      <c r="AH96" s="11"/>
      <c r="AI96" s="11"/>
      <c r="AJ96" s="11"/>
      <c r="AK96" s="11"/>
      <c r="AL96" s="60"/>
      <c r="AM96" s="124">
        <v>119</v>
      </c>
      <c r="AN96" s="125">
        <v>119</v>
      </c>
      <c r="AO96" s="125">
        <v>119</v>
      </c>
      <c r="AP96" s="125">
        <v>119</v>
      </c>
      <c r="AQ96" s="125">
        <v>119</v>
      </c>
      <c r="AR96" s="125">
        <v>119</v>
      </c>
      <c r="AS96" s="125">
        <v>119</v>
      </c>
      <c r="AT96" s="17">
        <v>119</v>
      </c>
      <c r="AU96" s="12">
        <v>131</v>
      </c>
      <c r="AV96" s="12">
        <v>129</v>
      </c>
      <c r="AW96" s="12">
        <v>169</v>
      </c>
      <c r="AX96" s="12">
        <v>195</v>
      </c>
      <c r="AY96" s="12">
        <v>260</v>
      </c>
      <c r="AZ96" s="12">
        <v>355</v>
      </c>
      <c r="BA96" s="12">
        <v>486</v>
      </c>
      <c r="BB96" s="12">
        <v>571</v>
      </c>
      <c r="BC96" s="11">
        <v>687</v>
      </c>
      <c r="BD96" s="11">
        <v>802</v>
      </c>
      <c r="BE96" s="12">
        <v>958</v>
      </c>
      <c r="BF96" s="11">
        <v>1159</v>
      </c>
      <c r="BG96" s="12">
        <v>1443</v>
      </c>
      <c r="BH96" s="12">
        <v>1643</v>
      </c>
      <c r="BI96" s="12">
        <v>1719</v>
      </c>
      <c r="BJ96" s="12">
        <v>1764</v>
      </c>
      <c r="BK96" s="12">
        <v>1786</v>
      </c>
      <c r="BL96" s="12">
        <v>1851</v>
      </c>
      <c r="BM96" s="12">
        <v>1930</v>
      </c>
      <c r="BN96" s="11">
        <v>2020</v>
      </c>
      <c r="BO96" s="11">
        <v>2112</v>
      </c>
      <c r="BP96" s="11">
        <v>2180</v>
      </c>
      <c r="BQ96" s="11">
        <v>2245</v>
      </c>
      <c r="BR96" s="60"/>
      <c r="BS96" s="60"/>
      <c r="BT96" s="11">
        <f t="shared" si="260"/>
        <v>0</v>
      </c>
      <c r="BU96" s="11">
        <f t="shared" si="261"/>
        <v>0</v>
      </c>
      <c r="BV96" s="11">
        <f t="shared" si="262"/>
        <v>0</v>
      </c>
      <c r="BW96" s="11">
        <f t="shared" si="263"/>
        <v>0</v>
      </c>
      <c r="BX96" s="11">
        <f t="shared" si="264"/>
        <v>0</v>
      </c>
      <c r="BY96" s="11">
        <f t="shared" si="265"/>
        <v>0</v>
      </c>
      <c r="BZ96" s="11">
        <f t="shared" si="266"/>
        <v>0</v>
      </c>
      <c r="CA96" s="11">
        <f t="shared" si="267"/>
        <v>12</v>
      </c>
      <c r="CB96" s="11">
        <f t="shared" si="268"/>
        <v>-2</v>
      </c>
      <c r="CC96" s="11">
        <f t="shared" si="269"/>
        <v>40</v>
      </c>
      <c r="CD96" s="11">
        <f t="shared" si="270"/>
        <v>26</v>
      </c>
      <c r="CE96" s="11">
        <f t="shared" si="271"/>
        <v>65</v>
      </c>
      <c r="CF96" s="11">
        <f t="shared" si="272"/>
        <v>95</v>
      </c>
      <c r="CG96" s="11">
        <f t="shared" si="273"/>
        <v>131</v>
      </c>
      <c r="CH96" s="11">
        <f t="shared" si="274"/>
        <v>85</v>
      </c>
      <c r="CI96" s="11">
        <f t="shared" si="275"/>
        <v>116</v>
      </c>
      <c r="CJ96" s="11">
        <f t="shared" si="276"/>
        <v>115</v>
      </c>
      <c r="CK96" s="11">
        <f t="shared" si="277"/>
        <v>156</v>
      </c>
      <c r="CL96" s="11">
        <f t="shared" si="278"/>
        <v>201</v>
      </c>
      <c r="CM96" s="11">
        <f t="shared" si="279"/>
        <v>284</v>
      </c>
      <c r="CN96" s="11">
        <f t="shared" si="280"/>
        <v>200</v>
      </c>
      <c r="CO96" s="11">
        <f t="shared" si="281"/>
        <v>76</v>
      </c>
      <c r="CP96" s="11">
        <f t="shared" si="282"/>
        <v>45</v>
      </c>
      <c r="CQ96" s="11">
        <f t="shared" si="283"/>
        <v>22</v>
      </c>
      <c r="CR96" s="11">
        <f t="shared" si="284"/>
        <v>65</v>
      </c>
      <c r="CS96" s="11">
        <f t="shared" si="285"/>
        <v>79</v>
      </c>
      <c r="CT96" s="11">
        <f t="shared" si="286"/>
        <v>90</v>
      </c>
      <c r="CU96" s="11">
        <f t="shared" si="287"/>
        <v>92</v>
      </c>
      <c r="CV96" s="11">
        <f t="shared" si="288"/>
        <v>68</v>
      </c>
      <c r="CW96" s="11">
        <f t="shared" si="289"/>
        <v>65</v>
      </c>
      <c r="CX96" s="66">
        <f t="shared" si="290"/>
        <v>50</v>
      </c>
      <c r="CY96" s="66">
        <f t="shared" si="291"/>
        <v>1274</v>
      </c>
      <c r="CZ96" s="66">
        <f t="shared" si="292"/>
        <v>802</v>
      </c>
      <c r="DA96" s="66">
        <f t="shared" si="293"/>
        <v>2126</v>
      </c>
      <c r="DB96" s="60"/>
      <c r="DC96" s="128">
        <v>2</v>
      </c>
      <c r="DD96" s="128">
        <v>1</v>
      </c>
      <c r="DE96" s="128">
        <v>1</v>
      </c>
      <c r="DF96" s="129">
        <v>1</v>
      </c>
      <c r="DG96" s="129">
        <v>0</v>
      </c>
      <c r="DH96" s="129">
        <v>0</v>
      </c>
      <c r="DI96" s="129">
        <v>1</v>
      </c>
      <c r="DJ96" s="129">
        <v>1</v>
      </c>
      <c r="DK96" s="128">
        <v>10</v>
      </c>
      <c r="DL96" s="128">
        <v>7</v>
      </c>
      <c r="DM96" s="128">
        <v>12</v>
      </c>
      <c r="DN96" s="129">
        <v>13</v>
      </c>
      <c r="DO96" s="129">
        <v>7</v>
      </c>
      <c r="DP96" s="129">
        <v>12</v>
      </c>
      <c r="DQ96" s="129">
        <v>13</v>
      </c>
      <c r="DR96" s="129">
        <v>16</v>
      </c>
      <c r="DS96" s="130">
        <v>10</v>
      </c>
      <c r="DT96" s="130">
        <v>8</v>
      </c>
      <c r="DU96" s="130">
        <v>5</v>
      </c>
      <c r="DV96" s="130">
        <v>10</v>
      </c>
      <c r="DW96" s="130">
        <v>10</v>
      </c>
      <c r="DX96" s="130">
        <v>22</v>
      </c>
      <c r="DY96" s="130">
        <v>10</v>
      </c>
      <c r="DZ96" s="130">
        <v>16</v>
      </c>
      <c r="EA96" s="130">
        <v>22</v>
      </c>
      <c r="EB96" s="130">
        <v>27</v>
      </c>
      <c r="EC96" s="130">
        <v>45</v>
      </c>
      <c r="ED96" s="130">
        <v>33</v>
      </c>
      <c r="EE96" s="130">
        <v>34</v>
      </c>
      <c r="EF96" s="130">
        <v>23</v>
      </c>
      <c r="EG96" s="66">
        <f t="shared" si="294"/>
        <v>24</v>
      </c>
      <c r="EH96" s="66">
        <f t="shared" si="295"/>
        <v>106</v>
      </c>
      <c r="EI96" s="66">
        <f t="shared" si="296"/>
        <v>242</v>
      </c>
      <c r="EJ96" s="66">
        <f t="shared" si="297"/>
        <v>372</v>
      </c>
      <c r="EK96" s="19"/>
      <c r="EL96" s="5">
        <f t="shared" si="298"/>
        <v>2</v>
      </c>
      <c r="EM96" s="5">
        <f t="shared" si="299"/>
        <v>1</v>
      </c>
      <c r="EN96" s="5">
        <f t="shared" si="300"/>
        <v>1</v>
      </c>
      <c r="EO96" s="5">
        <f t="shared" si="301"/>
        <v>1</v>
      </c>
      <c r="EP96" s="5">
        <f t="shared" si="302"/>
        <v>0</v>
      </c>
      <c r="EQ96" s="5">
        <f t="shared" si="303"/>
        <v>0</v>
      </c>
      <c r="ER96" s="5">
        <f t="shared" si="304"/>
        <v>1</v>
      </c>
      <c r="ES96" s="5">
        <f t="shared" si="305"/>
        <v>13</v>
      </c>
      <c r="ET96" s="5">
        <f t="shared" si="306"/>
        <v>8</v>
      </c>
      <c r="EU96" s="5">
        <f t="shared" si="307"/>
        <v>47</v>
      </c>
      <c r="EV96" s="5">
        <f t="shared" si="308"/>
        <v>38</v>
      </c>
      <c r="EW96" s="5">
        <f t="shared" si="309"/>
        <v>78</v>
      </c>
      <c r="EX96" s="5">
        <f t="shared" si="310"/>
        <v>102</v>
      </c>
      <c r="EY96" s="5">
        <f t="shared" si="311"/>
        <v>143</v>
      </c>
      <c r="EZ96" s="5">
        <f t="shared" si="312"/>
        <v>98</v>
      </c>
      <c r="FA96" s="5">
        <f t="shared" si="313"/>
        <v>132</v>
      </c>
      <c r="FB96" s="5">
        <f t="shared" si="314"/>
        <v>125</v>
      </c>
      <c r="FC96" s="5">
        <f t="shared" si="315"/>
        <v>164</v>
      </c>
      <c r="FD96" s="5">
        <f t="shared" si="316"/>
        <v>206</v>
      </c>
      <c r="FE96" s="5">
        <f t="shared" si="317"/>
        <v>294</v>
      </c>
      <c r="FF96" s="5">
        <f t="shared" si="318"/>
        <v>210</v>
      </c>
      <c r="FG96" s="5">
        <f t="shared" si="319"/>
        <v>98</v>
      </c>
      <c r="FH96" s="5">
        <f t="shared" si="320"/>
        <v>55</v>
      </c>
      <c r="FI96" s="5">
        <f t="shared" si="321"/>
        <v>38</v>
      </c>
      <c r="FJ96" s="5">
        <f t="shared" si="322"/>
        <v>87</v>
      </c>
      <c r="FK96" s="5">
        <f t="shared" si="323"/>
        <v>106</v>
      </c>
      <c r="FL96" s="5">
        <f t="shared" si="324"/>
        <v>135</v>
      </c>
      <c r="FM96" s="5">
        <f t="shared" si="325"/>
        <v>125</v>
      </c>
      <c r="FN96" s="5">
        <f t="shared" si="326"/>
        <v>102</v>
      </c>
      <c r="FO96" s="5">
        <f t="shared" si="327"/>
        <v>88</v>
      </c>
      <c r="FP96" s="176">
        <f t="shared" si="328"/>
        <v>74</v>
      </c>
      <c r="FQ96" s="176">
        <f t="shared" si="329"/>
        <v>1380</v>
      </c>
      <c r="FR96" s="176">
        <f t="shared" si="330"/>
        <v>1044</v>
      </c>
      <c r="FS96" s="66">
        <f t="shared" si="331"/>
        <v>2498</v>
      </c>
      <c r="FT96" s="242">
        <f t="shared" si="332"/>
        <v>6.3707658297603947E-5</v>
      </c>
      <c r="FU96" s="242">
        <f t="shared" si="333"/>
        <v>4.068282045857675E-5</v>
      </c>
      <c r="FV96" s="242">
        <f t="shared" si="334"/>
        <v>3.4637432673490244E-5</v>
      </c>
      <c r="FW96" s="242">
        <f t="shared" si="335"/>
        <v>7.3445705262384787E-5</v>
      </c>
      <c r="FX96" s="242">
        <f t="shared" si="336"/>
        <v>0</v>
      </c>
      <c r="FY96" s="242">
        <f t="shared" si="337"/>
        <v>0</v>
      </c>
      <c r="FZ96" s="242">
        <f t="shared" si="338"/>
        <v>3.1355498186607019E-5</v>
      </c>
      <c r="GA96" s="242">
        <f t="shared" si="339"/>
        <v>4.6598322460391424E-4</v>
      </c>
      <c r="GB96" s="242">
        <f t="shared" si="340"/>
        <v>3.1839528774974131E-4</v>
      </c>
      <c r="GC96" s="242">
        <f t="shared" si="341"/>
        <v>9.7077352060311885E-4</v>
      </c>
      <c r="GD96" s="242">
        <f t="shared" si="342"/>
        <v>7.8504286747236858E-4</v>
      </c>
      <c r="GE96" s="242">
        <f t="shared" si="343"/>
        <v>1.8063918480778138E-3</v>
      </c>
      <c r="GF96" s="242">
        <f t="shared" si="344"/>
        <v>2.2944550669216062E-3</v>
      </c>
      <c r="GG96" s="242">
        <f t="shared" si="345"/>
        <v>2.3642225345126889E-3</v>
      </c>
      <c r="GH96" s="242">
        <f t="shared" si="346"/>
        <v>1.5622260126572189E-3</v>
      </c>
      <c r="GI96" s="242">
        <f t="shared" si="347"/>
        <v>1.7677072034068539E-3</v>
      </c>
      <c r="GJ96" s="242">
        <f t="shared" si="348"/>
        <v>1.5839024822919703E-3</v>
      </c>
      <c r="GK96" s="242">
        <f t="shared" si="349"/>
        <v>2.1333333333333334E-3</v>
      </c>
      <c r="GL96" s="242">
        <f t="shared" si="350"/>
        <v>2.2929397491123207E-3</v>
      </c>
      <c r="GM96" s="242">
        <f t="shared" si="351"/>
        <v>3.693281744635948E-3</v>
      </c>
      <c r="GN96" s="242">
        <f t="shared" si="352"/>
        <v>3.2440949747424034E-3</v>
      </c>
      <c r="GO96" s="242">
        <f t="shared" si="353"/>
        <v>1.7969122446734387E-3</v>
      </c>
      <c r="GP96" s="242">
        <f t="shared" si="354"/>
        <v>9.2272590007717349E-4</v>
      </c>
      <c r="GQ96" s="242">
        <f t="shared" si="355"/>
        <v>5.6052984821441736E-4</v>
      </c>
      <c r="GR96" s="242">
        <f t="shared" si="356"/>
        <v>1.3477715294883115E-3</v>
      </c>
      <c r="GS96" s="242">
        <f t="shared" si="357"/>
        <v>1.5719772804793047E-3</v>
      </c>
      <c r="GT96" s="242">
        <f t="shared" si="358"/>
        <v>1.9166607510470648E-3</v>
      </c>
      <c r="GU96" s="242">
        <f t="shared" si="359"/>
        <v>1.6370523889505512E-3</v>
      </c>
      <c r="GV96" s="242">
        <f t="shared" si="360"/>
        <v>1.8167407315053121E-3</v>
      </c>
      <c r="GW96" s="242">
        <f t="shared" si="361"/>
        <v>1.1855298004694967E-3</v>
      </c>
      <c r="GX96" s="177">
        <f t="shared" si="362"/>
        <v>2.6487809522582291E-4</v>
      </c>
      <c r="GY96" s="177">
        <f t="shared" si="363"/>
        <v>2.0935482304966259E-3</v>
      </c>
      <c r="GZ96" s="177">
        <f t="shared" si="364"/>
        <v>1.591908307707947E-3</v>
      </c>
      <c r="HA96" s="243">
        <f t="shared" si="365"/>
        <v>1.5667743811857951E-3</v>
      </c>
      <c r="HB96" s="19"/>
      <c r="HC96" s="19"/>
      <c r="HD96" s="225">
        <v>0</v>
      </c>
      <c r="HE96" s="10">
        <f t="shared" si="366"/>
        <v>0</v>
      </c>
      <c r="HF96" s="10">
        <f t="shared" si="367"/>
        <v>0</v>
      </c>
      <c r="HG96" s="10">
        <f t="shared" si="368"/>
        <v>0</v>
      </c>
      <c r="HH96" s="10">
        <f t="shared" si="369"/>
        <v>0</v>
      </c>
      <c r="HI96" s="10">
        <f t="shared" si="370"/>
        <v>0</v>
      </c>
      <c r="HJ96" s="10">
        <f t="shared" si="371"/>
        <v>0</v>
      </c>
      <c r="HK96" s="10">
        <f t="shared" si="372"/>
        <v>0</v>
      </c>
      <c r="HL96" s="10">
        <f t="shared" si="373"/>
        <v>0</v>
      </c>
      <c r="HM96" s="10">
        <f t="shared" si="374"/>
        <v>0</v>
      </c>
      <c r="HN96" s="10">
        <f t="shared" si="375"/>
        <v>0</v>
      </c>
      <c r="HO96" s="10">
        <f t="shared" si="376"/>
        <v>0</v>
      </c>
      <c r="HP96" s="10">
        <f t="shared" si="377"/>
        <v>0</v>
      </c>
      <c r="HQ96" s="10">
        <f t="shared" si="378"/>
        <v>0</v>
      </c>
      <c r="HR96" s="10">
        <f t="shared" si="379"/>
        <v>0</v>
      </c>
      <c r="HS96" s="10">
        <f t="shared" si="380"/>
        <v>0</v>
      </c>
      <c r="HT96" s="10">
        <f t="shared" si="381"/>
        <v>0</v>
      </c>
      <c r="HU96" s="10">
        <f t="shared" si="382"/>
        <v>0</v>
      </c>
      <c r="HV96" s="10">
        <f t="shared" si="383"/>
        <v>0</v>
      </c>
      <c r="HW96" s="10">
        <f t="shared" si="384"/>
        <v>0</v>
      </c>
      <c r="HX96" s="10">
        <f t="shared" si="385"/>
        <v>0</v>
      </c>
      <c r="HY96" s="10">
        <f t="shared" si="386"/>
        <v>0</v>
      </c>
      <c r="HZ96" s="10">
        <f t="shared" si="387"/>
        <v>0</v>
      </c>
      <c r="IA96" s="10">
        <f t="shared" si="388"/>
        <v>0</v>
      </c>
      <c r="IB96" s="10">
        <f t="shared" si="389"/>
        <v>0</v>
      </c>
      <c r="IC96" s="10">
        <f t="shared" si="390"/>
        <v>0</v>
      </c>
      <c r="ID96" s="10">
        <f t="shared" si="391"/>
        <v>0</v>
      </c>
      <c r="IE96" s="10">
        <f t="shared" si="392"/>
        <v>0</v>
      </c>
      <c r="IF96" s="10">
        <f t="shared" si="393"/>
        <v>0</v>
      </c>
      <c r="IG96" s="10">
        <f t="shared" si="394"/>
        <v>0</v>
      </c>
      <c r="IH96" s="10">
        <f t="shared" si="395"/>
        <v>0</v>
      </c>
      <c r="II96" s="176">
        <f t="shared" si="396"/>
        <v>0</v>
      </c>
      <c r="IJ96" s="176">
        <f t="shared" si="397"/>
        <v>0</v>
      </c>
      <c r="IK96" s="176">
        <f t="shared" si="398"/>
        <v>0</v>
      </c>
      <c r="IL96" s="19">
        <f t="shared" si="399"/>
        <v>0</v>
      </c>
      <c r="IM96" s="168"/>
      <c r="IN96" s="168"/>
      <c r="IO96" s="168"/>
      <c r="IP96" s="168"/>
      <c r="IQ96" s="168"/>
      <c r="IR96" s="168"/>
      <c r="IS96" s="168"/>
      <c r="IT96" s="168"/>
      <c r="IU96" s="168"/>
      <c r="IV96" s="168"/>
      <c r="IW96" s="168"/>
      <c r="IX96" s="168"/>
      <c r="IY96" s="168"/>
      <c r="IZ96" s="168"/>
      <c r="JA96" s="168"/>
      <c r="JB96" s="168"/>
      <c r="JC96" s="168"/>
      <c r="JD96" s="168"/>
      <c r="JE96" s="168"/>
      <c r="JF96" s="168"/>
      <c r="JG96" s="168"/>
      <c r="JH96" s="168"/>
      <c r="JI96" s="168"/>
      <c r="JJ96" s="168"/>
      <c r="JK96" s="168"/>
      <c r="JL96" s="168"/>
      <c r="JM96" s="168"/>
      <c r="JN96" s="168"/>
      <c r="JO96" s="168"/>
      <c r="JP96" s="168"/>
      <c r="JQ96" s="177">
        <f t="shared" si="400"/>
        <v>0</v>
      </c>
      <c r="JR96" s="177">
        <f t="shared" si="401"/>
        <v>0</v>
      </c>
      <c r="JS96" s="177">
        <f t="shared" si="402"/>
        <v>0</v>
      </c>
      <c r="JT96" s="22">
        <f t="shared" si="403"/>
        <v>0</v>
      </c>
    </row>
    <row r="97" spans="1:280" x14ac:dyDescent="0.25">
      <c r="A97" s="96">
        <v>96</v>
      </c>
      <c r="B97" s="45"/>
      <c r="C97" s="45" t="s">
        <v>182</v>
      </c>
      <c r="D97" s="45" t="s">
        <v>182</v>
      </c>
      <c r="E97" s="68">
        <v>258</v>
      </c>
      <c r="F97" s="49" t="s">
        <v>141</v>
      </c>
      <c r="G97" s="17"/>
      <c r="H97" s="5"/>
      <c r="I97" s="5"/>
      <c r="J97" s="5"/>
      <c r="K97" s="5"/>
      <c r="L97" s="5"/>
      <c r="M97" s="5"/>
      <c r="N97" s="17"/>
      <c r="O97" s="12"/>
      <c r="P97" s="12"/>
      <c r="Q97" s="12"/>
      <c r="R97" s="12"/>
      <c r="S97" s="12"/>
      <c r="T97" s="12"/>
      <c r="U97" s="12"/>
      <c r="V97" s="12"/>
      <c r="W97" s="11"/>
      <c r="X97" s="11"/>
      <c r="Y97" s="12"/>
      <c r="Z97" s="11"/>
      <c r="AA97" s="12"/>
      <c r="AB97" s="12"/>
      <c r="AC97" s="12"/>
      <c r="AD97" s="12"/>
      <c r="AE97" s="12"/>
      <c r="AF97" s="12"/>
      <c r="AG97" s="12"/>
      <c r="AH97" s="11"/>
      <c r="AI97" s="11"/>
      <c r="AJ97" s="11"/>
      <c r="AK97" s="11"/>
      <c r="AL97" s="60"/>
      <c r="AM97" s="17">
        <v>2064</v>
      </c>
      <c r="AN97" s="5">
        <v>2078</v>
      </c>
      <c r="AO97" s="5">
        <v>2033</v>
      </c>
      <c r="AP97" s="5">
        <v>1901</v>
      </c>
      <c r="AQ97" s="5">
        <v>1667</v>
      </c>
      <c r="AR97" s="5">
        <v>1597</v>
      </c>
      <c r="AS97" s="5">
        <v>1306</v>
      </c>
      <c r="AT97" s="17">
        <v>1146</v>
      </c>
      <c r="AU97" s="12">
        <v>1070</v>
      </c>
      <c r="AV97" s="12">
        <v>1015</v>
      </c>
      <c r="AW97" s="12">
        <v>1011</v>
      </c>
      <c r="AX97" s="12">
        <v>1085</v>
      </c>
      <c r="AY97" s="12">
        <v>1145</v>
      </c>
      <c r="AZ97" s="12">
        <v>1166</v>
      </c>
      <c r="BA97" s="12">
        <v>1280</v>
      </c>
      <c r="BB97" s="12">
        <v>1404</v>
      </c>
      <c r="BC97" s="11">
        <v>1598</v>
      </c>
      <c r="BD97" s="11">
        <v>1700</v>
      </c>
      <c r="BE97" s="12">
        <v>1840</v>
      </c>
      <c r="BF97" s="11">
        <v>2003</v>
      </c>
      <c r="BG97" s="12">
        <v>2106</v>
      </c>
      <c r="BH97" s="12">
        <v>1982</v>
      </c>
      <c r="BI97" s="12">
        <v>1896</v>
      </c>
      <c r="BJ97" s="12">
        <v>1957</v>
      </c>
      <c r="BK97" s="12">
        <v>1936</v>
      </c>
      <c r="BL97" s="12">
        <v>1902</v>
      </c>
      <c r="BM97" s="12">
        <v>1878</v>
      </c>
      <c r="BN97" s="11">
        <v>1839</v>
      </c>
      <c r="BO97" s="11">
        <v>1952</v>
      </c>
      <c r="BP97" s="11">
        <v>2169</v>
      </c>
      <c r="BQ97" s="11">
        <v>2868</v>
      </c>
      <c r="BR97" s="60"/>
      <c r="BS97" s="60"/>
      <c r="BT97" s="11">
        <f t="shared" si="260"/>
        <v>14</v>
      </c>
      <c r="BU97" s="11">
        <f t="shared" si="261"/>
        <v>-45</v>
      </c>
      <c r="BV97" s="11">
        <f t="shared" si="262"/>
        <v>-132</v>
      </c>
      <c r="BW97" s="11">
        <f t="shared" si="263"/>
        <v>-234</v>
      </c>
      <c r="BX97" s="11">
        <f t="shared" si="264"/>
        <v>-70</v>
      </c>
      <c r="BY97" s="11">
        <f t="shared" si="265"/>
        <v>-291</v>
      </c>
      <c r="BZ97" s="11">
        <f t="shared" si="266"/>
        <v>-160</v>
      </c>
      <c r="CA97" s="11">
        <f t="shared" si="267"/>
        <v>-76</v>
      </c>
      <c r="CB97" s="11">
        <f t="shared" si="268"/>
        <v>-55</v>
      </c>
      <c r="CC97" s="11">
        <f t="shared" si="269"/>
        <v>-4</v>
      </c>
      <c r="CD97" s="11">
        <f t="shared" si="270"/>
        <v>74</v>
      </c>
      <c r="CE97" s="11">
        <f t="shared" si="271"/>
        <v>60</v>
      </c>
      <c r="CF97" s="11">
        <f t="shared" si="272"/>
        <v>21</v>
      </c>
      <c r="CG97" s="11">
        <f t="shared" si="273"/>
        <v>114</v>
      </c>
      <c r="CH97" s="11">
        <f t="shared" si="274"/>
        <v>124</v>
      </c>
      <c r="CI97" s="11">
        <f t="shared" si="275"/>
        <v>194</v>
      </c>
      <c r="CJ97" s="11">
        <f t="shared" si="276"/>
        <v>102</v>
      </c>
      <c r="CK97" s="11">
        <f t="shared" si="277"/>
        <v>140</v>
      </c>
      <c r="CL97" s="11">
        <f t="shared" si="278"/>
        <v>163</v>
      </c>
      <c r="CM97" s="11">
        <f t="shared" si="279"/>
        <v>103</v>
      </c>
      <c r="CN97" s="11">
        <f t="shared" si="280"/>
        <v>-124</v>
      </c>
      <c r="CO97" s="11">
        <f t="shared" si="281"/>
        <v>-86</v>
      </c>
      <c r="CP97" s="11">
        <f t="shared" si="282"/>
        <v>61</v>
      </c>
      <c r="CQ97" s="11">
        <f t="shared" si="283"/>
        <v>-21</v>
      </c>
      <c r="CR97" s="11">
        <f t="shared" si="284"/>
        <v>-34</v>
      </c>
      <c r="CS97" s="11">
        <f t="shared" si="285"/>
        <v>-24</v>
      </c>
      <c r="CT97" s="11">
        <f t="shared" si="286"/>
        <v>-39</v>
      </c>
      <c r="CU97" s="11">
        <f t="shared" si="287"/>
        <v>113</v>
      </c>
      <c r="CV97" s="11">
        <f t="shared" si="288"/>
        <v>217</v>
      </c>
      <c r="CW97" s="11">
        <f t="shared" si="289"/>
        <v>699</v>
      </c>
      <c r="CX97" s="66">
        <f t="shared" si="290"/>
        <v>-1053</v>
      </c>
      <c r="CY97" s="66">
        <f t="shared" si="291"/>
        <v>1095</v>
      </c>
      <c r="CZ97" s="66">
        <f t="shared" si="292"/>
        <v>762</v>
      </c>
      <c r="DA97" s="66">
        <f t="shared" si="293"/>
        <v>804</v>
      </c>
      <c r="DB97" s="60"/>
      <c r="DC97" s="128">
        <v>105</v>
      </c>
      <c r="DD97" s="128">
        <v>88</v>
      </c>
      <c r="DE97" s="128">
        <v>183</v>
      </c>
      <c r="DF97" s="129">
        <v>156</v>
      </c>
      <c r="DG97" s="129">
        <v>200</v>
      </c>
      <c r="DH97" s="129">
        <v>378</v>
      </c>
      <c r="DI97" s="129">
        <v>272</v>
      </c>
      <c r="DJ97" s="129">
        <v>149</v>
      </c>
      <c r="DK97" s="128">
        <v>194</v>
      </c>
      <c r="DL97" s="128">
        <v>164</v>
      </c>
      <c r="DM97" s="128">
        <v>140</v>
      </c>
      <c r="DN97" s="129">
        <v>103</v>
      </c>
      <c r="DO97" s="129">
        <v>138</v>
      </c>
      <c r="DP97" s="129">
        <v>130</v>
      </c>
      <c r="DQ97" s="129">
        <v>127</v>
      </c>
      <c r="DR97" s="129">
        <v>136</v>
      </c>
      <c r="DS97" s="130">
        <v>173</v>
      </c>
      <c r="DT97" s="130">
        <v>181</v>
      </c>
      <c r="DU97" s="130">
        <v>161</v>
      </c>
      <c r="DV97" s="130">
        <v>129</v>
      </c>
      <c r="DW97" s="130">
        <v>206</v>
      </c>
      <c r="DX97" s="130">
        <v>186</v>
      </c>
      <c r="DY97" s="130">
        <v>110</v>
      </c>
      <c r="DZ97" s="130">
        <v>233</v>
      </c>
      <c r="EA97" s="130">
        <v>218</v>
      </c>
      <c r="EB97" s="130">
        <v>175</v>
      </c>
      <c r="EC97" s="130">
        <v>187</v>
      </c>
      <c r="ED97" s="130">
        <v>137</v>
      </c>
      <c r="EE97" s="130">
        <v>133</v>
      </c>
      <c r="EF97" s="130">
        <v>145</v>
      </c>
      <c r="EG97" s="66">
        <f t="shared" si="294"/>
        <v>1889</v>
      </c>
      <c r="EH97" s="66">
        <f t="shared" si="295"/>
        <v>1418</v>
      </c>
      <c r="EI97" s="66">
        <f t="shared" si="296"/>
        <v>1730</v>
      </c>
      <c r="EJ97" s="66">
        <f t="shared" si="297"/>
        <v>5037</v>
      </c>
      <c r="EK97" s="25"/>
      <c r="EL97" s="5">
        <f t="shared" si="298"/>
        <v>119</v>
      </c>
      <c r="EM97" s="5">
        <f t="shared" si="299"/>
        <v>43</v>
      </c>
      <c r="EN97" s="5">
        <f t="shared" si="300"/>
        <v>51</v>
      </c>
      <c r="EO97" s="5">
        <f t="shared" si="301"/>
        <v>-78</v>
      </c>
      <c r="EP97" s="5">
        <f t="shared" si="302"/>
        <v>130</v>
      </c>
      <c r="EQ97" s="5">
        <f t="shared" si="303"/>
        <v>87</v>
      </c>
      <c r="ER97" s="5">
        <f t="shared" si="304"/>
        <v>112</v>
      </c>
      <c r="ES97" s="5">
        <f t="shared" si="305"/>
        <v>73</v>
      </c>
      <c r="ET97" s="5">
        <f t="shared" si="306"/>
        <v>139</v>
      </c>
      <c r="EU97" s="5">
        <f t="shared" si="307"/>
        <v>160</v>
      </c>
      <c r="EV97" s="5">
        <f t="shared" si="308"/>
        <v>214</v>
      </c>
      <c r="EW97" s="5">
        <f t="shared" si="309"/>
        <v>163</v>
      </c>
      <c r="EX97" s="5">
        <f t="shared" si="310"/>
        <v>159</v>
      </c>
      <c r="EY97" s="5">
        <f t="shared" si="311"/>
        <v>244</v>
      </c>
      <c r="EZ97" s="5">
        <f t="shared" si="312"/>
        <v>251</v>
      </c>
      <c r="FA97" s="5">
        <f t="shared" si="313"/>
        <v>330</v>
      </c>
      <c r="FB97" s="5">
        <f t="shared" si="314"/>
        <v>275</v>
      </c>
      <c r="FC97" s="5">
        <f t="shared" si="315"/>
        <v>321</v>
      </c>
      <c r="FD97" s="5">
        <f t="shared" si="316"/>
        <v>324</v>
      </c>
      <c r="FE97" s="5">
        <f t="shared" si="317"/>
        <v>232</v>
      </c>
      <c r="FF97" s="5">
        <f t="shared" si="318"/>
        <v>82</v>
      </c>
      <c r="FG97" s="5">
        <f t="shared" si="319"/>
        <v>100</v>
      </c>
      <c r="FH97" s="5">
        <f t="shared" si="320"/>
        <v>171</v>
      </c>
      <c r="FI97" s="5">
        <f t="shared" si="321"/>
        <v>212</v>
      </c>
      <c r="FJ97" s="5">
        <f t="shared" si="322"/>
        <v>184</v>
      </c>
      <c r="FK97" s="5">
        <f t="shared" si="323"/>
        <v>151</v>
      </c>
      <c r="FL97" s="5">
        <f t="shared" si="324"/>
        <v>148</v>
      </c>
      <c r="FM97" s="5">
        <f t="shared" si="325"/>
        <v>250</v>
      </c>
      <c r="FN97" s="5">
        <f t="shared" si="326"/>
        <v>350</v>
      </c>
      <c r="FO97" s="5">
        <f t="shared" si="327"/>
        <v>844</v>
      </c>
      <c r="FP97" s="176">
        <f t="shared" si="328"/>
        <v>836</v>
      </c>
      <c r="FQ97" s="176">
        <f t="shared" si="329"/>
        <v>2513</v>
      </c>
      <c r="FR97" s="176">
        <f t="shared" si="330"/>
        <v>2492</v>
      </c>
      <c r="FS97" s="66">
        <f t="shared" si="331"/>
        <v>5841</v>
      </c>
      <c r="FT97" s="242">
        <f t="shared" si="332"/>
        <v>3.7906056687074352E-3</v>
      </c>
      <c r="FU97" s="242">
        <f t="shared" si="333"/>
        <v>1.7493612797188003E-3</v>
      </c>
      <c r="FV97" s="242">
        <f t="shared" si="334"/>
        <v>1.7665090663480023E-3</v>
      </c>
      <c r="FW97" s="242">
        <f t="shared" si="335"/>
        <v>-5.7287650104660129E-3</v>
      </c>
      <c r="FX97" s="242">
        <f t="shared" si="336"/>
        <v>5.4099418084464449E-3</v>
      </c>
      <c r="FY97" s="242">
        <f t="shared" si="337"/>
        <v>3.6938231069156579E-3</v>
      </c>
      <c r="FZ97" s="242">
        <f t="shared" si="338"/>
        <v>3.5118157968999863E-3</v>
      </c>
      <c r="GA97" s="242">
        <f t="shared" si="339"/>
        <v>2.6166750304681338E-3</v>
      </c>
      <c r="GB97" s="242">
        <f t="shared" si="340"/>
        <v>5.532118124651755E-3</v>
      </c>
      <c r="GC97" s="242">
        <f t="shared" si="341"/>
        <v>3.3047609212021067E-3</v>
      </c>
      <c r="GD97" s="242">
        <f t="shared" si="342"/>
        <v>4.4210308852391279E-3</v>
      </c>
      <c r="GE97" s="242">
        <f t="shared" si="343"/>
        <v>3.7748957850856878E-3</v>
      </c>
      <c r="GF97" s="242">
        <f t="shared" si="344"/>
        <v>3.5766505454954446E-3</v>
      </c>
      <c r="GG97" s="242">
        <f t="shared" si="345"/>
        <v>4.0340580309167562E-3</v>
      </c>
      <c r="GH97" s="242">
        <f t="shared" si="346"/>
        <v>4.0012115222138973E-3</v>
      </c>
      <c r="GI97" s="242">
        <f t="shared" si="347"/>
        <v>4.4192680085171345E-3</v>
      </c>
      <c r="GJ97" s="242">
        <f t="shared" si="348"/>
        <v>3.4845854610423346E-3</v>
      </c>
      <c r="GK97" s="242">
        <f t="shared" si="349"/>
        <v>4.1756097560975607E-3</v>
      </c>
      <c r="GL97" s="242">
        <f t="shared" si="350"/>
        <v>3.6063712558853976E-3</v>
      </c>
      <c r="GM97" s="242">
        <f t="shared" si="351"/>
        <v>2.9144264107331288E-3</v>
      </c>
      <c r="GN97" s="242">
        <f t="shared" si="352"/>
        <v>1.266741847280367E-3</v>
      </c>
      <c r="GO97" s="242">
        <f t="shared" si="353"/>
        <v>1.8335839231361619E-3</v>
      </c>
      <c r="GP97" s="242">
        <f t="shared" si="354"/>
        <v>2.8688387075126664E-3</v>
      </c>
      <c r="GQ97" s="242">
        <f t="shared" si="355"/>
        <v>3.1271665216172761E-3</v>
      </c>
      <c r="GR97" s="242">
        <f t="shared" si="356"/>
        <v>2.8504593267339004E-3</v>
      </c>
      <c r="GS97" s="242">
        <f t="shared" si="357"/>
        <v>2.2393261259658023E-3</v>
      </c>
      <c r="GT97" s="242">
        <f t="shared" si="358"/>
        <v>2.1012280826293744E-3</v>
      </c>
      <c r="GU97" s="242">
        <f t="shared" si="359"/>
        <v>3.2741047779011024E-3</v>
      </c>
      <c r="GV97" s="242">
        <f t="shared" si="360"/>
        <v>6.2339142747731297E-3</v>
      </c>
      <c r="GW97" s="242">
        <f t="shared" si="361"/>
        <v>1.1370308540866536E-2</v>
      </c>
      <c r="GX97" s="177">
        <f t="shared" si="362"/>
        <v>2.9924065893079453E-3</v>
      </c>
      <c r="GY97" s="177">
        <f t="shared" si="363"/>
        <v>3.812381669013059E-3</v>
      </c>
      <c r="GZ97" s="177">
        <f t="shared" si="364"/>
        <v>3.7998424356400417E-3</v>
      </c>
      <c r="HA97" s="243">
        <f t="shared" si="365"/>
        <v>3.6635424982010526E-3</v>
      </c>
      <c r="HB97" s="19"/>
      <c r="HC97" s="19"/>
      <c r="HD97" s="225">
        <v>0.51939000000000002</v>
      </c>
      <c r="HE97" s="10">
        <f t="shared" si="366"/>
        <v>61.807410000000004</v>
      </c>
      <c r="HF97" s="10">
        <f t="shared" si="367"/>
        <v>22.333770000000001</v>
      </c>
      <c r="HG97" s="10">
        <f t="shared" si="368"/>
        <v>26.488890000000001</v>
      </c>
      <c r="HH97" s="10">
        <f t="shared" si="369"/>
        <v>-40.512419999999999</v>
      </c>
      <c r="HI97" s="10">
        <f t="shared" si="370"/>
        <v>67.520700000000005</v>
      </c>
      <c r="HJ97" s="10">
        <f t="shared" si="371"/>
        <v>45.186930000000004</v>
      </c>
      <c r="HK97" s="10">
        <f t="shared" si="372"/>
        <v>58.171680000000002</v>
      </c>
      <c r="HL97" s="10">
        <f t="shared" si="373"/>
        <v>37.915469999999999</v>
      </c>
      <c r="HM97" s="10">
        <f t="shared" si="374"/>
        <v>72.195210000000003</v>
      </c>
      <c r="HN97" s="10">
        <f t="shared" si="375"/>
        <v>83.102400000000003</v>
      </c>
      <c r="HO97" s="10">
        <f t="shared" si="376"/>
        <v>111.14946</v>
      </c>
      <c r="HP97" s="10">
        <f t="shared" si="377"/>
        <v>84.660570000000007</v>
      </c>
      <c r="HQ97" s="10">
        <f t="shared" si="378"/>
        <v>82.583010000000002</v>
      </c>
      <c r="HR97" s="10">
        <f t="shared" si="379"/>
        <v>126.73116</v>
      </c>
      <c r="HS97" s="10">
        <f t="shared" si="380"/>
        <v>130.36689000000001</v>
      </c>
      <c r="HT97" s="10">
        <f t="shared" si="381"/>
        <v>171.39870000000002</v>
      </c>
      <c r="HU97" s="10">
        <f t="shared" si="382"/>
        <v>142.83225000000002</v>
      </c>
      <c r="HV97" s="10">
        <f t="shared" si="383"/>
        <v>166.72418999999999</v>
      </c>
      <c r="HW97" s="10">
        <f t="shared" si="384"/>
        <v>168.28236000000001</v>
      </c>
      <c r="HX97" s="10">
        <f t="shared" si="385"/>
        <v>120.49848</v>
      </c>
      <c r="HY97" s="10">
        <f t="shared" si="386"/>
        <v>42.589980000000004</v>
      </c>
      <c r="HZ97" s="10">
        <f t="shared" si="387"/>
        <v>51.939</v>
      </c>
      <c r="IA97" s="10">
        <f t="shared" si="388"/>
        <v>88.815690000000004</v>
      </c>
      <c r="IB97" s="10">
        <f t="shared" si="389"/>
        <v>110.11068</v>
      </c>
      <c r="IC97" s="10">
        <f t="shared" si="390"/>
        <v>95.567760000000007</v>
      </c>
      <c r="ID97" s="10">
        <f t="shared" si="391"/>
        <v>78.427890000000005</v>
      </c>
      <c r="IE97" s="10">
        <f t="shared" si="392"/>
        <v>76.869720000000001</v>
      </c>
      <c r="IF97" s="10">
        <f t="shared" si="393"/>
        <v>129.8475</v>
      </c>
      <c r="IG97" s="10">
        <f t="shared" si="394"/>
        <v>181.78650000000002</v>
      </c>
      <c r="IH97" s="10">
        <f t="shared" si="395"/>
        <v>438.36516</v>
      </c>
      <c r="II97" s="176">
        <f t="shared" si="396"/>
        <v>434.21004000000005</v>
      </c>
      <c r="IJ97" s="176">
        <f t="shared" si="397"/>
        <v>1305.2270699999999</v>
      </c>
      <c r="IK97" s="176">
        <f t="shared" si="398"/>
        <v>1294.31988</v>
      </c>
      <c r="IL97" s="19">
        <f t="shared" si="399"/>
        <v>3033.7569899999999</v>
      </c>
      <c r="IM97" s="168"/>
      <c r="IN97" s="168"/>
      <c r="IO97" s="168"/>
      <c r="IP97" s="168"/>
      <c r="IQ97" s="168"/>
      <c r="IR97" s="168"/>
      <c r="IS97" s="168"/>
      <c r="IT97" s="168"/>
      <c r="IU97" s="168"/>
      <c r="IV97" s="168"/>
      <c r="IW97" s="168"/>
      <c r="IX97" s="168"/>
      <c r="IY97" s="168"/>
      <c r="IZ97" s="168"/>
      <c r="JA97" s="168"/>
      <c r="JB97" s="168"/>
      <c r="JC97" s="168"/>
      <c r="JD97" s="168"/>
      <c r="JE97" s="168"/>
      <c r="JF97" s="168"/>
      <c r="JG97" s="168"/>
      <c r="JH97" s="168"/>
      <c r="JI97" s="168"/>
      <c r="JJ97" s="168"/>
      <c r="JK97" s="168"/>
      <c r="JL97" s="168"/>
      <c r="JM97" s="168"/>
      <c r="JN97" s="168"/>
      <c r="JO97" s="168"/>
      <c r="JP97" s="168"/>
      <c r="JQ97" s="177">
        <f t="shared" si="400"/>
        <v>0.51939000000000002</v>
      </c>
      <c r="JR97" s="177">
        <f t="shared" si="401"/>
        <v>0.51939000000000002</v>
      </c>
      <c r="JS97" s="177">
        <f t="shared" si="402"/>
        <v>0.51939000000000002</v>
      </c>
      <c r="JT97" s="22">
        <f t="shared" si="403"/>
        <v>0.51939000000000002</v>
      </c>
    </row>
    <row r="98" spans="1:280" x14ac:dyDescent="0.25">
      <c r="A98" s="96">
        <v>97</v>
      </c>
      <c r="B98" s="45"/>
      <c r="C98" s="45" t="s">
        <v>237</v>
      </c>
      <c r="D98" s="45" t="s">
        <v>183</v>
      </c>
      <c r="E98" s="68">
        <v>318</v>
      </c>
      <c r="F98" s="46" t="s">
        <v>60</v>
      </c>
      <c r="G98" s="124"/>
      <c r="H98" s="125"/>
      <c r="I98" s="125"/>
      <c r="J98" s="125"/>
      <c r="K98" s="125"/>
      <c r="L98" s="125"/>
      <c r="M98" s="125"/>
      <c r="N98" s="17"/>
      <c r="O98" s="12"/>
      <c r="P98" s="12"/>
      <c r="Q98" s="12"/>
      <c r="R98" s="12"/>
      <c r="S98" s="12"/>
      <c r="T98" s="12"/>
      <c r="U98" s="12"/>
      <c r="V98" s="12"/>
      <c r="W98" s="11"/>
      <c r="X98" s="12"/>
      <c r="Y98" s="12"/>
      <c r="Z98" s="12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60"/>
      <c r="AM98" s="124">
        <v>118</v>
      </c>
      <c r="AN98" s="125">
        <v>118</v>
      </c>
      <c r="AO98" s="125">
        <v>118</v>
      </c>
      <c r="AP98" s="125">
        <v>118</v>
      </c>
      <c r="AQ98" s="125">
        <v>118</v>
      </c>
      <c r="AR98" s="125">
        <v>118</v>
      </c>
      <c r="AS98" s="125">
        <v>118</v>
      </c>
      <c r="AT98" s="17">
        <v>118</v>
      </c>
      <c r="AU98" s="12">
        <v>148</v>
      </c>
      <c r="AV98" s="12">
        <v>142</v>
      </c>
      <c r="AW98" s="12">
        <v>223</v>
      </c>
      <c r="AX98" s="12">
        <v>272</v>
      </c>
      <c r="AY98" s="12">
        <v>298</v>
      </c>
      <c r="AZ98" s="12">
        <v>292</v>
      </c>
      <c r="BA98" s="12">
        <v>256</v>
      </c>
      <c r="BB98" s="12">
        <v>282</v>
      </c>
      <c r="BC98" s="11">
        <v>333</v>
      </c>
      <c r="BD98" s="12">
        <v>358</v>
      </c>
      <c r="BE98" s="12">
        <v>382</v>
      </c>
      <c r="BF98" s="12">
        <v>426</v>
      </c>
      <c r="BG98" s="11">
        <v>442</v>
      </c>
      <c r="BH98" s="11">
        <v>435</v>
      </c>
      <c r="BI98" s="11">
        <v>422</v>
      </c>
      <c r="BJ98" s="11">
        <v>437</v>
      </c>
      <c r="BK98" s="11">
        <v>433</v>
      </c>
      <c r="BL98" s="11">
        <v>397</v>
      </c>
      <c r="BM98" s="11">
        <v>376</v>
      </c>
      <c r="BN98" s="11">
        <v>356</v>
      </c>
      <c r="BO98" s="11">
        <v>341</v>
      </c>
      <c r="BP98" s="11">
        <v>321</v>
      </c>
      <c r="BQ98" s="11">
        <v>328</v>
      </c>
      <c r="BR98" s="60"/>
      <c r="BS98" s="60"/>
      <c r="BT98" s="11">
        <f t="shared" si="260"/>
        <v>0</v>
      </c>
      <c r="BU98" s="11">
        <f t="shared" si="261"/>
        <v>0</v>
      </c>
      <c r="BV98" s="11">
        <f t="shared" si="262"/>
        <v>0</v>
      </c>
      <c r="BW98" s="11">
        <f t="shared" si="263"/>
        <v>0</v>
      </c>
      <c r="BX98" s="11">
        <f t="shared" si="264"/>
        <v>0</v>
      </c>
      <c r="BY98" s="11">
        <f t="shared" si="265"/>
        <v>0</v>
      </c>
      <c r="BZ98" s="11">
        <f t="shared" si="266"/>
        <v>0</v>
      </c>
      <c r="CA98" s="11">
        <f t="shared" si="267"/>
        <v>30</v>
      </c>
      <c r="CB98" s="11">
        <f t="shared" si="268"/>
        <v>-6</v>
      </c>
      <c r="CC98" s="11">
        <f t="shared" si="269"/>
        <v>81</v>
      </c>
      <c r="CD98" s="11">
        <f t="shared" si="270"/>
        <v>49</v>
      </c>
      <c r="CE98" s="11">
        <f t="shared" si="271"/>
        <v>26</v>
      </c>
      <c r="CF98" s="11">
        <f t="shared" si="272"/>
        <v>-6</v>
      </c>
      <c r="CG98" s="11">
        <f t="shared" si="273"/>
        <v>-36</v>
      </c>
      <c r="CH98" s="11">
        <f t="shared" si="274"/>
        <v>26</v>
      </c>
      <c r="CI98" s="11">
        <f t="shared" si="275"/>
        <v>51</v>
      </c>
      <c r="CJ98" s="11">
        <f t="shared" si="276"/>
        <v>25</v>
      </c>
      <c r="CK98" s="11">
        <f t="shared" si="277"/>
        <v>24</v>
      </c>
      <c r="CL98" s="11">
        <f t="shared" si="278"/>
        <v>44</v>
      </c>
      <c r="CM98" s="11">
        <f t="shared" si="279"/>
        <v>16</v>
      </c>
      <c r="CN98" s="11">
        <f t="shared" si="280"/>
        <v>-7</v>
      </c>
      <c r="CO98" s="11">
        <f t="shared" si="281"/>
        <v>-13</v>
      </c>
      <c r="CP98" s="11">
        <f t="shared" si="282"/>
        <v>15</v>
      </c>
      <c r="CQ98" s="11">
        <f t="shared" si="283"/>
        <v>-4</v>
      </c>
      <c r="CR98" s="11">
        <f t="shared" si="284"/>
        <v>-36</v>
      </c>
      <c r="CS98" s="11">
        <f t="shared" si="285"/>
        <v>-21</v>
      </c>
      <c r="CT98" s="11">
        <f t="shared" si="286"/>
        <v>-20</v>
      </c>
      <c r="CU98" s="11">
        <f t="shared" si="287"/>
        <v>-15</v>
      </c>
      <c r="CV98" s="11">
        <f t="shared" si="288"/>
        <v>-20</v>
      </c>
      <c r="CW98" s="11">
        <f t="shared" si="289"/>
        <v>7</v>
      </c>
      <c r="CX98" s="66">
        <f t="shared" si="290"/>
        <v>105</v>
      </c>
      <c r="CY98" s="66">
        <f t="shared" si="291"/>
        <v>219</v>
      </c>
      <c r="CZ98" s="66">
        <f t="shared" si="292"/>
        <v>-114</v>
      </c>
      <c r="DA98" s="66">
        <f t="shared" si="293"/>
        <v>210</v>
      </c>
      <c r="DB98" s="60"/>
      <c r="DC98" s="128">
        <v>5</v>
      </c>
      <c r="DD98" s="128">
        <v>3</v>
      </c>
      <c r="DE98" s="128">
        <v>4</v>
      </c>
      <c r="DF98" s="129">
        <v>0</v>
      </c>
      <c r="DG98" s="129">
        <v>4</v>
      </c>
      <c r="DH98" s="129">
        <v>2</v>
      </c>
      <c r="DI98" s="129">
        <v>12</v>
      </c>
      <c r="DJ98" s="129">
        <v>6</v>
      </c>
      <c r="DK98" s="128">
        <v>24</v>
      </c>
      <c r="DL98" s="128">
        <v>25</v>
      </c>
      <c r="DM98" s="128">
        <v>44</v>
      </c>
      <c r="DN98" s="129">
        <v>18</v>
      </c>
      <c r="DO98" s="129">
        <v>36</v>
      </c>
      <c r="DP98" s="129">
        <v>73</v>
      </c>
      <c r="DQ98" s="129">
        <v>28</v>
      </c>
      <c r="DR98" s="129">
        <v>34</v>
      </c>
      <c r="DS98" s="130">
        <v>24</v>
      </c>
      <c r="DT98" s="130">
        <v>38</v>
      </c>
      <c r="DU98" s="130">
        <v>33</v>
      </c>
      <c r="DV98" s="130">
        <v>44</v>
      </c>
      <c r="DW98" s="130">
        <v>39</v>
      </c>
      <c r="DX98" s="130">
        <v>35</v>
      </c>
      <c r="DY98" s="130">
        <v>19</v>
      </c>
      <c r="DZ98" s="130">
        <v>21</v>
      </c>
      <c r="EA98" s="130">
        <v>46</v>
      </c>
      <c r="EB98" s="130">
        <v>24</v>
      </c>
      <c r="EC98" s="130">
        <v>39</v>
      </c>
      <c r="ED98" s="130">
        <v>37</v>
      </c>
      <c r="EE98" s="130">
        <v>30</v>
      </c>
      <c r="EF98" s="130">
        <v>13</v>
      </c>
      <c r="EG98" s="66">
        <f t="shared" si="294"/>
        <v>85</v>
      </c>
      <c r="EH98" s="66">
        <f t="shared" si="295"/>
        <v>372</v>
      </c>
      <c r="EI98" s="66">
        <f t="shared" si="296"/>
        <v>303</v>
      </c>
      <c r="EJ98" s="66">
        <f t="shared" si="297"/>
        <v>760</v>
      </c>
      <c r="EK98" s="19"/>
      <c r="EL98" s="5">
        <f t="shared" si="298"/>
        <v>5</v>
      </c>
      <c r="EM98" s="5">
        <f t="shared" si="299"/>
        <v>3</v>
      </c>
      <c r="EN98" s="5">
        <f t="shared" si="300"/>
        <v>4</v>
      </c>
      <c r="EO98" s="5">
        <f t="shared" si="301"/>
        <v>0</v>
      </c>
      <c r="EP98" s="5">
        <f t="shared" si="302"/>
        <v>4</v>
      </c>
      <c r="EQ98" s="5">
        <f t="shared" si="303"/>
        <v>2</v>
      </c>
      <c r="ER98" s="5">
        <f t="shared" si="304"/>
        <v>12</v>
      </c>
      <c r="ES98" s="5">
        <f t="shared" si="305"/>
        <v>36</v>
      </c>
      <c r="ET98" s="5">
        <f t="shared" si="306"/>
        <v>18</v>
      </c>
      <c r="EU98" s="5">
        <f t="shared" si="307"/>
        <v>106</v>
      </c>
      <c r="EV98" s="5">
        <f t="shared" si="308"/>
        <v>93</v>
      </c>
      <c r="EW98" s="5">
        <f t="shared" si="309"/>
        <v>44</v>
      </c>
      <c r="EX98" s="5">
        <f t="shared" si="310"/>
        <v>30</v>
      </c>
      <c r="EY98" s="5">
        <f t="shared" si="311"/>
        <v>37</v>
      </c>
      <c r="EZ98" s="5">
        <f t="shared" si="312"/>
        <v>54</v>
      </c>
      <c r="FA98" s="5">
        <f t="shared" si="313"/>
        <v>85</v>
      </c>
      <c r="FB98" s="5">
        <f t="shared" si="314"/>
        <v>49</v>
      </c>
      <c r="FC98" s="5">
        <f t="shared" si="315"/>
        <v>62</v>
      </c>
      <c r="FD98" s="5">
        <f t="shared" si="316"/>
        <v>77</v>
      </c>
      <c r="FE98" s="5">
        <f t="shared" si="317"/>
        <v>60</v>
      </c>
      <c r="FF98" s="5">
        <f t="shared" si="318"/>
        <v>32</v>
      </c>
      <c r="FG98" s="5">
        <f t="shared" si="319"/>
        <v>22</v>
      </c>
      <c r="FH98" s="5">
        <f t="shared" si="320"/>
        <v>34</v>
      </c>
      <c r="FI98" s="5">
        <f t="shared" si="321"/>
        <v>17</v>
      </c>
      <c r="FJ98" s="5">
        <f t="shared" si="322"/>
        <v>10</v>
      </c>
      <c r="FK98" s="5">
        <f t="shared" si="323"/>
        <v>3</v>
      </c>
      <c r="FL98" s="5">
        <f t="shared" si="324"/>
        <v>19</v>
      </c>
      <c r="FM98" s="5">
        <f t="shared" si="325"/>
        <v>22</v>
      </c>
      <c r="FN98" s="5">
        <f t="shared" si="326"/>
        <v>10</v>
      </c>
      <c r="FO98" s="5">
        <f t="shared" si="327"/>
        <v>20</v>
      </c>
      <c r="FP98" s="176">
        <f t="shared" si="328"/>
        <v>190</v>
      </c>
      <c r="FQ98" s="176">
        <f t="shared" si="329"/>
        <v>591</v>
      </c>
      <c r="FR98" s="176">
        <f t="shared" si="330"/>
        <v>189</v>
      </c>
      <c r="FS98" s="66">
        <f t="shared" si="331"/>
        <v>970</v>
      </c>
      <c r="FT98" s="242">
        <f t="shared" si="332"/>
        <v>1.5926914574400987E-4</v>
      </c>
      <c r="FU98" s="242">
        <f t="shared" si="333"/>
        <v>1.2204846137573024E-4</v>
      </c>
      <c r="FV98" s="242">
        <f t="shared" si="334"/>
        <v>1.3854973069396098E-4</v>
      </c>
      <c r="FW98" s="242">
        <f t="shared" si="335"/>
        <v>0</v>
      </c>
      <c r="FX98" s="242">
        <f t="shared" si="336"/>
        <v>1.6645974795219832E-4</v>
      </c>
      <c r="FY98" s="242">
        <f t="shared" si="337"/>
        <v>8.4915473722199037E-5</v>
      </c>
      <c r="FZ98" s="242">
        <f t="shared" si="338"/>
        <v>3.762659782392842E-4</v>
      </c>
      <c r="GA98" s="242">
        <f t="shared" si="339"/>
        <v>1.2904150835185318E-3</v>
      </c>
      <c r="GB98" s="242">
        <f t="shared" si="340"/>
        <v>7.163893974369179E-4</v>
      </c>
      <c r="GC98" s="242">
        <f t="shared" si="341"/>
        <v>2.1894041102963955E-3</v>
      </c>
      <c r="GD98" s="242">
        <f t="shared" si="342"/>
        <v>1.9212891230244809E-3</v>
      </c>
      <c r="GE98" s="242">
        <f t="shared" si="343"/>
        <v>1.0189902732746642E-3</v>
      </c>
      <c r="GF98" s="242">
        <f t="shared" si="344"/>
        <v>6.7483972556517825E-4</v>
      </c>
      <c r="GG98" s="242">
        <f t="shared" si="345"/>
        <v>6.1172191452426217E-4</v>
      </c>
      <c r="GH98" s="242">
        <f t="shared" si="346"/>
        <v>8.6081841513765121E-4</v>
      </c>
      <c r="GI98" s="242">
        <f t="shared" si="347"/>
        <v>1.1382963052241105E-3</v>
      </c>
      <c r="GJ98" s="242">
        <f t="shared" si="348"/>
        <v>6.2088977305845233E-4</v>
      </c>
      <c r="GK98" s="242">
        <f t="shared" si="349"/>
        <v>8.0650406504065037E-4</v>
      </c>
      <c r="GL98" s="242">
        <f t="shared" si="350"/>
        <v>8.5706971204683828E-4</v>
      </c>
      <c r="GM98" s="242">
        <f t="shared" si="351"/>
        <v>7.5373096829305065E-4</v>
      </c>
      <c r="GN98" s="242">
        <f t="shared" si="352"/>
        <v>4.9433828186550911E-4</v>
      </c>
      <c r="GO98" s="242">
        <f t="shared" si="353"/>
        <v>4.0338846308995562E-4</v>
      </c>
      <c r="GP98" s="242">
        <f t="shared" si="354"/>
        <v>5.7041237459316179E-4</v>
      </c>
      <c r="GQ98" s="242">
        <f t="shared" si="355"/>
        <v>2.5076335314855514E-4</v>
      </c>
      <c r="GR98" s="242">
        <f t="shared" si="356"/>
        <v>1.5491626775727718E-4</v>
      </c>
      <c r="GS98" s="242">
        <f t="shared" si="357"/>
        <v>4.4489923032433154E-5</v>
      </c>
      <c r="GT98" s="242">
        <f t="shared" si="358"/>
        <v>2.6975225385106837E-4</v>
      </c>
      <c r="GU98" s="242">
        <f t="shared" si="359"/>
        <v>2.8812122045529699E-4</v>
      </c>
      <c r="GV98" s="242">
        <f t="shared" si="360"/>
        <v>1.7811183642208944E-4</v>
      </c>
      <c r="GW98" s="242">
        <f t="shared" si="361"/>
        <v>2.6943859101579467E-4</v>
      </c>
      <c r="GX98" s="177">
        <f t="shared" si="362"/>
        <v>6.8009240666089667E-4</v>
      </c>
      <c r="GY98" s="177">
        <f t="shared" si="363"/>
        <v>8.9658478566920728E-4</v>
      </c>
      <c r="GZ98" s="177">
        <f t="shared" si="364"/>
        <v>2.8819029708505937E-4</v>
      </c>
      <c r="HA98" s="243">
        <f t="shared" si="365"/>
        <v>6.0839517604092128E-4</v>
      </c>
      <c r="HB98" s="19"/>
      <c r="HC98" s="19"/>
      <c r="HD98" s="225">
        <v>0.11136</v>
      </c>
      <c r="HE98" s="10">
        <f t="shared" si="366"/>
        <v>0.55679999999999996</v>
      </c>
      <c r="HF98" s="10">
        <f t="shared" si="367"/>
        <v>0.33407999999999999</v>
      </c>
      <c r="HG98" s="10">
        <f t="shared" si="368"/>
        <v>0.44544</v>
      </c>
      <c r="HH98" s="10">
        <f t="shared" si="369"/>
        <v>0</v>
      </c>
      <c r="HI98" s="10">
        <f t="shared" si="370"/>
        <v>0.44544</v>
      </c>
      <c r="HJ98" s="10">
        <f t="shared" si="371"/>
        <v>0.22272</v>
      </c>
      <c r="HK98" s="10">
        <f t="shared" si="372"/>
        <v>1.33632</v>
      </c>
      <c r="HL98" s="10">
        <f t="shared" si="373"/>
        <v>4.0089600000000001</v>
      </c>
      <c r="HM98" s="10">
        <f t="shared" si="374"/>
        <v>2.00448</v>
      </c>
      <c r="HN98" s="10">
        <f t="shared" si="375"/>
        <v>11.80416</v>
      </c>
      <c r="HO98" s="10">
        <f t="shared" si="376"/>
        <v>10.356479999999999</v>
      </c>
      <c r="HP98" s="10">
        <f t="shared" si="377"/>
        <v>4.8998400000000002</v>
      </c>
      <c r="HQ98" s="10">
        <f t="shared" si="378"/>
        <v>3.3408000000000002</v>
      </c>
      <c r="HR98" s="10">
        <f t="shared" si="379"/>
        <v>4.1203200000000004</v>
      </c>
      <c r="HS98" s="10">
        <f t="shared" si="380"/>
        <v>6.0134400000000001</v>
      </c>
      <c r="HT98" s="10">
        <f t="shared" si="381"/>
        <v>9.4656000000000002</v>
      </c>
      <c r="HU98" s="10">
        <f t="shared" si="382"/>
        <v>5.4566400000000002</v>
      </c>
      <c r="HV98" s="10">
        <f t="shared" si="383"/>
        <v>6.9043200000000002</v>
      </c>
      <c r="HW98" s="10">
        <f t="shared" si="384"/>
        <v>8.5747199999999992</v>
      </c>
      <c r="HX98" s="10">
        <f t="shared" si="385"/>
        <v>6.6816000000000004</v>
      </c>
      <c r="HY98" s="10">
        <f t="shared" si="386"/>
        <v>3.56352</v>
      </c>
      <c r="HZ98" s="10">
        <f t="shared" si="387"/>
        <v>2.4499200000000001</v>
      </c>
      <c r="IA98" s="10">
        <f t="shared" si="388"/>
        <v>3.7862399999999998</v>
      </c>
      <c r="IB98" s="10">
        <f t="shared" si="389"/>
        <v>1.8931199999999999</v>
      </c>
      <c r="IC98" s="10">
        <f t="shared" si="390"/>
        <v>1.1135999999999999</v>
      </c>
      <c r="ID98" s="10">
        <f t="shared" si="391"/>
        <v>0.33407999999999999</v>
      </c>
      <c r="IE98" s="10">
        <f t="shared" si="392"/>
        <v>2.1158399999999999</v>
      </c>
      <c r="IF98" s="10">
        <f t="shared" si="393"/>
        <v>2.4499200000000001</v>
      </c>
      <c r="IG98" s="10">
        <f t="shared" si="394"/>
        <v>1.1135999999999999</v>
      </c>
      <c r="IH98" s="10">
        <f t="shared" si="395"/>
        <v>2.2271999999999998</v>
      </c>
      <c r="II98" s="176">
        <f t="shared" si="396"/>
        <v>21.1584</v>
      </c>
      <c r="IJ98" s="176">
        <f t="shared" si="397"/>
        <v>65.813760000000002</v>
      </c>
      <c r="IK98" s="176">
        <f t="shared" si="398"/>
        <v>21.047039999999999</v>
      </c>
      <c r="IL98" s="19">
        <f t="shared" si="399"/>
        <v>108.01920000000003</v>
      </c>
      <c r="IM98" s="168"/>
      <c r="IN98" s="168"/>
      <c r="IO98" s="168"/>
      <c r="IP98" s="168"/>
      <c r="IQ98" s="168"/>
      <c r="IR98" s="168"/>
      <c r="IS98" s="168"/>
      <c r="IT98" s="168"/>
      <c r="IU98" s="168"/>
      <c r="IV98" s="168"/>
      <c r="IW98" s="168"/>
      <c r="IX98" s="168"/>
      <c r="IY98" s="168"/>
      <c r="IZ98" s="168"/>
      <c r="JA98" s="168"/>
      <c r="JB98" s="168"/>
      <c r="JC98" s="168"/>
      <c r="JD98" s="168"/>
      <c r="JE98" s="168"/>
      <c r="JF98" s="168"/>
      <c r="JG98" s="168"/>
      <c r="JH98" s="168"/>
      <c r="JI98" s="168"/>
      <c r="JJ98" s="168"/>
      <c r="JK98" s="168"/>
      <c r="JL98" s="168"/>
      <c r="JM98" s="168"/>
      <c r="JN98" s="168"/>
      <c r="JO98" s="168"/>
      <c r="JP98" s="168"/>
      <c r="JQ98" s="177">
        <f t="shared" si="400"/>
        <v>0.11136</v>
      </c>
      <c r="JR98" s="177">
        <f t="shared" si="401"/>
        <v>0.11136</v>
      </c>
      <c r="JS98" s="177">
        <f t="shared" si="402"/>
        <v>0.11136</v>
      </c>
      <c r="JT98" s="22">
        <f t="shared" si="403"/>
        <v>0.11136000000000003</v>
      </c>
    </row>
    <row r="99" spans="1:280" x14ac:dyDescent="0.25">
      <c r="A99" s="96">
        <v>98</v>
      </c>
      <c r="B99" s="45"/>
      <c r="C99" s="45" t="s">
        <v>237</v>
      </c>
      <c r="D99" s="45" t="s">
        <v>197</v>
      </c>
      <c r="E99" s="68">
        <v>353</v>
      </c>
      <c r="F99" s="49" t="s">
        <v>74</v>
      </c>
      <c r="G99" s="124"/>
      <c r="H99" s="125"/>
      <c r="I99" s="125"/>
      <c r="J99" s="125"/>
      <c r="K99" s="125"/>
      <c r="L99" s="125"/>
      <c r="M99" s="125"/>
      <c r="N99" s="17"/>
      <c r="O99" s="12"/>
      <c r="P99" s="12"/>
      <c r="Q99" s="12"/>
      <c r="R99" s="12"/>
      <c r="S99" s="12"/>
      <c r="T99" s="12"/>
      <c r="U99" s="12"/>
      <c r="V99" s="12"/>
      <c r="W99" s="11"/>
      <c r="X99" s="11"/>
      <c r="Y99" s="12"/>
      <c r="Z99" s="11"/>
      <c r="AA99" s="11"/>
      <c r="AB99" s="11"/>
      <c r="AC99" s="11"/>
      <c r="AD99" s="11"/>
      <c r="AE99" s="11"/>
      <c r="AF99" s="11"/>
      <c r="AG99" s="11"/>
      <c r="AH99" s="12"/>
      <c r="AI99" s="12"/>
      <c r="AJ99" s="12"/>
      <c r="AK99" s="12"/>
      <c r="AL99" s="60"/>
      <c r="AM99" s="124">
        <v>110</v>
      </c>
      <c r="AN99" s="125">
        <v>110</v>
      </c>
      <c r="AO99" s="125">
        <v>110</v>
      </c>
      <c r="AP99" s="125">
        <v>110</v>
      </c>
      <c r="AQ99" s="125">
        <v>110</v>
      </c>
      <c r="AR99" s="125">
        <v>110</v>
      </c>
      <c r="AS99" s="125">
        <v>110</v>
      </c>
      <c r="AT99" s="17">
        <v>110</v>
      </c>
      <c r="AU99" s="12">
        <v>126</v>
      </c>
      <c r="AV99" s="12">
        <v>125</v>
      </c>
      <c r="AW99" s="12">
        <v>121</v>
      </c>
      <c r="AX99" s="12">
        <v>106</v>
      </c>
      <c r="AY99" s="12">
        <v>111</v>
      </c>
      <c r="AZ99" s="12">
        <v>129</v>
      </c>
      <c r="BA99" s="12">
        <v>124</v>
      </c>
      <c r="BB99" s="12">
        <v>114</v>
      </c>
      <c r="BC99" s="11">
        <v>130</v>
      </c>
      <c r="BD99" s="11">
        <v>170</v>
      </c>
      <c r="BE99" s="12">
        <v>171</v>
      </c>
      <c r="BF99" s="11">
        <v>159</v>
      </c>
      <c r="BG99" s="11">
        <v>146</v>
      </c>
      <c r="BH99" s="11">
        <v>132</v>
      </c>
      <c r="BI99" s="11">
        <v>106</v>
      </c>
      <c r="BJ99" s="11">
        <v>123</v>
      </c>
      <c r="BK99" s="11">
        <v>185</v>
      </c>
      <c r="BL99" s="11">
        <v>245</v>
      </c>
      <c r="BM99" s="11">
        <v>295</v>
      </c>
      <c r="BN99" s="12">
        <v>318</v>
      </c>
      <c r="BO99" s="12">
        <v>395</v>
      </c>
      <c r="BP99" s="12">
        <v>425</v>
      </c>
      <c r="BQ99" s="12">
        <v>471</v>
      </c>
      <c r="BR99" s="60"/>
      <c r="BS99" s="60"/>
      <c r="BT99" s="11">
        <f t="shared" ref="BT99:BT130" si="404">AN99-AM99</f>
        <v>0</v>
      </c>
      <c r="BU99" s="11">
        <f t="shared" ref="BU99:BU130" si="405">AO99-AN99</f>
        <v>0</v>
      </c>
      <c r="BV99" s="11">
        <f t="shared" ref="BV99:BV130" si="406">AP99-AO99</f>
        <v>0</v>
      </c>
      <c r="BW99" s="11">
        <f t="shared" ref="BW99:BW130" si="407">AQ99-AP99</f>
        <v>0</v>
      </c>
      <c r="BX99" s="11">
        <f t="shared" ref="BX99:BX130" si="408">AR99-AQ99</f>
        <v>0</v>
      </c>
      <c r="BY99" s="11">
        <f t="shared" ref="BY99:BY130" si="409">AS99-AR99</f>
        <v>0</v>
      </c>
      <c r="BZ99" s="11">
        <f t="shared" ref="BZ99:BZ130" si="410">AT99-AS99</f>
        <v>0</v>
      </c>
      <c r="CA99" s="11">
        <f t="shared" ref="CA99:CA130" si="411">AU99-AT99</f>
        <v>16</v>
      </c>
      <c r="CB99" s="11">
        <f t="shared" ref="CB99:CB130" si="412">AV99-AU99</f>
        <v>-1</v>
      </c>
      <c r="CC99" s="11">
        <f t="shared" ref="CC99:CC130" si="413">AW99-AV99</f>
        <v>-4</v>
      </c>
      <c r="CD99" s="11">
        <f t="shared" ref="CD99:CD130" si="414">AX99-AW99</f>
        <v>-15</v>
      </c>
      <c r="CE99" s="11">
        <f t="shared" ref="CE99:CE130" si="415">AY99-AX99</f>
        <v>5</v>
      </c>
      <c r="CF99" s="11">
        <f t="shared" ref="CF99:CF130" si="416">AZ99-AY99</f>
        <v>18</v>
      </c>
      <c r="CG99" s="11">
        <f t="shared" ref="CG99:CG130" si="417">BA99-AZ99</f>
        <v>-5</v>
      </c>
      <c r="CH99" s="11">
        <f t="shared" ref="CH99:CH130" si="418">BB99-BA99</f>
        <v>-10</v>
      </c>
      <c r="CI99" s="11">
        <f t="shared" ref="CI99:CI130" si="419">BC99-BB99</f>
        <v>16</v>
      </c>
      <c r="CJ99" s="11">
        <f t="shared" ref="CJ99:CJ130" si="420">BD99-BC99</f>
        <v>40</v>
      </c>
      <c r="CK99" s="11">
        <f t="shared" ref="CK99:CK130" si="421">BE99-BD99</f>
        <v>1</v>
      </c>
      <c r="CL99" s="11">
        <f t="shared" ref="CL99:CL130" si="422">BF99-BE99</f>
        <v>-12</v>
      </c>
      <c r="CM99" s="11">
        <f t="shared" ref="CM99:CM130" si="423">BG99-BF99</f>
        <v>-13</v>
      </c>
      <c r="CN99" s="11">
        <f t="shared" ref="CN99:CN130" si="424">BH99-BG99</f>
        <v>-14</v>
      </c>
      <c r="CO99" s="11">
        <f t="shared" ref="CO99:CO130" si="425">BI99-BH99</f>
        <v>-26</v>
      </c>
      <c r="CP99" s="11">
        <f t="shared" ref="CP99:CP130" si="426">BJ99-BI99</f>
        <v>17</v>
      </c>
      <c r="CQ99" s="11">
        <f t="shared" ref="CQ99:CQ130" si="427">BK99-BJ99</f>
        <v>62</v>
      </c>
      <c r="CR99" s="11">
        <f t="shared" ref="CR99:CR130" si="428">BL99-BK99</f>
        <v>60</v>
      </c>
      <c r="CS99" s="11">
        <f t="shared" ref="CS99:CS130" si="429">BM99-BL99</f>
        <v>50</v>
      </c>
      <c r="CT99" s="11">
        <f t="shared" ref="CT99:CT130" si="430">BN99-BM99</f>
        <v>23</v>
      </c>
      <c r="CU99" s="11">
        <f t="shared" ref="CU99:CU130" si="431">BO99-BN99</f>
        <v>77</v>
      </c>
      <c r="CV99" s="11">
        <f t="shared" ref="CV99:CV130" si="432">BP99-BO99</f>
        <v>30</v>
      </c>
      <c r="CW99" s="11">
        <f t="shared" ref="CW99:CW130" si="433">BQ99-BP99</f>
        <v>46</v>
      </c>
      <c r="CX99" s="66">
        <f t="shared" ref="CX99:CX130" si="434">SUM(BT99:CC99)</f>
        <v>11</v>
      </c>
      <c r="CY99" s="66">
        <f t="shared" ref="CY99:CY130" si="435">SUM(CD99:CM99)</f>
        <v>25</v>
      </c>
      <c r="CZ99" s="66">
        <f t="shared" ref="CZ99:CZ130" si="436">SUM(CN99:CW99)</f>
        <v>325</v>
      </c>
      <c r="DA99" s="66">
        <f t="shared" ref="DA99:DA130" si="437">SUM(BT99:CW99)</f>
        <v>361</v>
      </c>
      <c r="DB99" s="60"/>
      <c r="DC99" s="128">
        <v>5</v>
      </c>
      <c r="DD99" s="128">
        <v>1</v>
      </c>
      <c r="DE99" s="128">
        <v>6</v>
      </c>
      <c r="DF99" s="129">
        <v>3</v>
      </c>
      <c r="DG99" s="129">
        <v>2</v>
      </c>
      <c r="DH99" s="129">
        <v>2</v>
      </c>
      <c r="DI99" s="129">
        <v>3</v>
      </c>
      <c r="DJ99" s="129">
        <v>5</v>
      </c>
      <c r="DK99" s="128">
        <v>3</v>
      </c>
      <c r="DL99" s="128">
        <v>3</v>
      </c>
      <c r="DM99" s="128">
        <v>9</v>
      </c>
      <c r="DN99" s="129">
        <v>4</v>
      </c>
      <c r="DO99" s="129">
        <v>0</v>
      </c>
      <c r="DP99" s="129">
        <v>1</v>
      </c>
      <c r="DQ99" s="129">
        <v>4</v>
      </c>
      <c r="DR99" s="129">
        <v>11</v>
      </c>
      <c r="DS99" s="130">
        <v>4</v>
      </c>
      <c r="DT99" s="130">
        <v>10</v>
      </c>
      <c r="DU99" s="130">
        <v>9</v>
      </c>
      <c r="DV99" s="130">
        <v>6</v>
      </c>
      <c r="DW99" s="130">
        <v>9</v>
      </c>
      <c r="DX99" s="130">
        <v>10</v>
      </c>
      <c r="DY99" s="130">
        <v>3</v>
      </c>
      <c r="DZ99" s="130">
        <v>1</v>
      </c>
      <c r="EA99" s="130">
        <v>5</v>
      </c>
      <c r="EB99" s="130">
        <v>3</v>
      </c>
      <c r="EC99" s="130">
        <v>5</v>
      </c>
      <c r="ED99" s="130">
        <v>4</v>
      </c>
      <c r="EE99" s="130">
        <v>15</v>
      </c>
      <c r="EF99" s="130">
        <v>23</v>
      </c>
      <c r="EG99" s="66">
        <f t="shared" ref="EG99:EG130" si="438">SUM(DC99:DL99)</f>
        <v>33</v>
      </c>
      <c r="EH99" s="66">
        <f t="shared" ref="EH99:EH130" si="439">SUM(DM99:DV99)</f>
        <v>58</v>
      </c>
      <c r="EI99" s="66">
        <f t="shared" ref="EI99:EI130" si="440">SUM(DW99:EF99)</f>
        <v>78</v>
      </c>
      <c r="EJ99" s="66">
        <f t="shared" ref="EJ99:EJ130" si="441">SUM(DC99:EF99)</f>
        <v>169</v>
      </c>
      <c r="EK99" s="19"/>
      <c r="EL99" s="5">
        <f t="shared" ref="EL99:EL130" si="442">BT99+DC99</f>
        <v>5</v>
      </c>
      <c r="EM99" s="5">
        <f t="shared" ref="EM99:EM130" si="443">BU99+DD99</f>
        <v>1</v>
      </c>
      <c r="EN99" s="5">
        <f t="shared" ref="EN99:EN130" si="444">BV99+DE99</f>
        <v>6</v>
      </c>
      <c r="EO99" s="5">
        <f t="shared" ref="EO99:EO130" si="445">BW99+DF99</f>
        <v>3</v>
      </c>
      <c r="EP99" s="5">
        <f t="shared" ref="EP99:EP130" si="446">BX99+DG99</f>
        <v>2</v>
      </c>
      <c r="EQ99" s="5">
        <f t="shared" ref="EQ99:EQ130" si="447">BY99+DH99</f>
        <v>2</v>
      </c>
      <c r="ER99" s="5">
        <f t="shared" ref="ER99:ER130" si="448">BZ99+DI99</f>
        <v>3</v>
      </c>
      <c r="ES99" s="5">
        <f t="shared" ref="ES99:ES130" si="449">CA99+DJ99</f>
        <v>21</v>
      </c>
      <c r="ET99" s="5">
        <f t="shared" ref="ET99:ET130" si="450">CB99+DK99</f>
        <v>2</v>
      </c>
      <c r="EU99" s="5">
        <f t="shared" ref="EU99:EU130" si="451">CC99+DL99</f>
        <v>-1</v>
      </c>
      <c r="EV99" s="5">
        <f t="shared" ref="EV99:EV130" si="452">CD99+DM99</f>
        <v>-6</v>
      </c>
      <c r="EW99" s="5">
        <f t="shared" ref="EW99:EW130" si="453">CE99+DN99</f>
        <v>9</v>
      </c>
      <c r="EX99" s="5">
        <f t="shared" ref="EX99:EX130" si="454">CF99+DO99</f>
        <v>18</v>
      </c>
      <c r="EY99" s="5">
        <f t="shared" ref="EY99:EY130" si="455">CG99+DP99</f>
        <v>-4</v>
      </c>
      <c r="EZ99" s="5">
        <f t="shared" ref="EZ99:EZ130" si="456">CH99+DQ99</f>
        <v>-6</v>
      </c>
      <c r="FA99" s="5">
        <f t="shared" ref="FA99:FA130" si="457">CI99+DR99</f>
        <v>27</v>
      </c>
      <c r="FB99" s="5">
        <f t="shared" ref="FB99:FB130" si="458">CJ99+DS99</f>
        <v>44</v>
      </c>
      <c r="FC99" s="5">
        <f t="shared" ref="FC99:FC130" si="459">CK99+DT99</f>
        <v>11</v>
      </c>
      <c r="FD99" s="5">
        <f t="shared" ref="FD99:FD130" si="460">CL99+DU99</f>
        <v>-3</v>
      </c>
      <c r="FE99" s="5">
        <f t="shared" ref="FE99:FE130" si="461">CM99+DV99</f>
        <v>-7</v>
      </c>
      <c r="FF99" s="5">
        <f t="shared" ref="FF99:FF130" si="462">CN99+DW99</f>
        <v>-5</v>
      </c>
      <c r="FG99" s="5">
        <f t="shared" ref="FG99:FG130" si="463">CO99+DX99</f>
        <v>-16</v>
      </c>
      <c r="FH99" s="5">
        <f t="shared" ref="FH99:FH130" si="464">CP99+DY99</f>
        <v>20</v>
      </c>
      <c r="FI99" s="5">
        <f t="shared" ref="FI99:FI130" si="465">CQ99+DZ99</f>
        <v>63</v>
      </c>
      <c r="FJ99" s="5">
        <f t="shared" ref="FJ99:FJ130" si="466">CR99+EA99</f>
        <v>65</v>
      </c>
      <c r="FK99" s="5">
        <f t="shared" ref="FK99:FK130" si="467">CS99+EB99</f>
        <v>53</v>
      </c>
      <c r="FL99" s="5">
        <f t="shared" ref="FL99:FL130" si="468">CT99+EC99</f>
        <v>28</v>
      </c>
      <c r="FM99" s="5">
        <f t="shared" ref="FM99:FM130" si="469">CU99+ED99</f>
        <v>81</v>
      </c>
      <c r="FN99" s="5">
        <f t="shared" ref="FN99:FN130" si="470">CV99+EE99</f>
        <v>45</v>
      </c>
      <c r="FO99" s="5">
        <f t="shared" ref="FO99:FO130" si="471">CW99+EF99</f>
        <v>69</v>
      </c>
      <c r="FP99" s="176">
        <f t="shared" ref="FP99:FP130" si="472">SUM(EL99:EU99)</f>
        <v>44</v>
      </c>
      <c r="FQ99" s="176">
        <f t="shared" ref="FQ99:FQ130" si="473">SUM(EV99:FE99)</f>
        <v>83</v>
      </c>
      <c r="FR99" s="176">
        <f t="shared" ref="FR99:FR130" si="474">SUM(FF99:FO99)</f>
        <v>403</v>
      </c>
      <c r="FS99" s="66">
        <f t="shared" ref="FS99:FS130" si="475">SUM(EL99:FO99)</f>
        <v>530</v>
      </c>
      <c r="FT99" s="242">
        <f t="shared" si="332"/>
        <v>1.5926914574400987E-4</v>
      </c>
      <c r="FU99" s="242">
        <f t="shared" si="333"/>
        <v>4.068282045857675E-5</v>
      </c>
      <c r="FV99" s="242">
        <f t="shared" si="334"/>
        <v>2.0782459604094144E-4</v>
      </c>
      <c r="FW99" s="242">
        <f t="shared" si="335"/>
        <v>2.2033711578715433E-4</v>
      </c>
      <c r="FX99" s="242">
        <f t="shared" si="336"/>
        <v>8.3229873976099159E-5</v>
      </c>
      <c r="FY99" s="242">
        <f t="shared" si="337"/>
        <v>8.4915473722199037E-5</v>
      </c>
      <c r="FZ99" s="242">
        <f t="shared" si="338"/>
        <v>9.4066494559821051E-5</v>
      </c>
      <c r="GA99" s="242">
        <f t="shared" si="339"/>
        <v>7.5274213205247685E-4</v>
      </c>
      <c r="GB99" s="242">
        <f t="shared" si="340"/>
        <v>7.9598821937435329E-5</v>
      </c>
      <c r="GC99" s="242">
        <f t="shared" si="341"/>
        <v>-2.0654755757513167E-5</v>
      </c>
      <c r="GD99" s="242">
        <f t="shared" si="342"/>
        <v>-1.2395413696932134E-4</v>
      </c>
      <c r="GE99" s="242">
        <f t="shared" si="343"/>
        <v>2.0842982862436313E-4</v>
      </c>
      <c r="GF99" s="242">
        <f t="shared" si="344"/>
        <v>4.0490383533910694E-4</v>
      </c>
      <c r="GG99" s="242">
        <f t="shared" si="345"/>
        <v>-6.6132098867487801E-5</v>
      </c>
      <c r="GH99" s="242">
        <f t="shared" si="346"/>
        <v>-9.5646490570850136E-5</v>
      </c>
      <c r="GI99" s="242">
        <f t="shared" si="347"/>
        <v>3.6157647342412923E-4</v>
      </c>
      <c r="GJ99" s="242">
        <f t="shared" si="348"/>
        <v>5.5753367376677352E-4</v>
      </c>
      <c r="GK99" s="242">
        <f t="shared" si="349"/>
        <v>1.4308943089430895E-4</v>
      </c>
      <c r="GL99" s="242">
        <f t="shared" si="350"/>
        <v>-3.3392326443383313E-5</v>
      </c>
      <c r="GM99" s="242">
        <f t="shared" si="351"/>
        <v>-8.7935279634189235E-5</v>
      </c>
      <c r="GN99" s="242">
        <f t="shared" si="352"/>
        <v>-7.7240356541485801E-5</v>
      </c>
      <c r="GO99" s="242">
        <f t="shared" si="353"/>
        <v>-2.9337342770178592E-4</v>
      </c>
      <c r="GP99" s="242">
        <f t="shared" si="354"/>
        <v>3.35536690937154E-4</v>
      </c>
      <c r="GQ99" s="242">
        <f t="shared" si="355"/>
        <v>9.2929948519758672E-4</v>
      </c>
      <c r="GR99" s="242">
        <f t="shared" si="356"/>
        <v>1.0069557404223017E-3</v>
      </c>
      <c r="GS99" s="242">
        <f t="shared" si="357"/>
        <v>7.8598864023965236E-4</v>
      </c>
      <c r="GT99" s="242">
        <f t="shared" si="358"/>
        <v>3.9752963725420598E-4</v>
      </c>
      <c r="GU99" s="242">
        <f t="shared" si="359"/>
        <v>1.0608099480399571E-3</v>
      </c>
      <c r="GV99" s="242">
        <f t="shared" si="360"/>
        <v>8.015032638994024E-4</v>
      </c>
      <c r="GW99" s="242">
        <f t="shared" si="361"/>
        <v>9.2956313900449173E-4</v>
      </c>
      <c r="GX99" s="177">
        <f t="shared" si="362"/>
        <v>1.574950836477866E-4</v>
      </c>
      <c r="GY99" s="177">
        <f t="shared" si="363"/>
        <v>1.2591630661682606E-4</v>
      </c>
      <c r="GZ99" s="177">
        <f t="shared" si="364"/>
        <v>6.145010038374546E-4</v>
      </c>
      <c r="HA99" s="243">
        <f t="shared" si="365"/>
        <v>3.3242210649658582E-4</v>
      </c>
      <c r="HB99" s="19"/>
      <c r="HC99" s="19"/>
      <c r="HD99" s="225">
        <v>0.84041999999999994</v>
      </c>
      <c r="HE99" s="10">
        <f t="shared" ref="HE99:HE130" si="476">EL99*$HD99</f>
        <v>4.2020999999999997</v>
      </c>
      <c r="HF99" s="10">
        <f t="shared" ref="HF99:HF130" si="477">EM99*$HD99</f>
        <v>0.84041999999999994</v>
      </c>
      <c r="HG99" s="10">
        <f t="shared" ref="HG99:HG130" si="478">EN99*$HD99</f>
        <v>5.0425199999999997</v>
      </c>
      <c r="HH99" s="10">
        <f t="shared" ref="HH99:HH130" si="479">EO99*$HD99</f>
        <v>2.5212599999999998</v>
      </c>
      <c r="HI99" s="10">
        <f t="shared" ref="HI99:HI130" si="480">EP99*$HD99</f>
        <v>1.6808399999999999</v>
      </c>
      <c r="HJ99" s="10">
        <f t="shared" ref="HJ99:HJ130" si="481">EQ99*$HD99</f>
        <v>1.6808399999999999</v>
      </c>
      <c r="HK99" s="10">
        <f t="shared" ref="HK99:HK130" si="482">ER99*$HD99</f>
        <v>2.5212599999999998</v>
      </c>
      <c r="HL99" s="10">
        <f t="shared" ref="HL99:HL130" si="483">ES99*$HD99</f>
        <v>17.648820000000001</v>
      </c>
      <c r="HM99" s="10">
        <f t="shared" ref="HM99:HM130" si="484">ET99*$HD99</f>
        <v>1.6808399999999999</v>
      </c>
      <c r="HN99" s="10">
        <f t="shared" ref="HN99:HN130" si="485">EU99*$HD99</f>
        <v>-0.84041999999999994</v>
      </c>
      <c r="HO99" s="10">
        <f t="shared" ref="HO99:HO130" si="486">EV99*$HD99</f>
        <v>-5.0425199999999997</v>
      </c>
      <c r="HP99" s="10">
        <f t="shared" ref="HP99:HP130" si="487">EW99*$HD99</f>
        <v>7.5637799999999995</v>
      </c>
      <c r="HQ99" s="10">
        <f t="shared" ref="HQ99:HQ130" si="488">EX99*$HD99</f>
        <v>15.127559999999999</v>
      </c>
      <c r="HR99" s="10">
        <f t="shared" ref="HR99:HR130" si="489">EY99*$HD99</f>
        <v>-3.3616799999999998</v>
      </c>
      <c r="HS99" s="10">
        <f t="shared" ref="HS99:HS130" si="490">EZ99*$HD99</f>
        <v>-5.0425199999999997</v>
      </c>
      <c r="HT99" s="10">
        <f t="shared" ref="HT99:HT130" si="491">FA99*$HD99</f>
        <v>22.691339999999997</v>
      </c>
      <c r="HU99" s="10">
        <f t="shared" ref="HU99:HU130" si="492">FB99*$HD99</f>
        <v>36.978479999999998</v>
      </c>
      <c r="HV99" s="10">
        <f t="shared" ref="HV99:HV130" si="493">FC99*$HD99</f>
        <v>9.2446199999999994</v>
      </c>
      <c r="HW99" s="10">
        <f t="shared" ref="HW99:HW130" si="494">FD99*$HD99</f>
        <v>-2.5212599999999998</v>
      </c>
      <c r="HX99" s="10">
        <f t="shared" ref="HX99:HX130" si="495">FE99*$HD99</f>
        <v>-5.8829399999999996</v>
      </c>
      <c r="HY99" s="10">
        <f t="shared" ref="HY99:HY130" si="496">FF99*$HD99</f>
        <v>-4.2020999999999997</v>
      </c>
      <c r="HZ99" s="10">
        <f t="shared" ref="HZ99:HZ130" si="497">FG99*$HD99</f>
        <v>-13.446719999999999</v>
      </c>
      <c r="IA99" s="10">
        <f t="shared" ref="IA99:IA130" si="498">FH99*$HD99</f>
        <v>16.808399999999999</v>
      </c>
      <c r="IB99" s="10">
        <f t="shared" ref="IB99:IB130" si="499">FI99*$HD99</f>
        <v>52.946459999999995</v>
      </c>
      <c r="IC99" s="10">
        <f t="shared" ref="IC99:IC130" si="500">FJ99*$HD99</f>
        <v>54.627299999999998</v>
      </c>
      <c r="ID99" s="10">
        <f t="shared" ref="ID99:ID130" si="501">FK99*$HD99</f>
        <v>44.542259999999999</v>
      </c>
      <c r="IE99" s="10">
        <f t="shared" ref="IE99:IE130" si="502">FL99*$HD99</f>
        <v>23.531759999999998</v>
      </c>
      <c r="IF99" s="10">
        <f t="shared" ref="IF99:IF130" si="503">FM99*$HD99</f>
        <v>68.07401999999999</v>
      </c>
      <c r="IG99" s="10">
        <f t="shared" ref="IG99:IG130" si="504">FN99*$HD99</f>
        <v>37.818899999999999</v>
      </c>
      <c r="IH99" s="10">
        <f t="shared" ref="IH99:IH130" si="505">FO99*$HD99</f>
        <v>57.988979999999998</v>
      </c>
      <c r="II99" s="176">
        <f t="shared" ref="II99:II130" si="506">SUM(HE99:HN99)</f>
        <v>36.978479999999998</v>
      </c>
      <c r="IJ99" s="176">
        <f t="shared" ref="IJ99:IJ130" si="507">SUM(HO99:HX99)</f>
        <v>69.754859999999994</v>
      </c>
      <c r="IK99" s="176">
        <f t="shared" ref="IK99:IK130" si="508">SUM(HY99:IH99)</f>
        <v>338.68925999999999</v>
      </c>
      <c r="IL99" s="19">
        <f t="shared" ref="IL99:IL130" si="509">SUM(HE99:IH99)</f>
        <v>445.42259999999987</v>
      </c>
      <c r="IM99" s="168"/>
      <c r="IN99" s="168"/>
      <c r="IO99" s="168"/>
      <c r="IP99" s="168"/>
      <c r="IQ99" s="168"/>
      <c r="IR99" s="168"/>
      <c r="IS99" s="168"/>
      <c r="IT99" s="168"/>
      <c r="IU99" s="168"/>
      <c r="IV99" s="168"/>
      <c r="IW99" s="168"/>
      <c r="IX99" s="168"/>
      <c r="IY99" s="168"/>
      <c r="IZ99" s="168"/>
      <c r="JA99" s="168"/>
      <c r="JB99" s="168"/>
      <c r="JC99" s="168"/>
      <c r="JD99" s="168"/>
      <c r="JE99" s="168"/>
      <c r="JF99" s="168"/>
      <c r="JG99" s="168"/>
      <c r="JH99" s="168"/>
      <c r="JI99" s="168"/>
      <c r="JJ99" s="168"/>
      <c r="JK99" s="168"/>
      <c r="JL99" s="168"/>
      <c r="JM99" s="168"/>
      <c r="JN99" s="168"/>
      <c r="JO99" s="168"/>
      <c r="JP99" s="168"/>
      <c r="JQ99" s="177">
        <f t="shared" si="400"/>
        <v>0.84041999999999994</v>
      </c>
      <c r="JR99" s="177">
        <f t="shared" si="401"/>
        <v>0.84041999999999994</v>
      </c>
      <c r="JS99" s="177">
        <f t="shared" si="402"/>
        <v>0.84041999999999994</v>
      </c>
      <c r="JT99" s="22">
        <f t="shared" si="403"/>
        <v>0.84041999999999972</v>
      </c>
    </row>
    <row r="100" spans="1:280" x14ac:dyDescent="0.25">
      <c r="A100" s="96">
        <v>99</v>
      </c>
      <c r="B100" s="39"/>
      <c r="C100" s="39" t="s">
        <v>238</v>
      </c>
      <c r="D100" s="39" t="s">
        <v>181</v>
      </c>
      <c r="E100" s="68">
        <v>118</v>
      </c>
      <c r="F100" s="48" t="s">
        <v>14</v>
      </c>
      <c r="G100" s="124"/>
      <c r="H100" s="125"/>
      <c r="I100" s="125"/>
      <c r="J100" s="125"/>
      <c r="K100" s="125"/>
      <c r="L100" s="125"/>
      <c r="M100" s="125"/>
      <c r="N100" s="17"/>
      <c r="O100" s="12"/>
      <c r="P100" s="12"/>
      <c r="Q100" s="12"/>
      <c r="R100" s="12"/>
      <c r="S100" s="12"/>
      <c r="T100" s="12"/>
      <c r="U100" s="12"/>
      <c r="V100" s="12"/>
      <c r="W100" s="11"/>
      <c r="X100" s="11"/>
      <c r="Y100" s="12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60"/>
      <c r="AM100" s="124">
        <v>5</v>
      </c>
      <c r="AN100" s="125">
        <v>5</v>
      </c>
      <c r="AO100" s="125">
        <v>5</v>
      </c>
      <c r="AP100" s="125">
        <v>5</v>
      </c>
      <c r="AQ100" s="125">
        <v>5</v>
      </c>
      <c r="AR100" s="125">
        <v>5</v>
      </c>
      <c r="AS100" s="125">
        <v>5</v>
      </c>
      <c r="AT100" s="17">
        <v>5</v>
      </c>
      <c r="AU100" s="12">
        <v>5</v>
      </c>
      <c r="AV100" s="12">
        <v>7</v>
      </c>
      <c r="AW100" s="12">
        <v>6</v>
      </c>
      <c r="AX100" s="12">
        <v>7</v>
      </c>
      <c r="AY100" s="12">
        <v>8</v>
      </c>
      <c r="AZ100" s="12">
        <v>7</v>
      </c>
      <c r="BA100" s="12">
        <v>12</v>
      </c>
      <c r="BB100" s="12">
        <v>9</v>
      </c>
      <c r="BC100" s="11">
        <v>15</v>
      </c>
      <c r="BD100" s="11">
        <v>15</v>
      </c>
      <c r="BE100" s="12">
        <v>16</v>
      </c>
      <c r="BF100" s="11">
        <v>14</v>
      </c>
      <c r="BG100" s="11">
        <v>13</v>
      </c>
      <c r="BH100" s="11">
        <v>10</v>
      </c>
      <c r="BI100" s="11">
        <v>9</v>
      </c>
      <c r="BJ100" s="11">
        <v>6</v>
      </c>
      <c r="BK100" s="11">
        <v>5</v>
      </c>
      <c r="BL100" s="11">
        <v>6</v>
      </c>
      <c r="BM100" s="11">
        <v>9</v>
      </c>
      <c r="BN100" s="11">
        <v>5</v>
      </c>
      <c r="BO100" s="11">
        <v>6</v>
      </c>
      <c r="BP100" s="11">
        <v>5</v>
      </c>
      <c r="BQ100" s="11">
        <v>9</v>
      </c>
      <c r="BR100" s="60"/>
      <c r="BS100" s="60"/>
      <c r="BT100" s="11">
        <f t="shared" si="404"/>
        <v>0</v>
      </c>
      <c r="BU100" s="11">
        <f t="shared" si="405"/>
        <v>0</v>
      </c>
      <c r="BV100" s="11">
        <f t="shared" si="406"/>
        <v>0</v>
      </c>
      <c r="BW100" s="11">
        <f t="shared" si="407"/>
        <v>0</v>
      </c>
      <c r="BX100" s="11">
        <f t="shared" si="408"/>
        <v>0</v>
      </c>
      <c r="BY100" s="11">
        <f t="shared" si="409"/>
        <v>0</v>
      </c>
      <c r="BZ100" s="11">
        <f t="shared" si="410"/>
        <v>0</v>
      </c>
      <c r="CA100" s="11">
        <f t="shared" si="411"/>
        <v>0</v>
      </c>
      <c r="CB100" s="11">
        <f t="shared" si="412"/>
        <v>2</v>
      </c>
      <c r="CC100" s="11">
        <f t="shared" si="413"/>
        <v>-1</v>
      </c>
      <c r="CD100" s="11">
        <f t="shared" si="414"/>
        <v>1</v>
      </c>
      <c r="CE100" s="11">
        <f t="shared" si="415"/>
        <v>1</v>
      </c>
      <c r="CF100" s="11">
        <f t="shared" si="416"/>
        <v>-1</v>
      </c>
      <c r="CG100" s="11">
        <f t="shared" si="417"/>
        <v>5</v>
      </c>
      <c r="CH100" s="11">
        <f t="shared" si="418"/>
        <v>-3</v>
      </c>
      <c r="CI100" s="11">
        <f t="shared" si="419"/>
        <v>6</v>
      </c>
      <c r="CJ100" s="11">
        <f t="shared" si="420"/>
        <v>0</v>
      </c>
      <c r="CK100" s="11">
        <f t="shared" si="421"/>
        <v>1</v>
      </c>
      <c r="CL100" s="11">
        <f t="shared" si="422"/>
        <v>-2</v>
      </c>
      <c r="CM100" s="11">
        <f t="shared" si="423"/>
        <v>-1</v>
      </c>
      <c r="CN100" s="11">
        <f t="shared" si="424"/>
        <v>-3</v>
      </c>
      <c r="CO100" s="11">
        <f t="shared" si="425"/>
        <v>-1</v>
      </c>
      <c r="CP100" s="11">
        <f t="shared" si="426"/>
        <v>-3</v>
      </c>
      <c r="CQ100" s="11">
        <f t="shared" si="427"/>
        <v>-1</v>
      </c>
      <c r="CR100" s="11">
        <f t="shared" si="428"/>
        <v>1</v>
      </c>
      <c r="CS100" s="11">
        <f t="shared" si="429"/>
        <v>3</v>
      </c>
      <c r="CT100" s="11">
        <f t="shared" si="430"/>
        <v>-4</v>
      </c>
      <c r="CU100" s="11">
        <f t="shared" si="431"/>
        <v>1</v>
      </c>
      <c r="CV100" s="11">
        <f t="shared" si="432"/>
        <v>-1</v>
      </c>
      <c r="CW100" s="11">
        <f t="shared" si="433"/>
        <v>4</v>
      </c>
      <c r="CX100" s="66">
        <f t="shared" si="434"/>
        <v>1</v>
      </c>
      <c r="CY100" s="66">
        <f t="shared" si="435"/>
        <v>7</v>
      </c>
      <c r="CZ100" s="66">
        <f t="shared" si="436"/>
        <v>-4</v>
      </c>
      <c r="DA100" s="66">
        <f t="shared" si="437"/>
        <v>4</v>
      </c>
      <c r="DB100" s="60"/>
      <c r="DC100" s="135"/>
      <c r="DD100" s="134"/>
      <c r="DE100" s="134"/>
      <c r="DF100" s="134"/>
      <c r="DG100" s="134"/>
      <c r="DH100" s="134"/>
      <c r="DI100" s="134"/>
      <c r="DJ100" s="135">
        <v>0</v>
      </c>
      <c r="DK100" s="122">
        <v>0</v>
      </c>
      <c r="DL100" s="122">
        <v>0</v>
      </c>
      <c r="DM100" s="122">
        <v>0</v>
      </c>
      <c r="DN100" s="122">
        <v>0</v>
      </c>
      <c r="DO100" s="122">
        <v>0</v>
      </c>
      <c r="DP100" s="122">
        <v>0</v>
      </c>
      <c r="DQ100" s="122">
        <v>0</v>
      </c>
      <c r="DR100" s="122">
        <v>0</v>
      </c>
      <c r="DS100" s="137">
        <v>0</v>
      </c>
      <c r="DT100" s="137">
        <v>0</v>
      </c>
      <c r="DU100" s="137"/>
      <c r="DV100" s="137"/>
      <c r="DW100" s="137"/>
      <c r="DX100" s="137">
        <v>1</v>
      </c>
      <c r="DY100" s="137"/>
      <c r="DZ100" s="137"/>
      <c r="EA100" s="137"/>
      <c r="EB100" s="138"/>
      <c r="EC100" s="138"/>
      <c r="ED100" s="138"/>
      <c r="EE100" s="138"/>
      <c r="EF100" s="138"/>
      <c r="EG100" s="66">
        <f t="shared" si="438"/>
        <v>0</v>
      </c>
      <c r="EH100" s="66">
        <f t="shared" si="439"/>
        <v>0</v>
      </c>
      <c r="EI100" s="66">
        <f t="shared" si="440"/>
        <v>1</v>
      </c>
      <c r="EJ100" s="66">
        <f t="shared" si="441"/>
        <v>1</v>
      </c>
      <c r="EK100" s="25"/>
      <c r="EL100" s="5">
        <f t="shared" si="442"/>
        <v>0</v>
      </c>
      <c r="EM100" s="5">
        <f t="shared" si="443"/>
        <v>0</v>
      </c>
      <c r="EN100" s="5">
        <f t="shared" si="444"/>
        <v>0</v>
      </c>
      <c r="EO100" s="5">
        <f t="shared" si="445"/>
        <v>0</v>
      </c>
      <c r="EP100" s="5">
        <f t="shared" si="446"/>
        <v>0</v>
      </c>
      <c r="EQ100" s="5">
        <f t="shared" si="447"/>
        <v>0</v>
      </c>
      <c r="ER100" s="5">
        <f t="shared" si="448"/>
        <v>0</v>
      </c>
      <c r="ES100" s="5">
        <f t="shared" si="449"/>
        <v>0</v>
      </c>
      <c r="ET100" s="5">
        <f t="shared" si="450"/>
        <v>2</v>
      </c>
      <c r="EU100" s="5">
        <f t="shared" si="451"/>
        <v>-1</v>
      </c>
      <c r="EV100" s="5">
        <f t="shared" si="452"/>
        <v>1</v>
      </c>
      <c r="EW100" s="5">
        <f t="shared" si="453"/>
        <v>1</v>
      </c>
      <c r="EX100" s="5">
        <f t="shared" si="454"/>
        <v>-1</v>
      </c>
      <c r="EY100" s="5">
        <f t="shared" si="455"/>
        <v>5</v>
      </c>
      <c r="EZ100" s="5">
        <f t="shared" si="456"/>
        <v>-3</v>
      </c>
      <c r="FA100" s="5">
        <f t="shared" si="457"/>
        <v>6</v>
      </c>
      <c r="FB100" s="5">
        <f t="shared" si="458"/>
        <v>0</v>
      </c>
      <c r="FC100" s="5">
        <f t="shared" si="459"/>
        <v>1</v>
      </c>
      <c r="FD100" s="5">
        <f t="shared" si="460"/>
        <v>-2</v>
      </c>
      <c r="FE100" s="5">
        <f t="shared" si="461"/>
        <v>-1</v>
      </c>
      <c r="FF100" s="5">
        <f t="shared" si="462"/>
        <v>-3</v>
      </c>
      <c r="FG100" s="5">
        <f t="shared" si="463"/>
        <v>0</v>
      </c>
      <c r="FH100" s="5">
        <f t="shared" si="464"/>
        <v>-3</v>
      </c>
      <c r="FI100" s="5">
        <f t="shared" si="465"/>
        <v>-1</v>
      </c>
      <c r="FJ100" s="5">
        <f t="shared" si="466"/>
        <v>1</v>
      </c>
      <c r="FK100" s="5">
        <f t="shared" si="467"/>
        <v>3</v>
      </c>
      <c r="FL100" s="5">
        <f t="shared" si="468"/>
        <v>-4</v>
      </c>
      <c r="FM100" s="5">
        <f t="shared" si="469"/>
        <v>1</v>
      </c>
      <c r="FN100" s="5">
        <f t="shared" si="470"/>
        <v>-1</v>
      </c>
      <c r="FO100" s="5">
        <f t="shared" si="471"/>
        <v>4</v>
      </c>
      <c r="FP100" s="176">
        <f t="shared" si="472"/>
        <v>1</v>
      </c>
      <c r="FQ100" s="176">
        <f t="shared" si="473"/>
        <v>7</v>
      </c>
      <c r="FR100" s="176">
        <f t="shared" si="474"/>
        <v>-3</v>
      </c>
      <c r="FS100" s="66">
        <f t="shared" si="475"/>
        <v>5</v>
      </c>
      <c r="FT100" s="242">
        <f t="shared" si="332"/>
        <v>0</v>
      </c>
      <c r="FU100" s="242">
        <f t="shared" si="333"/>
        <v>0</v>
      </c>
      <c r="FV100" s="242">
        <f t="shared" si="334"/>
        <v>0</v>
      </c>
      <c r="FW100" s="242">
        <f t="shared" si="335"/>
        <v>0</v>
      </c>
      <c r="FX100" s="242">
        <f t="shared" si="336"/>
        <v>0</v>
      </c>
      <c r="FY100" s="242">
        <f t="shared" si="337"/>
        <v>0</v>
      </c>
      <c r="FZ100" s="242">
        <f t="shared" si="338"/>
        <v>0</v>
      </c>
      <c r="GA100" s="242">
        <f t="shared" si="339"/>
        <v>0</v>
      </c>
      <c r="GB100" s="242">
        <f t="shared" si="340"/>
        <v>7.9598821937435329E-5</v>
      </c>
      <c r="GC100" s="242">
        <f t="shared" si="341"/>
        <v>-2.0654755757513167E-5</v>
      </c>
      <c r="GD100" s="242">
        <f t="shared" si="342"/>
        <v>2.0659022828220224E-5</v>
      </c>
      <c r="GE100" s="242">
        <f t="shared" si="343"/>
        <v>2.3158869847151459E-5</v>
      </c>
      <c r="GF100" s="242">
        <f t="shared" si="344"/>
        <v>-2.2494657518839277E-5</v>
      </c>
      <c r="GG100" s="242">
        <f t="shared" si="345"/>
        <v>8.2665123584359755E-5</v>
      </c>
      <c r="GH100" s="242">
        <f t="shared" si="346"/>
        <v>-4.7823245285425068E-5</v>
      </c>
      <c r="GI100" s="242">
        <f t="shared" si="347"/>
        <v>8.0350327427584274E-5</v>
      </c>
      <c r="GJ100" s="242">
        <f t="shared" si="348"/>
        <v>0</v>
      </c>
      <c r="GK100" s="242">
        <f t="shared" si="349"/>
        <v>1.3008130081300813E-5</v>
      </c>
      <c r="GL100" s="242">
        <f t="shared" si="350"/>
        <v>-2.2261550962255541E-5</v>
      </c>
      <c r="GM100" s="242">
        <f t="shared" si="351"/>
        <v>-1.2562182804884177E-5</v>
      </c>
      <c r="GN100" s="242">
        <f t="shared" si="352"/>
        <v>-4.6344213924891475E-5</v>
      </c>
      <c r="GO100" s="242">
        <f t="shared" si="353"/>
        <v>0</v>
      </c>
      <c r="GP100" s="242">
        <f t="shared" si="354"/>
        <v>-5.0330503640573095E-5</v>
      </c>
      <c r="GQ100" s="242">
        <f t="shared" si="355"/>
        <v>-1.4750785479326775E-5</v>
      </c>
      <c r="GR100" s="242">
        <f t="shared" si="356"/>
        <v>1.5491626775727718E-5</v>
      </c>
      <c r="GS100" s="242">
        <f t="shared" si="357"/>
        <v>4.4489923032433154E-5</v>
      </c>
      <c r="GT100" s="242">
        <f t="shared" si="358"/>
        <v>-5.6789948179172284E-5</v>
      </c>
      <c r="GU100" s="242">
        <f t="shared" si="359"/>
        <v>1.309641911160441E-5</v>
      </c>
      <c r="GV100" s="242">
        <f t="shared" si="360"/>
        <v>-1.7811183642208942E-5</v>
      </c>
      <c r="GW100" s="242">
        <f t="shared" si="361"/>
        <v>5.388771820315894E-5</v>
      </c>
      <c r="GX100" s="177">
        <f t="shared" si="362"/>
        <v>3.5794337192678771E-6</v>
      </c>
      <c r="GY100" s="177">
        <f t="shared" si="363"/>
        <v>1.0619447545997379E-5</v>
      </c>
      <c r="GZ100" s="177">
        <f t="shared" si="364"/>
        <v>-4.5744491600803074E-6</v>
      </c>
      <c r="HA100" s="243">
        <f t="shared" si="365"/>
        <v>3.1360576084583569E-6</v>
      </c>
      <c r="HB100" s="19"/>
      <c r="HC100" s="19"/>
      <c r="HD100" s="225">
        <v>4.176E-3</v>
      </c>
      <c r="HE100" s="10">
        <f t="shared" si="476"/>
        <v>0</v>
      </c>
      <c r="HF100" s="10">
        <f t="shared" si="477"/>
        <v>0</v>
      </c>
      <c r="HG100" s="10">
        <f t="shared" si="478"/>
        <v>0</v>
      </c>
      <c r="HH100" s="10">
        <f t="shared" si="479"/>
        <v>0</v>
      </c>
      <c r="HI100" s="10">
        <f t="shared" si="480"/>
        <v>0</v>
      </c>
      <c r="HJ100" s="10">
        <f t="shared" si="481"/>
        <v>0</v>
      </c>
      <c r="HK100" s="10">
        <f t="shared" si="482"/>
        <v>0</v>
      </c>
      <c r="HL100" s="10">
        <f t="shared" si="483"/>
        <v>0</v>
      </c>
      <c r="HM100" s="10">
        <f t="shared" si="484"/>
        <v>8.352E-3</v>
      </c>
      <c r="HN100" s="10">
        <f t="shared" si="485"/>
        <v>-4.176E-3</v>
      </c>
      <c r="HO100" s="10">
        <f t="shared" si="486"/>
        <v>4.176E-3</v>
      </c>
      <c r="HP100" s="10">
        <f t="shared" si="487"/>
        <v>4.176E-3</v>
      </c>
      <c r="HQ100" s="10">
        <f t="shared" si="488"/>
        <v>-4.176E-3</v>
      </c>
      <c r="HR100" s="10">
        <f t="shared" si="489"/>
        <v>2.0879999999999999E-2</v>
      </c>
      <c r="HS100" s="10">
        <f t="shared" si="490"/>
        <v>-1.2528000000000001E-2</v>
      </c>
      <c r="HT100" s="10">
        <f t="shared" si="491"/>
        <v>2.5056000000000002E-2</v>
      </c>
      <c r="HU100" s="10">
        <f t="shared" si="492"/>
        <v>0</v>
      </c>
      <c r="HV100" s="10">
        <f t="shared" si="493"/>
        <v>4.176E-3</v>
      </c>
      <c r="HW100" s="10">
        <f t="shared" si="494"/>
        <v>-8.352E-3</v>
      </c>
      <c r="HX100" s="10">
        <f t="shared" si="495"/>
        <v>-4.176E-3</v>
      </c>
      <c r="HY100" s="10">
        <f t="shared" si="496"/>
        <v>-1.2528000000000001E-2</v>
      </c>
      <c r="HZ100" s="10">
        <f t="shared" si="497"/>
        <v>0</v>
      </c>
      <c r="IA100" s="10">
        <f t="shared" si="498"/>
        <v>-1.2528000000000001E-2</v>
      </c>
      <c r="IB100" s="10">
        <f t="shared" si="499"/>
        <v>-4.176E-3</v>
      </c>
      <c r="IC100" s="10">
        <f t="shared" si="500"/>
        <v>4.176E-3</v>
      </c>
      <c r="ID100" s="10">
        <f t="shared" si="501"/>
        <v>1.2528000000000001E-2</v>
      </c>
      <c r="IE100" s="10">
        <f t="shared" si="502"/>
        <v>-1.6704E-2</v>
      </c>
      <c r="IF100" s="10">
        <f t="shared" si="503"/>
        <v>4.176E-3</v>
      </c>
      <c r="IG100" s="10">
        <f t="shared" si="504"/>
        <v>-4.176E-3</v>
      </c>
      <c r="IH100" s="10">
        <f t="shared" si="505"/>
        <v>1.6704E-2</v>
      </c>
      <c r="II100" s="176">
        <f t="shared" si="506"/>
        <v>4.176E-3</v>
      </c>
      <c r="IJ100" s="176">
        <f t="shared" si="507"/>
        <v>2.9232000000000001E-2</v>
      </c>
      <c r="IK100" s="176">
        <f t="shared" si="508"/>
        <v>-1.2528000000000001E-2</v>
      </c>
      <c r="IL100" s="19">
        <f t="shared" si="509"/>
        <v>2.0880000000000006E-2</v>
      </c>
      <c r="IM100" s="168"/>
      <c r="IN100" s="168"/>
      <c r="IO100" s="168"/>
      <c r="IP100" s="168"/>
      <c r="IQ100" s="168"/>
      <c r="IR100" s="168"/>
      <c r="IS100" s="168"/>
      <c r="IT100" s="168"/>
      <c r="IU100" s="168"/>
      <c r="IV100" s="168"/>
      <c r="IW100" s="168"/>
      <c r="IX100" s="168"/>
      <c r="IY100" s="168"/>
      <c r="IZ100" s="168"/>
      <c r="JA100" s="168"/>
      <c r="JB100" s="168"/>
      <c r="JC100" s="168"/>
      <c r="JD100" s="168"/>
      <c r="JE100" s="168"/>
      <c r="JF100" s="168"/>
      <c r="JG100" s="168"/>
      <c r="JH100" s="168"/>
      <c r="JI100" s="168"/>
      <c r="JJ100" s="168"/>
      <c r="JK100" s="168"/>
      <c r="JL100" s="168"/>
      <c r="JM100" s="168"/>
      <c r="JN100" s="168"/>
      <c r="JO100" s="168"/>
      <c r="JP100" s="168"/>
      <c r="JQ100" s="177">
        <f t="shared" si="400"/>
        <v>4.176E-3</v>
      </c>
      <c r="JR100" s="177">
        <f t="shared" si="401"/>
        <v>4.176E-3</v>
      </c>
      <c r="JS100" s="177">
        <f t="shared" si="402"/>
        <v>4.176E-3</v>
      </c>
      <c r="JT100" s="22">
        <f t="shared" si="403"/>
        <v>4.1760000000000009E-3</v>
      </c>
    </row>
    <row r="101" spans="1:280" x14ac:dyDescent="0.25">
      <c r="A101" s="96">
        <v>100</v>
      </c>
      <c r="B101" s="45"/>
      <c r="C101" s="39" t="s">
        <v>238</v>
      </c>
      <c r="D101" s="45" t="s">
        <v>180</v>
      </c>
      <c r="E101" s="68">
        <v>137</v>
      </c>
      <c r="F101" s="48" t="s">
        <v>25</v>
      </c>
      <c r="G101" s="124"/>
      <c r="H101" s="125"/>
      <c r="I101" s="125"/>
      <c r="J101" s="125"/>
      <c r="K101" s="125"/>
      <c r="L101" s="125"/>
      <c r="M101" s="125"/>
      <c r="N101" s="17"/>
      <c r="O101" s="12"/>
      <c r="P101" s="12"/>
      <c r="Q101" s="12"/>
      <c r="R101" s="12"/>
      <c r="S101" s="12"/>
      <c r="T101" s="12"/>
      <c r="U101" s="12"/>
      <c r="V101" s="12"/>
      <c r="W101" s="11"/>
      <c r="X101" s="11"/>
      <c r="Y101" s="12"/>
      <c r="Z101" s="11"/>
      <c r="AA101" s="11"/>
      <c r="AB101" s="11"/>
      <c r="AC101" s="11"/>
      <c r="AD101" s="11"/>
      <c r="AE101" s="11"/>
      <c r="AF101" s="11"/>
      <c r="AG101" s="11"/>
      <c r="AH101" s="12"/>
      <c r="AI101" s="12"/>
      <c r="AJ101" s="12"/>
      <c r="AK101" s="11"/>
      <c r="AL101" s="60"/>
      <c r="AM101" s="124">
        <v>129</v>
      </c>
      <c r="AN101" s="125">
        <v>129</v>
      </c>
      <c r="AO101" s="125">
        <v>129</v>
      </c>
      <c r="AP101" s="125">
        <v>129</v>
      </c>
      <c r="AQ101" s="125">
        <v>129</v>
      </c>
      <c r="AR101" s="125">
        <v>129</v>
      </c>
      <c r="AS101" s="125">
        <v>129</v>
      </c>
      <c r="AT101" s="17">
        <v>129</v>
      </c>
      <c r="AU101" s="12">
        <v>151</v>
      </c>
      <c r="AV101" s="12">
        <v>169</v>
      </c>
      <c r="AW101" s="12">
        <v>192</v>
      </c>
      <c r="AX101" s="12">
        <v>250</v>
      </c>
      <c r="AY101" s="12">
        <v>332</v>
      </c>
      <c r="AZ101" s="12">
        <v>491</v>
      </c>
      <c r="BA101" s="12">
        <v>706</v>
      </c>
      <c r="BB101" s="12">
        <v>865</v>
      </c>
      <c r="BC101" s="11">
        <v>1005</v>
      </c>
      <c r="BD101" s="11">
        <v>1237</v>
      </c>
      <c r="BE101" s="12">
        <v>1412</v>
      </c>
      <c r="BF101" s="11">
        <v>1651</v>
      </c>
      <c r="BG101" s="11">
        <v>1914</v>
      </c>
      <c r="BH101" s="11">
        <v>2168</v>
      </c>
      <c r="BI101" s="11">
        <v>2285</v>
      </c>
      <c r="BJ101" s="11">
        <v>2349</v>
      </c>
      <c r="BK101" s="11">
        <v>2425</v>
      </c>
      <c r="BL101" s="11">
        <v>2506</v>
      </c>
      <c r="BM101" s="11">
        <v>2682</v>
      </c>
      <c r="BN101" s="12">
        <v>2836</v>
      </c>
      <c r="BO101" s="12">
        <v>3054</v>
      </c>
      <c r="BP101" s="12">
        <v>3165</v>
      </c>
      <c r="BQ101" s="11">
        <v>3347</v>
      </c>
      <c r="BR101" s="60"/>
      <c r="BS101" s="60"/>
      <c r="BT101" s="11">
        <f t="shared" si="404"/>
        <v>0</v>
      </c>
      <c r="BU101" s="11">
        <f t="shared" si="405"/>
        <v>0</v>
      </c>
      <c r="BV101" s="11">
        <f t="shared" si="406"/>
        <v>0</v>
      </c>
      <c r="BW101" s="11">
        <f t="shared" si="407"/>
        <v>0</v>
      </c>
      <c r="BX101" s="11">
        <f t="shared" si="408"/>
        <v>0</v>
      </c>
      <c r="BY101" s="11">
        <f t="shared" si="409"/>
        <v>0</v>
      </c>
      <c r="BZ101" s="11">
        <f t="shared" si="410"/>
        <v>0</v>
      </c>
      <c r="CA101" s="11">
        <f t="shared" si="411"/>
        <v>22</v>
      </c>
      <c r="CB101" s="11">
        <f t="shared" si="412"/>
        <v>18</v>
      </c>
      <c r="CC101" s="11">
        <f t="shared" si="413"/>
        <v>23</v>
      </c>
      <c r="CD101" s="11">
        <f t="shared" si="414"/>
        <v>58</v>
      </c>
      <c r="CE101" s="11">
        <f t="shared" si="415"/>
        <v>82</v>
      </c>
      <c r="CF101" s="11">
        <f t="shared" si="416"/>
        <v>159</v>
      </c>
      <c r="CG101" s="11">
        <f t="shared" si="417"/>
        <v>215</v>
      </c>
      <c r="CH101" s="11">
        <f t="shared" si="418"/>
        <v>159</v>
      </c>
      <c r="CI101" s="11">
        <f t="shared" si="419"/>
        <v>140</v>
      </c>
      <c r="CJ101" s="11">
        <f t="shared" si="420"/>
        <v>232</v>
      </c>
      <c r="CK101" s="11">
        <f t="shared" si="421"/>
        <v>175</v>
      </c>
      <c r="CL101" s="11">
        <f t="shared" si="422"/>
        <v>239</v>
      </c>
      <c r="CM101" s="11">
        <f t="shared" si="423"/>
        <v>263</v>
      </c>
      <c r="CN101" s="11">
        <f t="shared" si="424"/>
        <v>254</v>
      </c>
      <c r="CO101" s="11">
        <f t="shared" si="425"/>
        <v>117</v>
      </c>
      <c r="CP101" s="11">
        <f t="shared" si="426"/>
        <v>64</v>
      </c>
      <c r="CQ101" s="11">
        <f t="shared" si="427"/>
        <v>76</v>
      </c>
      <c r="CR101" s="11">
        <f t="shared" si="428"/>
        <v>81</v>
      </c>
      <c r="CS101" s="11">
        <f t="shared" si="429"/>
        <v>176</v>
      </c>
      <c r="CT101" s="11">
        <f t="shared" si="430"/>
        <v>154</v>
      </c>
      <c r="CU101" s="11">
        <f t="shared" si="431"/>
        <v>218</v>
      </c>
      <c r="CV101" s="11">
        <f t="shared" si="432"/>
        <v>111</v>
      </c>
      <c r="CW101" s="11">
        <f t="shared" si="433"/>
        <v>182</v>
      </c>
      <c r="CX101" s="66">
        <f t="shared" si="434"/>
        <v>63</v>
      </c>
      <c r="CY101" s="66">
        <f t="shared" si="435"/>
        <v>1722</v>
      </c>
      <c r="CZ101" s="66">
        <f t="shared" si="436"/>
        <v>1433</v>
      </c>
      <c r="DA101" s="66">
        <f t="shared" si="437"/>
        <v>3218</v>
      </c>
      <c r="DB101" s="60"/>
      <c r="DC101" s="128">
        <v>4</v>
      </c>
      <c r="DD101" s="128">
        <v>1</v>
      </c>
      <c r="DE101" s="128">
        <v>3</v>
      </c>
      <c r="DF101" s="129">
        <v>1</v>
      </c>
      <c r="DG101" s="129">
        <v>1</v>
      </c>
      <c r="DH101" s="129">
        <v>2</v>
      </c>
      <c r="DI101" s="129">
        <v>2</v>
      </c>
      <c r="DJ101" s="129">
        <v>3</v>
      </c>
      <c r="DK101" s="128">
        <v>13</v>
      </c>
      <c r="DL101" s="128">
        <v>10</v>
      </c>
      <c r="DM101" s="128">
        <v>2</v>
      </c>
      <c r="DN101" s="129">
        <v>8</v>
      </c>
      <c r="DO101" s="129">
        <v>8</v>
      </c>
      <c r="DP101" s="129">
        <v>6</v>
      </c>
      <c r="DQ101" s="129">
        <v>7</v>
      </c>
      <c r="DR101" s="129">
        <v>8</v>
      </c>
      <c r="DS101" s="130">
        <v>3</v>
      </c>
      <c r="DT101" s="130">
        <v>1</v>
      </c>
      <c r="DU101" s="130">
        <v>13</v>
      </c>
      <c r="DV101" s="130">
        <v>3</v>
      </c>
      <c r="DW101" s="130">
        <v>9</v>
      </c>
      <c r="DX101" s="130">
        <v>18</v>
      </c>
      <c r="DY101" s="130">
        <v>13</v>
      </c>
      <c r="DZ101" s="130">
        <v>20</v>
      </c>
      <c r="EA101" s="130">
        <v>22</v>
      </c>
      <c r="EB101" s="130">
        <v>19</v>
      </c>
      <c r="EC101" s="130">
        <v>26</v>
      </c>
      <c r="ED101" s="130">
        <v>22</v>
      </c>
      <c r="EE101" s="130">
        <v>16</v>
      </c>
      <c r="EF101" s="130">
        <v>15</v>
      </c>
      <c r="EG101" s="66">
        <f t="shared" si="438"/>
        <v>40</v>
      </c>
      <c r="EH101" s="66">
        <f t="shared" si="439"/>
        <v>59</v>
      </c>
      <c r="EI101" s="66">
        <f t="shared" si="440"/>
        <v>180</v>
      </c>
      <c r="EJ101" s="66">
        <f t="shared" si="441"/>
        <v>279</v>
      </c>
      <c r="EK101" s="25"/>
      <c r="EL101" s="5">
        <f t="shared" si="442"/>
        <v>4</v>
      </c>
      <c r="EM101" s="5">
        <f t="shared" si="443"/>
        <v>1</v>
      </c>
      <c r="EN101" s="5">
        <f t="shared" si="444"/>
        <v>3</v>
      </c>
      <c r="EO101" s="5">
        <f t="shared" si="445"/>
        <v>1</v>
      </c>
      <c r="EP101" s="5">
        <f t="shared" si="446"/>
        <v>1</v>
      </c>
      <c r="EQ101" s="5">
        <f t="shared" si="447"/>
        <v>2</v>
      </c>
      <c r="ER101" s="5">
        <f t="shared" si="448"/>
        <v>2</v>
      </c>
      <c r="ES101" s="5">
        <f t="shared" si="449"/>
        <v>25</v>
      </c>
      <c r="ET101" s="5">
        <f t="shared" si="450"/>
        <v>31</v>
      </c>
      <c r="EU101" s="5">
        <f t="shared" si="451"/>
        <v>33</v>
      </c>
      <c r="EV101" s="5">
        <f t="shared" si="452"/>
        <v>60</v>
      </c>
      <c r="EW101" s="5">
        <f t="shared" si="453"/>
        <v>90</v>
      </c>
      <c r="EX101" s="5">
        <f t="shared" si="454"/>
        <v>167</v>
      </c>
      <c r="EY101" s="5">
        <f t="shared" si="455"/>
        <v>221</v>
      </c>
      <c r="EZ101" s="5">
        <f t="shared" si="456"/>
        <v>166</v>
      </c>
      <c r="FA101" s="5">
        <f t="shared" si="457"/>
        <v>148</v>
      </c>
      <c r="FB101" s="5">
        <f t="shared" si="458"/>
        <v>235</v>
      </c>
      <c r="FC101" s="5">
        <f t="shared" si="459"/>
        <v>176</v>
      </c>
      <c r="FD101" s="5">
        <f t="shared" si="460"/>
        <v>252</v>
      </c>
      <c r="FE101" s="5">
        <f t="shared" si="461"/>
        <v>266</v>
      </c>
      <c r="FF101" s="5">
        <f t="shared" si="462"/>
        <v>263</v>
      </c>
      <c r="FG101" s="5">
        <f t="shared" si="463"/>
        <v>135</v>
      </c>
      <c r="FH101" s="5">
        <f t="shared" si="464"/>
        <v>77</v>
      </c>
      <c r="FI101" s="5">
        <f t="shared" si="465"/>
        <v>96</v>
      </c>
      <c r="FJ101" s="5">
        <f t="shared" si="466"/>
        <v>103</v>
      </c>
      <c r="FK101" s="5">
        <f t="shared" si="467"/>
        <v>195</v>
      </c>
      <c r="FL101" s="5">
        <f t="shared" si="468"/>
        <v>180</v>
      </c>
      <c r="FM101" s="5">
        <f t="shared" si="469"/>
        <v>240</v>
      </c>
      <c r="FN101" s="5">
        <f t="shared" si="470"/>
        <v>127</v>
      </c>
      <c r="FO101" s="5">
        <f t="shared" si="471"/>
        <v>197</v>
      </c>
      <c r="FP101" s="176">
        <f t="shared" si="472"/>
        <v>103</v>
      </c>
      <c r="FQ101" s="176">
        <f t="shared" si="473"/>
        <v>1781</v>
      </c>
      <c r="FR101" s="176">
        <f t="shared" si="474"/>
        <v>1613</v>
      </c>
      <c r="FS101" s="66">
        <f t="shared" si="475"/>
        <v>3497</v>
      </c>
      <c r="FT101" s="242">
        <f t="shared" si="332"/>
        <v>1.2741531659520789E-4</v>
      </c>
      <c r="FU101" s="242">
        <f t="shared" si="333"/>
        <v>4.068282045857675E-5</v>
      </c>
      <c r="FV101" s="242">
        <f t="shared" si="334"/>
        <v>1.0391229802047072E-4</v>
      </c>
      <c r="FW101" s="242">
        <f t="shared" si="335"/>
        <v>7.3445705262384787E-5</v>
      </c>
      <c r="FX101" s="242">
        <f t="shared" si="336"/>
        <v>4.161493698804958E-5</v>
      </c>
      <c r="FY101" s="242">
        <f t="shared" si="337"/>
        <v>8.4915473722199037E-5</v>
      </c>
      <c r="FZ101" s="242">
        <f t="shared" si="338"/>
        <v>6.2710996373214039E-5</v>
      </c>
      <c r="GA101" s="242">
        <f t="shared" si="339"/>
        <v>8.961215857767582E-4</v>
      </c>
      <c r="GB101" s="242">
        <f t="shared" si="340"/>
        <v>1.2337817400302476E-3</v>
      </c>
      <c r="GC101" s="242">
        <f t="shared" si="341"/>
        <v>6.8160693999793449E-4</v>
      </c>
      <c r="GD101" s="242">
        <f t="shared" si="342"/>
        <v>1.2395413696932136E-3</v>
      </c>
      <c r="GE101" s="242">
        <f t="shared" si="343"/>
        <v>2.0842982862436313E-3</v>
      </c>
      <c r="GF101" s="242">
        <f t="shared" si="344"/>
        <v>3.7566078056461591E-3</v>
      </c>
      <c r="GG101" s="242">
        <f t="shared" si="345"/>
        <v>3.6537984624287014E-3</v>
      </c>
      <c r="GH101" s="242">
        <f t="shared" si="346"/>
        <v>2.6462195724601873E-3</v>
      </c>
      <c r="GI101" s="242">
        <f t="shared" si="347"/>
        <v>1.9819747432137454E-3</v>
      </c>
      <c r="GJ101" s="242">
        <f t="shared" si="348"/>
        <v>2.9777366667089042E-3</v>
      </c>
      <c r="GK101" s="242">
        <f t="shared" si="349"/>
        <v>2.2894308943089432E-3</v>
      </c>
      <c r="GL101" s="242">
        <f t="shared" si="350"/>
        <v>2.804955421244198E-3</v>
      </c>
      <c r="GM101" s="242">
        <f t="shared" si="351"/>
        <v>3.3415406260991912E-3</v>
      </c>
      <c r="GN101" s="242">
        <f t="shared" si="352"/>
        <v>4.0628427540821532E-3</v>
      </c>
      <c r="GO101" s="242">
        <f t="shared" si="353"/>
        <v>2.4753382962338188E-3</v>
      </c>
      <c r="GP101" s="242">
        <f t="shared" si="354"/>
        <v>1.2918162601080428E-3</v>
      </c>
      <c r="GQ101" s="242">
        <f t="shared" si="355"/>
        <v>1.4160754060153703E-3</v>
      </c>
      <c r="GR101" s="242">
        <f t="shared" si="356"/>
        <v>1.595637557899955E-3</v>
      </c>
      <c r="GS101" s="242">
        <f t="shared" si="357"/>
        <v>2.8918449971081549E-3</v>
      </c>
      <c r="GT101" s="242">
        <f t="shared" si="358"/>
        <v>2.5555476680627527E-3</v>
      </c>
      <c r="GU101" s="242">
        <f t="shared" si="359"/>
        <v>3.1431405867850585E-3</v>
      </c>
      <c r="GV101" s="242">
        <f t="shared" si="360"/>
        <v>2.2620203225605356E-3</v>
      </c>
      <c r="GW101" s="242">
        <f t="shared" si="361"/>
        <v>2.6539701215055776E-3</v>
      </c>
      <c r="GX101" s="177">
        <f t="shared" si="362"/>
        <v>3.6868167308459136E-4</v>
      </c>
      <c r="GY101" s="177">
        <f t="shared" si="363"/>
        <v>2.7018908684887616E-3</v>
      </c>
      <c r="GZ101" s="177">
        <f t="shared" si="364"/>
        <v>2.459528831736512E-3</v>
      </c>
      <c r="HA101" s="243">
        <f t="shared" si="365"/>
        <v>2.193358691355775E-3</v>
      </c>
      <c r="HB101" s="19"/>
      <c r="HC101" s="19"/>
      <c r="HD101" s="225">
        <v>8.7000000000000001E-4</v>
      </c>
      <c r="HE101" s="10">
        <f t="shared" si="476"/>
        <v>3.48E-3</v>
      </c>
      <c r="HF101" s="10">
        <f t="shared" si="477"/>
        <v>8.7000000000000001E-4</v>
      </c>
      <c r="HG101" s="10">
        <f t="shared" si="478"/>
        <v>2.6099999999999999E-3</v>
      </c>
      <c r="HH101" s="10">
        <f t="shared" si="479"/>
        <v>8.7000000000000001E-4</v>
      </c>
      <c r="HI101" s="10">
        <f t="shared" si="480"/>
        <v>8.7000000000000001E-4</v>
      </c>
      <c r="HJ101" s="10">
        <f t="shared" si="481"/>
        <v>1.74E-3</v>
      </c>
      <c r="HK101" s="10">
        <f t="shared" si="482"/>
        <v>1.74E-3</v>
      </c>
      <c r="HL101" s="10">
        <f t="shared" si="483"/>
        <v>2.1749999999999999E-2</v>
      </c>
      <c r="HM101" s="10">
        <f t="shared" si="484"/>
        <v>2.6970000000000001E-2</v>
      </c>
      <c r="HN101" s="10">
        <f t="shared" si="485"/>
        <v>2.8709999999999999E-2</v>
      </c>
      <c r="HO101" s="10">
        <f t="shared" si="486"/>
        <v>5.2200000000000003E-2</v>
      </c>
      <c r="HP101" s="10">
        <f t="shared" si="487"/>
        <v>7.8299999999999995E-2</v>
      </c>
      <c r="HQ101" s="10">
        <f t="shared" si="488"/>
        <v>0.14529</v>
      </c>
      <c r="HR101" s="10">
        <f t="shared" si="489"/>
        <v>0.19227</v>
      </c>
      <c r="HS101" s="10">
        <f t="shared" si="490"/>
        <v>0.14441999999999999</v>
      </c>
      <c r="HT101" s="10">
        <f t="shared" si="491"/>
        <v>0.12876000000000001</v>
      </c>
      <c r="HU101" s="10">
        <f t="shared" si="492"/>
        <v>0.20444999999999999</v>
      </c>
      <c r="HV101" s="10">
        <f t="shared" si="493"/>
        <v>0.15312000000000001</v>
      </c>
      <c r="HW101" s="10">
        <f t="shared" si="494"/>
        <v>0.21923999999999999</v>
      </c>
      <c r="HX101" s="10">
        <f t="shared" si="495"/>
        <v>0.23142000000000001</v>
      </c>
      <c r="HY101" s="10">
        <f t="shared" si="496"/>
        <v>0.22881000000000001</v>
      </c>
      <c r="HZ101" s="10">
        <f t="shared" si="497"/>
        <v>0.11745</v>
      </c>
      <c r="IA101" s="10">
        <f t="shared" si="498"/>
        <v>6.6989999999999994E-2</v>
      </c>
      <c r="IB101" s="10">
        <f t="shared" si="499"/>
        <v>8.3519999999999997E-2</v>
      </c>
      <c r="IC101" s="10">
        <f t="shared" si="500"/>
        <v>8.9609999999999995E-2</v>
      </c>
      <c r="ID101" s="10">
        <f t="shared" si="501"/>
        <v>0.16965</v>
      </c>
      <c r="IE101" s="10">
        <f t="shared" si="502"/>
        <v>0.15659999999999999</v>
      </c>
      <c r="IF101" s="10">
        <f t="shared" si="503"/>
        <v>0.20880000000000001</v>
      </c>
      <c r="IG101" s="10">
        <f t="shared" si="504"/>
        <v>0.11049</v>
      </c>
      <c r="IH101" s="10">
        <f t="shared" si="505"/>
        <v>0.17139000000000001</v>
      </c>
      <c r="II101" s="176">
        <f t="shared" si="506"/>
        <v>8.9609999999999995E-2</v>
      </c>
      <c r="IJ101" s="176">
        <f t="shared" si="507"/>
        <v>1.5494699999999999</v>
      </c>
      <c r="IK101" s="176">
        <f t="shared" si="508"/>
        <v>1.4033099999999998</v>
      </c>
      <c r="IL101" s="19">
        <f t="shared" si="509"/>
        <v>3.0423900000000001</v>
      </c>
      <c r="IM101" s="168"/>
      <c r="IN101" s="168"/>
      <c r="IO101" s="168"/>
      <c r="IP101" s="168"/>
      <c r="IQ101" s="168"/>
      <c r="IR101" s="168"/>
      <c r="IS101" s="168"/>
      <c r="IT101" s="168"/>
      <c r="IU101" s="168"/>
      <c r="IV101" s="168"/>
      <c r="IW101" s="168"/>
      <c r="IX101" s="168"/>
      <c r="IY101" s="168"/>
      <c r="IZ101" s="168"/>
      <c r="JA101" s="168"/>
      <c r="JB101" s="168"/>
      <c r="JC101" s="168"/>
      <c r="JD101" s="168"/>
      <c r="JE101" s="168"/>
      <c r="JF101" s="168"/>
      <c r="JG101" s="168"/>
      <c r="JH101" s="168"/>
      <c r="JI101" s="168"/>
      <c r="JJ101" s="168"/>
      <c r="JK101" s="168"/>
      <c r="JL101" s="168"/>
      <c r="JM101" s="168"/>
      <c r="JN101" s="168"/>
      <c r="JO101" s="168"/>
      <c r="JP101" s="168"/>
      <c r="JQ101" s="177">
        <f t="shared" si="400"/>
        <v>8.7000000000000001E-4</v>
      </c>
      <c r="JR101" s="177">
        <f t="shared" si="401"/>
        <v>8.699999999999999E-4</v>
      </c>
      <c r="JS101" s="177">
        <f t="shared" si="402"/>
        <v>8.699999999999999E-4</v>
      </c>
      <c r="JT101" s="22">
        <f t="shared" si="403"/>
        <v>8.7000000000000001E-4</v>
      </c>
    </row>
    <row r="102" spans="1:280" x14ac:dyDescent="0.25">
      <c r="A102" s="96">
        <v>101</v>
      </c>
      <c r="B102" s="39"/>
      <c r="C102" s="39" t="s">
        <v>238</v>
      </c>
      <c r="D102" s="39" t="s">
        <v>181</v>
      </c>
      <c r="E102" s="68">
        <v>113</v>
      </c>
      <c r="F102" s="48" t="s">
        <v>10</v>
      </c>
      <c r="G102" s="17"/>
      <c r="H102" s="5"/>
      <c r="I102" s="5"/>
      <c r="J102" s="5"/>
      <c r="K102" s="5"/>
      <c r="L102" s="5"/>
      <c r="M102" s="5"/>
      <c r="N102" s="17"/>
      <c r="O102" s="12"/>
      <c r="P102" s="12"/>
      <c r="Q102" s="12"/>
      <c r="R102" s="12"/>
      <c r="S102" s="12"/>
      <c r="T102" s="12"/>
      <c r="U102" s="12"/>
      <c r="V102" s="12"/>
      <c r="W102" s="11"/>
      <c r="X102" s="11"/>
      <c r="Y102" s="12"/>
      <c r="Z102" s="11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1"/>
      <c r="AL102" s="58"/>
      <c r="AM102" s="17">
        <v>4652</v>
      </c>
      <c r="AN102" s="5">
        <v>4585</v>
      </c>
      <c r="AO102" s="5">
        <v>4596</v>
      </c>
      <c r="AP102" s="5">
        <v>4582</v>
      </c>
      <c r="AQ102" s="5">
        <v>4563</v>
      </c>
      <c r="AR102" s="5">
        <v>4521</v>
      </c>
      <c r="AS102" s="5">
        <v>4480</v>
      </c>
      <c r="AT102" s="17">
        <v>4396</v>
      </c>
      <c r="AU102" s="12">
        <v>4353</v>
      </c>
      <c r="AV102" s="12">
        <v>4283</v>
      </c>
      <c r="AW102" s="12">
        <v>4269</v>
      </c>
      <c r="AX102" s="12">
        <v>4299</v>
      </c>
      <c r="AY102" s="12">
        <v>4312</v>
      </c>
      <c r="AZ102" s="12">
        <v>4290</v>
      </c>
      <c r="BA102" s="12">
        <v>4295</v>
      </c>
      <c r="BB102" s="12">
        <v>4340</v>
      </c>
      <c r="BC102" s="11">
        <v>4380</v>
      </c>
      <c r="BD102" s="11">
        <v>4453</v>
      </c>
      <c r="BE102" s="12">
        <v>4413</v>
      </c>
      <c r="BF102" s="11">
        <v>4386</v>
      </c>
      <c r="BG102" s="12">
        <v>4360</v>
      </c>
      <c r="BH102" s="12">
        <v>4361</v>
      </c>
      <c r="BI102" s="12">
        <v>4331</v>
      </c>
      <c r="BJ102" s="12">
        <v>4335</v>
      </c>
      <c r="BK102" s="12">
        <v>4339</v>
      </c>
      <c r="BL102" s="12">
        <v>4384</v>
      </c>
      <c r="BM102" s="12">
        <v>4371</v>
      </c>
      <c r="BN102" s="12">
        <v>4452</v>
      </c>
      <c r="BO102" s="12">
        <v>4522</v>
      </c>
      <c r="BP102" s="12">
        <v>4648</v>
      </c>
      <c r="BQ102" s="11">
        <v>4892</v>
      </c>
      <c r="BR102" s="58"/>
      <c r="BS102" s="58"/>
      <c r="BT102" s="12">
        <f t="shared" si="404"/>
        <v>-67</v>
      </c>
      <c r="BU102" s="12">
        <f t="shared" si="405"/>
        <v>11</v>
      </c>
      <c r="BV102" s="12">
        <f t="shared" si="406"/>
        <v>-14</v>
      </c>
      <c r="BW102" s="12">
        <f t="shared" si="407"/>
        <v>-19</v>
      </c>
      <c r="BX102" s="12">
        <f t="shared" si="408"/>
        <v>-42</v>
      </c>
      <c r="BY102" s="12">
        <f t="shared" si="409"/>
        <v>-41</v>
      </c>
      <c r="BZ102" s="12">
        <f t="shared" si="410"/>
        <v>-84</v>
      </c>
      <c r="CA102" s="12">
        <f t="shared" si="411"/>
        <v>-43</v>
      </c>
      <c r="CB102" s="12">
        <f t="shared" si="412"/>
        <v>-70</v>
      </c>
      <c r="CC102" s="12">
        <f t="shared" si="413"/>
        <v>-14</v>
      </c>
      <c r="CD102" s="12">
        <f t="shared" si="414"/>
        <v>30</v>
      </c>
      <c r="CE102" s="12">
        <f t="shared" si="415"/>
        <v>13</v>
      </c>
      <c r="CF102" s="12">
        <f t="shared" si="416"/>
        <v>-22</v>
      </c>
      <c r="CG102" s="12">
        <f t="shared" si="417"/>
        <v>5</v>
      </c>
      <c r="CH102" s="12">
        <f t="shared" si="418"/>
        <v>45</v>
      </c>
      <c r="CI102" s="12">
        <f t="shared" si="419"/>
        <v>40</v>
      </c>
      <c r="CJ102" s="12">
        <f t="shared" si="420"/>
        <v>73</v>
      </c>
      <c r="CK102" s="12">
        <f t="shared" si="421"/>
        <v>-40</v>
      </c>
      <c r="CL102" s="12">
        <f t="shared" si="422"/>
        <v>-27</v>
      </c>
      <c r="CM102" s="12">
        <f t="shared" si="423"/>
        <v>-26</v>
      </c>
      <c r="CN102" s="12">
        <f t="shared" si="424"/>
        <v>1</v>
      </c>
      <c r="CO102" s="12">
        <f t="shared" si="425"/>
        <v>-30</v>
      </c>
      <c r="CP102" s="12">
        <f t="shared" si="426"/>
        <v>4</v>
      </c>
      <c r="CQ102" s="12">
        <f t="shared" si="427"/>
        <v>4</v>
      </c>
      <c r="CR102" s="12">
        <f t="shared" si="428"/>
        <v>45</v>
      </c>
      <c r="CS102" s="12">
        <f t="shared" si="429"/>
        <v>-13</v>
      </c>
      <c r="CT102" s="12">
        <f t="shared" si="430"/>
        <v>81</v>
      </c>
      <c r="CU102" s="12">
        <f t="shared" si="431"/>
        <v>70</v>
      </c>
      <c r="CV102" s="12">
        <f t="shared" si="432"/>
        <v>126</v>
      </c>
      <c r="CW102" s="12">
        <f t="shared" si="433"/>
        <v>244</v>
      </c>
      <c r="CX102" s="66">
        <f t="shared" si="434"/>
        <v>-383</v>
      </c>
      <c r="CY102" s="66">
        <f t="shared" si="435"/>
        <v>91</v>
      </c>
      <c r="CZ102" s="66">
        <f t="shared" si="436"/>
        <v>532</v>
      </c>
      <c r="DA102" s="66">
        <f t="shared" si="437"/>
        <v>240</v>
      </c>
      <c r="DB102" s="58"/>
      <c r="DC102" s="128">
        <v>90</v>
      </c>
      <c r="DD102" s="128">
        <v>11</v>
      </c>
      <c r="DE102" s="128">
        <v>7</v>
      </c>
      <c r="DF102" s="129">
        <v>6</v>
      </c>
      <c r="DG102" s="129">
        <v>4</v>
      </c>
      <c r="DH102" s="129">
        <v>5</v>
      </c>
      <c r="DI102" s="129">
        <v>5</v>
      </c>
      <c r="DJ102" s="129">
        <v>3</v>
      </c>
      <c r="DK102" s="128">
        <v>21</v>
      </c>
      <c r="DL102" s="128">
        <v>22</v>
      </c>
      <c r="DM102" s="128">
        <v>9</v>
      </c>
      <c r="DN102" s="129">
        <v>10</v>
      </c>
      <c r="DO102" s="129">
        <v>6</v>
      </c>
      <c r="DP102" s="129">
        <v>10</v>
      </c>
      <c r="DQ102" s="129">
        <v>18</v>
      </c>
      <c r="DR102" s="129">
        <v>21</v>
      </c>
      <c r="DS102" s="130">
        <v>14</v>
      </c>
      <c r="DT102" s="130">
        <v>25</v>
      </c>
      <c r="DU102" s="130">
        <v>19</v>
      </c>
      <c r="DV102" s="130">
        <v>17</v>
      </c>
      <c r="DW102" s="130">
        <v>15</v>
      </c>
      <c r="DX102" s="130">
        <v>18</v>
      </c>
      <c r="DY102" s="130">
        <v>14</v>
      </c>
      <c r="DZ102" s="130">
        <v>20</v>
      </c>
      <c r="EA102" s="130">
        <v>13</v>
      </c>
      <c r="EB102" s="130">
        <v>22</v>
      </c>
      <c r="EC102" s="130">
        <v>21</v>
      </c>
      <c r="ED102" s="130">
        <v>19</v>
      </c>
      <c r="EE102" s="130">
        <v>4</v>
      </c>
      <c r="EF102" s="130">
        <v>14</v>
      </c>
      <c r="EG102" s="66">
        <f t="shared" si="438"/>
        <v>174</v>
      </c>
      <c r="EH102" s="66">
        <f t="shared" si="439"/>
        <v>149</v>
      </c>
      <c r="EI102" s="66">
        <f t="shared" si="440"/>
        <v>160</v>
      </c>
      <c r="EJ102" s="66">
        <f t="shared" si="441"/>
        <v>483</v>
      </c>
      <c r="EK102" s="19"/>
      <c r="EL102" s="5">
        <f t="shared" si="442"/>
        <v>23</v>
      </c>
      <c r="EM102" s="5">
        <f t="shared" si="443"/>
        <v>22</v>
      </c>
      <c r="EN102" s="5">
        <f t="shared" si="444"/>
        <v>-7</v>
      </c>
      <c r="EO102" s="5">
        <f t="shared" si="445"/>
        <v>-13</v>
      </c>
      <c r="EP102" s="5">
        <f t="shared" si="446"/>
        <v>-38</v>
      </c>
      <c r="EQ102" s="5">
        <f t="shared" si="447"/>
        <v>-36</v>
      </c>
      <c r="ER102" s="5">
        <f t="shared" si="448"/>
        <v>-79</v>
      </c>
      <c r="ES102" s="5">
        <f t="shared" si="449"/>
        <v>-40</v>
      </c>
      <c r="ET102" s="5">
        <f t="shared" si="450"/>
        <v>-49</v>
      </c>
      <c r="EU102" s="5">
        <f t="shared" si="451"/>
        <v>8</v>
      </c>
      <c r="EV102" s="5">
        <f t="shared" si="452"/>
        <v>39</v>
      </c>
      <c r="EW102" s="5">
        <f t="shared" si="453"/>
        <v>23</v>
      </c>
      <c r="EX102" s="5">
        <f t="shared" si="454"/>
        <v>-16</v>
      </c>
      <c r="EY102" s="5">
        <f t="shared" si="455"/>
        <v>15</v>
      </c>
      <c r="EZ102" s="5">
        <f t="shared" si="456"/>
        <v>63</v>
      </c>
      <c r="FA102" s="5">
        <f t="shared" si="457"/>
        <v>61</v>
      </c>
      <c r="FB102" s="5">
        <f t="shared" si="458"/>
        <v>87</v>
      </c>
      <c r="FC102" s="5">
        <f t="shared" si="459"/>
        <v>-15</v>
      </c>
      <c r="FD102" s="5">
        <f t="shared" si="460"/>
        <v>-8</v>
      </c>
      <c r="FE102" s="5">
        <f t="shared" si="461"/>
        <v>-9</v>
      </c>
      <c r="FF102" s="5">
        <f t="shared" si="462"/>
        <v>16</v>
      </c>
      <c r="FG102" s="5">
        <f t="shared" si="463"/>
        <v>-12</v>
      </c>
      <c r="FH102" s="5">
        <f t="shared" si="464"/>
        <v>18</v>
      </c>
      <c r="FI102" s="5">
        <f t="shared" si="465"/>
        <v>24</v>
      </c>
      <c r="FJ102" s="5">
        <f t="shared" si="466"/>
        <v>58</v>
      </c>
      <c r="FK102" s="5">
        <f t="shared" si="467"/>
        <v>9</v>
      </c>
      <c r="FL102" s="5">
        <f t="shared" si="468"/>
        <v>102</v>
      </c>
      <c r="FM102" s="5">
        <f t="shared" si="469"/>
        <v>89</v>
      </c>
      <c r="FN102" s="5">
        <f t="shared" si="470"/>
        <v>130</v>
      </c>
      <c r="FO102" s="5">
        <f t="shared" si="471"/>
        <v>258</v>
      </c>
      <c r="FP102" s="176">
        <f t="shared" si="472"/>
        <v>-209</v>
      </c>
      <c r="FQ102" s="176">
        <f t="shared" si="473"/>
        <v>240</v>
      </c>
      <c r="FR102" s="176">
        <f t="shared" si="474"/>
        <v>692</v>
      </c>
      <c r="FS102" s="66">
        <f t="shared" si="475"/>
        <v>723</v>
      </c>
      <c r="FT102" s="242">
        <f t="shared" si="332"/>
        <v>7.3263807042244541E-4</v>
      </c>
      <c r="FU102" s="242">
        <f t="shared" si="333"/>
        <v>8.950220500886885E-4</v>
      </c>
      <c r="FV102" s="242">
        <f t="shared" si="334"/>
        <v>-2.4246202871443169E-4</v>
      </c>
      <c r="FW102" s="242">
        <f t="shared" si="335"/>
        <v>-9.5479416841100218E-4</v>
      </c>
      <c r="FX102" s="242">
        <f t="shared" si="336"/>
        <v>-1.581367605545884E-3</v>
      </c>
      <c r="FY102" s="242">
        <f t="shared" si="337"/>
        <v>-1.5284785269995826E-3</v>
      </c>
      <c r="FZ102" s="242">
        <f t="shared" si="338"/>
        <v>-2.4770843567419546E-3</v>
      </c>
      <c r="GA102" s="242">
        <f t="shared" si="339"/>
        <v>-1.4337945372428131E-3</v>
      </c>
      <c r="GB102" s="242">
        <f t="shared" si="340"/>
        <v>-1.9501711374671656E-3</v>
      </c>
      <c r="GC102" s="242">
        <f t="shared" si="341"/>
        <v>1.6523804606010533E-4</v>
      </c>
      <c r="GD102" s="242">
        <f t="shared" si="342"/>
        <v>8.0570189030058882E-4</v>
      </c>
      <c r="GE102" s="242">
        <f t="shared" si="343"/>
        <v>5.3265400648448355E-4</v>
      </c>
      <c r="GF102" s="242">
        <f t="shared" si="344"/>
        <v>-3.5991452030142843E-4</v>
      </c>
      <c r="GG102" s="242">
        <f t="shared" si="345"/>
        <v>2.4799537075307927E-4</v>
      </c>
      <c r="GH102" s="242">
        <f t="shared" si="346"/>
        <v>1.0042881509939264E-3</v>
      </c>
      <c r="GI102" s="242">
        <f t="shared" si="347"/>
        <v>8.1689499551377339E-4</v>
      </c>
      <c r="GJ102" s="242">
        <f t="shared" si="348"/>
        <v>1.1023961276752114E-3</v>
      </c>
      <c r="GK102" s="242">
        <f t="shared" si="349"/>
        <v>-1.9512195121951221E-4</v>
      </c>
      <c r="GL102" s="242">
        <f t="shared" si="350"/>
        <v>-8.9046203849022163E-5</v>
      </c>
      <c r="GM102" s="242">
        <f t="shared" si="351"/>
        <v>-1.1305964524395759E-4</v>
      </c>
      <c r="GN102" s="242">
        <f t="shared" si="352"/>
        <v>2.4716914093275455E-4</v>
      </c>
      <c r="GO102" s="242">
        <f t="shared" si="353"/>
        <v>-2.2003007077633943E-4</v>
      </c>
      <c r="GP102" s="242">
        <f t="shared" si="354"/>
        <v>3.019830218434386E-4</v>
      </c>
      <c r="GQ102" s="242">
        <f t="shared" si="355"/>
        <v>3.5401885150384259E-4</v>
      </c>
      <c r="GR102" s="242">
        <f t="shared" si="356"/>
        <v>8.9851435299220773E-4</v>
      </c>
      <c r="GS102" s="242">
        <f t="shared" si="357"/>
        <v>1.3346976909729946E-4</v>
      </c>
      <c r="GT102" s="242">
        <f t="shared" si="358"/>
        <v>1.4481436785688934E-3</v>
      </c>
      <c r="GU102" s="242">
        <f t="shared" si="359"/>
        <v>1.1655813009327925E-3</v>
      </c>
      <c r="GV102" s="242">
        <f t="shared" si="360"/>
        <v>2.3154538734871627E-3</v>
      </c>
      <c r="GW102" s="242">
        <f t="shared" si="361"/>
        <v>3.4757578241037517E-3</v>
      </c>
      <c r="GX102" s="177">
        <f t="shared" si="362"/>
        <v>-7.4810164732698632E-4</v>
      </c>
      <c r="GY102" s="177">
        <f t="shared" si="363"/>
        <v>3.6409534443419584E-4</v>
      </c>
      <c r="GZ102" s="177">
        <f t="shared" si="364"/>
        <v>1.0551729395918575E-3</v>
      </c>
      <c r="HA102" s="243">
        <f t="shared" si="365"/>
        <v>4.5347393018307843E-4</v>
      </c>
      <c r="HB102" s="19"/>
      <c r="HC102" s="19"/>
      <c r="HD102" s="225">
        <v>2.0010000000000002E-3</v>
      </c>
      <c r="HE102" s="10">
        <f t="shared" si="476"/>
        <v>4.6023000000000001E-2</v>
      </c>
      <c r="HF102" s="10">
        <f t="shared" si="477"/>
        <v>4.4022000000000006E-2</v>
      </c>
      <c r="HG102" s="10">
        <f t="shared" si="478"/>
        <v>-1.4007000000000002E-2</v>
      </c>
      <c r="HH102" s="10">
        <f t="shared" si="479"/>
        <v>-2.6013000000000001E-2</v>
      </c>
      <c r="HI102" s="10">
        <f t="shared" si="480"/>
        <v>-7.6038000000000008E-2</v>
      </c>
      <c r="HJ102" s="10">
        <f t="shared" si="481"/>
        <v>-7.2036000000000003E-2</v>
      </c>
      <c r="HK102" s="10">
        <f t="shared" si="482"/>
        <v>-0.15807900000000003</v>
      </c>
      <c r="HL102" s="10">
        <f t="shared" si="483"/>
        <v>-8.004E-2</v>
      </c>
      <c r="HM102" s="10">
        <f t="shared" si="484"/>
        <v>-9.8049000000000011E-2</v>
      </c>
      <c r="HN102" s="10">
        <f t="shared" si="485"/>
        <v>1.6008000000000001E-2</v>
      </c>
      <c r="HO102" s="10">
        <f t="shared" si="486"/>
        <v>7.8039000000000011E-2</v>
      </c>
      <c r="HP102" s="10">
        <f t="shared" si="487"/>
        <v>4.6023000000000001E-2</v>
      </c>
      <c r="HQ102" s="10">
        <f t="shared" si="488"/>
        <v>-3.2016000000000003E-2</v>
      </c>
      <c r="HR102" s="10">
        <f t="shared" si="489"/>
        <v>3.0015000000000003E-2</v>
      </c>
      <c r="HS102" s="10">
        <f t="shared" si="490"/>
        <v>0.12606300000000001</v>
      </c>
      <c r="HT102" s="10">
        <f t="shared" si="491"/>
        <v>0.12206100000000002</v>
      </c>
      <c r="HU102" s="10">
        <f t="shared" si="492"/>
        <v>0.17408700000000002</v>
      </c>
      <c r="HV102" s="10">
        <f t="shared" si="493"/>
        <v>-3.0015000000000003E-2</v>
      </c>
      <c r="HW102" s="10">
        <f t="shared" si="494"/>
        <v>-1.6008000000000001E-2</v>
      </c>
      <c r="HX102" s="10">
        <f t="shared" si="495"/>
        <v>-1.8009000000000001E-2</v>
      </c>
      <c r="HY102" s="10">
        <f t="shared" si="496"/>
        <v>3.2016000000000003E-2</v>
      </c>
      <c r="HZ102" s="10">
        <f t="shared" si="497"/>
        <v>-2.4012000000000002E-2</v>
      </c>
      <c r="IA102" s="10">
        <f t="shared" si="498"/>
        <v>3.6018000000000001E-2</v>
      </c>
      <c r="IB102" s="10">
        <f t="shared" si="499"/>
        <v>4.8024000000000004E-2</v>
      </c>
      <c r="IC102" s="10">
        <f t="shared" si="500"/>
        <v>0.11605800000000001</v>
      </c>
      <c r="ID102" s="10">
        <f t="shared" si="501"/>
        <v>1.8009000000000001E-2</v>
      </c>
      <c r="IE102" s="10">
        <f t="shared" si="502"/>
        <v>0.20410200000000001</v>
      </c>
      <c r="IF102" s="10">
        <f t="shared" si="503"/>
        <v>0.17808900000000003</v>
      </c>
      <c r="IG102" s="10">
        <f t="shared" si="504"/>
        <v>0.26013000000000003</v>
      </c>
      <c r="IH102" s="10">
        <f t="shared" si="505"/>
        <v>0.51625799999999999</v>
      </c>
      <c r="II102" s="176">
        <f t="shared" si="506"/>
        <v>-0.418209</v>
      </c>
      <c r="IJ102" s="176">
        <f t="shared" si="507"/>
        <v>0.48024000000000006</v>
      </c>
      <c r="IK102" s="176">
        <f t="shared" si="508"/>
        <v>1.3846920000000003</v>
      </c>
      <c r="IL102" s="19">
        <f t="shared" si="509"/>
        <v>1.446723</v>
      </c>
      <c r="IM102" s="168"/>
      <c r="IN102" s="168"/>
      <c r="IO102" s="168"/>
      <c r="IP102" s="168"/>
      <c r="IQ102" s="168"/>
      <c r="IR102" s="168"/>
      <c r="IS102" s="168"/>
      <c r="IT102" s="168"/>
      <c r="IU102" s="168"/>
      <c r="IV102" s="168"/>
      <c r="IW102" s="168"/>
      <c r="IX102" s="168"/>
      <c r="IY102" s="168"/>
      <c r="IZ102" s="168"/>
      <c r="JA102" s="168"/>
      <c r="JB102" s="168"/>
      <c r="JC102" s="168"/>
      <c r="JD102" s="168"/>
      <c r="JE102" s="168"/>
      <c r="JF102" s="168"/>
      <c r="JG102" s="168"/>
      <c r="JH102" s="168"/>
      <c r="JI102" s="168"/>
      <c r="JJ102" s="168"/>
      <c r="JK102" s="168"/>
      <c r="JL102" s="168"/>
      <c r="JM102" s="168"/>
      <c r="JN102" s="168"/>
      <c r="JO102" s="168"/>
      <c r="JP102" s="168"/>
      <c r="JQ102" s="177">
        <f t="shared" si="400"/>
        <v>2.0010000000000002E-3</v>
      </c>
      <c r="JR102" s="177">
        <f t="shared" si="401"/>
        <v>2.0010000000000002E-3</v>
      </c>
      <c r="JS102" s="177">
        <f t="shared" si="402"/>
        <v>2.0010000000000002E-3</v>
      </c>
      <c r="JT102" s="22">
        <f t="shared" si="403"/>
        <v>2.0010000000000002E-3</v>
      </c>
    </row>
    <row r="103" spans="1:280" x14ac:dyDescent="0.25">
      <c r="A103" s="96">
        <v>103</v>
      </c>
      <c r="B103" s="45"/>
      <c r="C103" s="45" t="s">
        <v>237</v>
      </c>
      <c r="D103" s="45" t="s">
        <v>183</v>
      </c>
      <c r="E103" s="68">
        <v>324</v>
      </c>
      <c r="F103" s="46" t="s">
        <v>148</v>
      </c>
      <c r="G103" s="124"/>
      <c r="H103" s="125"/>
      <c r="I103" s="125"/>
      <c r="J103" s="125"/>
      <c r="K103" s="125"/>
      <c r="L103" s="125"/>
      <c r="M103" s="125"/>
      <c r="N103" s="17"/>
      <c r="O103" s="12"/>
      <c r="P103" s="12"/>
      <c r="Q103" s="12"/>
      <c r="R103" s="12"/>
      <c r="S103" s="12"/>
      <c r="T103" s="12"/>
      <c r="U103" s="12"/>
      <c r="V103" s="12"/>
      <c r="W103" s="11"/>
      <c r="X103" s="11"/>
      <c r="Y103" s="12"/>
      <c r="Z103" s="11"/>
      <c r="AA103" s="12"/>
      <c r="AB103" s="12"/>
      <c r="AC103" s="12"/>
      <c r="AD103" s="12"/>
      <c r="AE103" s="12"/>
      <c r="AF103" s="12"/>
      <c r="AG103" s="12"/>
      <c r="AH103" s="11"/>
      <c r="AI103" s="11"/>
      <c r="AJ103" s="11"/>
      <c r="AK103" s="11"/>
      <c r="AL103" s="60"/>
      <c r="AM103" s="124">
        <v>386</v>
      </c>
      <c r="AN103" s="125">
        <v>386</v>
      </c>
      <c r="AO103" s="125">
        <v>386</v>
      </c>
      <c r="AP103" s="125">
        <v>386</v>
      </c>
      <c r="AQ103" s="125">
        <v>386</v>
      </c>
      <c r="AR103" s="125">
        <v>386</v>
      </c>
      <c r="AS103" s="125">
        <v>386</v>
      </c>
      <c r="AT103" s="17">
        <v>386</v>
      </c>
      <c r="AU103" s="12">
        <v>394</v>
      </c>
      <c r="AV103" s="12">
        <v>371</v>
      </c>
      <c r="AW103" s="12">
        <v>369</v>
      </c>
      <c r="AX103" s="12">
        <v>344</v>
      </c>
      <c r="AY103" s="12">
        <v>379</v>
      </c>
      <c r="AZ103" s="12">
        <v>360</v>
      </c>
      <c r="BA103" s="12">
        <v>362</v>
      </c>
      <c r="BB103" s="12">
        <v>373</v>
      </c>
      <c r="BC103" s="11">
        <v>373</v>
      </c>
      <c r="BD103" s="11">
        <v>412</v>
      </c>
      <c r="BE103" s="12">
        <v>438</v>
      </c>
      <c r="BF103" s="11">
        <v>479</v>
      </c>
      <c r="BG103" s="12">
        <v>498</v>
      </c>
      <c r="BH103" s="12">
        <v>489</v>
      </c>
      <c r="BI103" s="12">
        <v>481</v>
      </c>
      <c r="BJ103" s="12">
        <v>515</v>
      </c>
      <c r="BK103" s="12">
        <v>536</v>
      </c>
      <c r="BL103" s="12">
        <v>576</v>
      </c>
      <c r="BM103" s="12">
        <v>594</v>
      </c>
      <c r="BN103" s="11">
        <v>643</v>
      </c>
      <c r="BO103" s="11">
        <v>652</v>
      </c>
      <c r="BP103" s="11">
        <v>660</v>
      </c>
      <c r="BQ103" s="11">
        <v>713</v>
      </c>
      <c r="BR103" s="60"/>
      <c r="BS103" s="60"/>
      <c r="BT103" s="11">
        <f t="shared" si="404"/>
        <v>0</v>
      </c>
      <c r="BU103" s="11">
        <f t="shared" si="405"/>
        <v>0</v>
      </c>
      <c r="BV103" s="11">
        <f t="shared" si="406"/>
        <v>0</v>
      </c>
      <c r="BW103" s="11">
        <f t="shared" si="407"/>
        <v>0</v>
      </c>
      <c r="BX103" s="11">
        <f t="shared" si="408"/>
        <v>0</v>
      </c>
      <c r="BY103" s="11">
        <f t="shared" si="409"/>
        <v>0</v>
      </c>
      <c r="BZ103" s="11">
        <f t="shared" si="410"/>
        <v>0</v>
      </c>
      <c r="CA103" s="11">
        <f t="shared" si="411"/>
        <v>8</v>
      </c>
      <c r="CB103" s="11">
        <f t="shared" si="412"/>
        <v>-23</v>
      </c>
      <c r="CC103" s="11">
        <f t="shared" si="413"/>
        <v>-2</v>
      </c>
      <c r="CD103" s="11">
        <f t="shared" si="414"/>
        <v>-25</v>
      </c>
      <c r="CE103" s="11">
        <f t="shared" si="415"/>
        <v>35</v>
      </c>
      <c r="CF103" s="11">
        <f t="shared" si="416"/>
        <v>-19</v>
      </c>
      <c r="CG103" s="11">
        <f t="shared" si="417"/>
        <v>2</v>
      </c>
      <c r="CH103" s="11">
        <f t="shared" si="418"/>
        <v>11</v>
      </c>
      <c r="CI103" s="11">
        <f t="shared" si="419"/>
        <v>0</v>
      </c>
      <c r="CJ103" s="11">
        <f t="shared" si="420"/>
        <v>39</v>
      </c>
      <c r="CK103" s="11">
        <f t="shared" si="421"/>
        <v>26</v>
      </c>
      <c r="CL103" s="11">
        <f t="shared" si="422"/>
        <v>41</v>
      </c>
      <c r="CM103" s="11">
        <f t="shared" si="423"/>
        <v>19</v>
      </c>
      <c r="CN103" s="11">
        <f t="shared" si="424"/>
        <v>-9</v>
      </c>
      <c r="CO103" s="11">
        <f t="shared" si="425"/>
        <v>-8</v>
      </c>
      <c r="CP103" s="11">
        <f t="shared" si="426"/>
        <v>34</v>
      </c>
      <c r="CQ103" s="11">
        <f t="shared" si="427"/>
        <v>21</v>
      </c>
      <c r="CR103" s="11">
        <f t="shared" si="428"/>
        <v>40</v>
      </c>
      <c r="CS103" s="11">
        <f t="shared" si="429"/>
        <v>18</v>
      </c>
      <c r="CT103" s="11">
        <f t="shared" si="430"/>
        <v>49</v>
      </c>
      <c r="CU103" s="11">
        <f t="shared" si="431"/>
        <v>9</v>
      </c>
      <c r="CV103" s="11">
        <f t="shared" si="432"/>
        <v>8</v>
      </c>
      <c r="CW103" s="11">
        <f t="shared" si="433"/>
        <v>53</v>
      </c>
      <c r="CX103" s="66">
        <f t="shared" si="434"/>
        <v>-17</v>
      </c>
      <c r="CY103" s="66">
        <f t="shared" si="435"/>
        <v>129</v>
      </c>
      <c r="CZ103" s="66">
        <f t="shared" si="436"/>
        <v>215</v>
      </c>
      <c r="DA103" s="66">
        <f t="shared" si="437"/>
        <v>327</v>
      </c>
      <c r="DB103" s="60"/>
      <c r="DC103" s="128">
        <v>19</v>
      </c>
      <c r="DD103" s="128">
        <v>25</v>
      </c>
      <c r="DE103" s="128">
        <v>29</v>
      </c>
      <c r="DF103" s="129">
        <v>12</v>
      </c>
      <c r="DG103" s="129">
        <v>19</v>
      </c>
      <c r="DH103" s="129">
        <v>37</v>
      </c>
      <c r="DI103" s="129">
        <v>38</v>
      </c>
      <c r="DJ103" s="129">
        <v>32</v>
      </c>
      <c r="DK103" s="128">
        <v>63</v>
      </c>
      <c r="DL103" s="128">
        <v>62</v>
      </c>
      <c r="DM103" s="128">
        <v>53</v>
      </c>
      <c r="DN103" s="129">
        <v>45</v>
      </c>
      <c r="DO103" s="129">
        <v>63</v>
      </c>
      <c r="DP103" s="129">
        <v>43</v>
      </c>
      <c r="DQ103" s="129">
        <v>47</v>
      </c>
      <c r="DR103" s="129">
        <v>47</v>
      </c>
      <c r="DS103" s="130">
        <v>50</v>
      </c>
      <c r="DT103" s="130">
        <v>53</v>
      </c>
      <c r="DU103" s="130">
        <v>42</v>
      </c>
      <c r="DV103" s="130">
        <v>56</v>
      </c>
      <c r="DW103" s="130">
        <v>60</v>
      </c>
      <c r="DX103" s="130">
        <v>48</v>
      </c>
      <c r="DY103" s="130">
        <v>7</v>
      </c>
      <c r="DZ103" s="130">
        <v>26</v>
      </c>
      <c r="EA103" s="130">
        <v>26</v>
      </c>
      <c r="EB103" s="130">
        <v>49</v>
      </c>
      <c r="EC103" s="130">
        <v>38</v>
      </c>
      <c r="ED103" s="130">
        <v>37</v>
      </c>
      <c r="EE103" s="130">
        <v>36</v>
      </c>
      <c r="EF103" s="130">
        <v>24</v>
      </c>
      <c r="EG103" s="66">
        <f t="shared" si="438"/>
        <v>336</v>
      </c>
      <c r="EH103" s="66">
        <f t="shared" si="439"/>
        <v>499</v>
      </c>
      <c r="EI103" s="66">
        <f t="shared" si="440"/>
        <v>351</v>
      </c>
      <c r="EJ103" s="66">
        <f t="shared" si="441"/>
        <v>1186</v>
      </c>
      <c r="EK103" s="25"/>
      <c r="EL103" s="5">
        <f t="shared" si="442"/>
        <v>19</v>
      </c>
      <c r="EM103" s="5">
        <f t="shared" si="443"/>
        <v>25</v>
      </c>
      <c r="EN103" s="5">
        <f t="shared" si="444"/>
        <v>29</v>
      </c>
      <c r="EO103" s="5">
        <f t="shared" si="445"/>
        <v>12</v>
      </c>
      <c r="EP103" s="5">
        <f t="shared" si="446"/>
        <v>19</v>
      </c>
      <c r="EQ103" s="5">
        <f t="shared" si="447"/>
        <v>37</v>
      </c>
      <c r="ER103" s="5">
        <f t="shared" si="448"/>
        <v>38</v>
      </c>
      <c r="ES103" s="5">
        <f t="shared" si="449"/>
        <v>40</v>
      </c>
      <c r="ET103" s="5">
        <f t="shared" si="450"/>
        <v>40</v>
      </c>
      <c r="EU103" s="5">
        <f t="shared" si="451"/>
        <v>60</v>
      </c>
      <c r="EV103" s="5">
        <f t="shared" si="452"/>
        <v>28</v>
      </c>
      <c r="EW103" s="5">
        <f t="shared" si="453"/>
        <v>80</v>
      </c>
      <c r="EX103" s="5">
        <f t="shared" si="454"/>
        <v>44</v>
      </c>
      <c r="EY103" s="5">
        <f t="shared" si="455"/>
        <v>45</v>
      </c>
      <c r="EZ103" s="5">
        <f t="shared" si="456"/>
        <v>58</v>
      </c>
      <c r="FA103" s="5">
        <f t="shared" si="457"/>
        <v>47</v>
      </c>
      <c r="FB103" s="5">
        <f t="shared" si="458"/>
        <v>89</v>
      </c>
      <c r="FC103" s="5">
        <f t="shared" si="459"/>
        <v>79</v>
      </c>
      <c r="FD103" s="5">
        <f t="shared" si="460"/>
        <v>83</v>
      </c>
      <c r="FE103" s="5">
        <f t="shared" si="461"/>
        <v>75</v>
      </c>
      <c r="FF103" s="5">
        <f t="shared" si="462"/>
        <v>51</v>
      </c>
      <c r="FG103" s="5">
        <f t="shared" si="463"/>
        <v>40</v>
      </c>
      <c r="FH103" s="5">
        <f t="shared" si="464"/>
        <v>41</v>
      </c>
      <c r="FI103" s="5">
        <f t="shared" si="465"/>
        <v>47</v>
      </c>
      <c r="FJ103" s="5">
        <f t="shared" si="466"/>
        <v>66</v>
      </c>
      <c r="FK103" s="5">
        <f t="shared" si="467"/>
        <v>67</v>
      </c>
      <c r="FL103" s="5">
        <f t="shared" si="468"/>
        <v>87</v>
      </c>
      <c r="FM103" s="5">
        <f t="shared" si="469"/>
        <v>46</v>
      </c>
      <c r="FN103" s="5">
        <f t="shared" si="470"/>
        <v>44</v>
      </c>
      <c r="FO103" s="5">
        <f t="shared" si="471"/>
        <v>77</v>
      </c>
      <c r="FP103" s="176">
        <f t="shared" si="472"/>
        <v>319</v>
      </c>
      <c r="FQ103" s="176">
        <f t="shared" si="473"/>
        <v>628</v>
      </c>
      <c r="FR103" s="176">
        <f t="shared" si="474"/>
        <v>566</v>
      </c>
      <c r="FS103" s="66">
        <f t="shared" si="475"/>
        <v>1513</v>
      </c>
      <c r="FT103" s="242">
        <f t="shared" si="332"/>
        <v>6.052227538272376E-4</v>
      </c>
      <c r="FU103" s="242">
        <f t="shared" si="333"/>
        <v>1.0170705114644187E-3</v>
      </c>
      <c r="FV103" s="242">
        <f t="shared" si="334"/>
        <v>1.004485547531217E-3</v>
      </c>
      <c r="FW103" s="242">
        <f t="shared" si="335"/>
        <v>8.8134846314861734E-4</v>
      </c>
      <c r="FX103" s="242">
        <f t="shared" si="336"/>
        <v>7.9068380277294201E-4</v>
      </c>
      <c r="FY103" s="242">
        <f t="shared" si="337"/>
        <v>1.570936263860682E-3</v>
      </c>
      <c r="FZ103" s="242">
        <f t="shared" si="338"/>
        <v>1.1915089310910666E-3</v>
      </c>
      <c r="GA103" s="242">
        <f t="shared" si="339"/>
        <v>1.4337945372428131E-3</v>
      </c>
      <c r="GB103" s="242">
        <f t="shared" si="340"/>
        <v>1.5919764387487066E-3</v>
      </c>
      <c r="GC103" s="242">
        <f t="shared" si="341"/>
        <v>1.2392853454507901E-3</v>
      </c>
      <c r="GD103" s="242">
        <f t="shared" si="342"/>
        <v>5.7845263919016632E-4</v>
      </c>
      <c r="GE103" s="242">
        <f t="shared" si="343"/>
        <v>1.8527095877721167E-3</v>
      </c>
      <c r="GF103" s="242">
        <f t="shared" si="344"/>
        <v>9.8976493082892822E-4</v>
      </c>
      <c r="GG103" s="242">
        <f t="shared" si="345"/>
        <v>7.439861122592378E-4</v>
      </c>
      <c r="GH103" s="242">
        <f t="shared" si="346"/>
        <v>9.245827421848847E-4</v>
      </c>
      <c r="GI103" s="242">
        <f t="shared" si="347"/>
        <v>6.2941089818274341E-4</v>
      </c>
      <c r="GJ103" s="242">
        <f t="shared" si="348"/>
        <v>1.1277385673918829E-3</v>
      </c>
      <c r="GK103" s="242">
        <f t="shared" si="349"/>
        <v>1.0276422764227643E-3</v>
      </c>
      <c r="GL103" s="242">
        <f t="shared" si="350"/>
        <v>9.2385436493360492E-4</v>
      </c>
      <c r="GM103" s="242">
        <f t="shared" si="351"/>
        <v>9.4216371036631328E-4</v>
      </c>
      <c r="GN103" s="242">
        <f t="shared" si="352"/>
        <v>7.8785163672315511E-4</v>
      </c>
      <c r="GO103" s="242">
        <f t="shared" si="353"/>
        <v>7.3343356925446477E-4</v>
      </c>
      <c r="GP103" s="242">
        <f t="shared" si="354"/>
        <v>6.8785021642116565E-4</v>
      </c>
      <c r="GQ103" s="242">
        <f t="shared" si="355"/>
        <v>6.932869175283584E-4</v>
      </c>
      <c r="GR103" s="242">
        <f t="shared" si="356"/>
        <v>1.0224473671980295E-3</v>
      </c>
      <c r="GS103" s="242">
        <f t="shared" si="357"/>
        <v>9.9360828105767387E-4</v>
      </c>
      <c r="GT103" s="242">
        <f t="shared" si="358"/>
        <v>1.2351813728969973E-3</v>
      </c>
      <c r="GU103" s="242">
        <f t="shared" si="359"/>
        <v>6.0243527913380289E-4</v>
      </c>
      <c r="GV103" s="242">
        <f t="shared" si="360"/>
        <v>7.8369208025719347E-4</v>
      </c>
      <c r="GW103" s="242">
        <f t="shared" si="361"/>
        <v>1.0373385754108096E-3</v>
      </c>
      <c r="GX103" s="177">
        <f t="shared" si="362"/>
        <v>1.1418393564464528E-3</v>
      </c>
      <c r="GY103" s="177">
        <f t="shared" si="363"/>
        <v>9.5271615126947908E-4</v>
      </c>
      <c r="GZ103" s="177">
        <f t="shared" si="364"/>
        <v>8.6304607486848458E-4</v>
      </c>
      <c r="HA103" s="243">
        <f t="shared" si="365"/>
        <v>9.4897103231949881E-4</v>
      </c>
      <c r="HB103" s="19"/>
      <c r="HC103" s="19"/>
      <c r="HD103" s="225">
        <v>9.5700000000000004E-3</v>
      </c>
      <c r="HE103" s="10">
        <f t="shared" si="476"/>
        <v>0.18183000000000002</v>
      </c>
      <c r="HF103" s="10">
        <f t="shared" si="477"/>
        <v>0.23925000000000002</v>
      </c>
      <c r="HG103" s="10">
        <f t="shared" si="478"/>
        <v>0.27753</v>
      </c>
      <c r="HH103" s="10">
        <f t="shared" si="479"/>
        <v>0.11484</v>
      </c>
      <c r="HI103" s="10">
        <f t="shared" si="480"/>
        <v>0.18183000000000002</v>
      </c>
      <c r="HJ103" s="10">
        <f t="shared" si="481"/>
        <v>0.35409000000000002</v>
      </c>
      <c r="HK103" s="10">
        <f t="shared" si="482"/>
        <v>0.36366000000000004</v>
      </c>
      <c r="HL103" s="10">
        <f t="shared" si="483"/>
        <v>0.38280000000000003</v>
      </c>
      <c r="HM103" s="10">
        <f t="shared" si="484"/>
        <v>0.38280000000000003</v>
      </c>
      <c r="HN103" s="10">
        <f t="shared" si="485"/>
        <v>0.57420000000000004</v>
      </c>
      <c r="HO103" s="10">
        <f t="shared" si="486"/>
        <v>0.26796000000000003</v>
      </c>
      <c r="HP103" s="10">
        <f t="shared" si="487"/>
        <v>0.76560000000000006</v>
      </c>
      <c r="HQ103" s="10">
        <f t="shared" si="488"/>
        <v>0.42108000000000001</v>
      </c>
      <c r="HR103" s="10">
        <f t="shared" si="489"/>
        <v>0.43065000000000003</v>
      </c>
      <c r="HS103" s="10">
        <f t="shared" si="490"/>
        <v>0.55506</v>
      </c>
      <c r="HT103" s="10">
        <f t="shared" si="491"/>
        <v>0.44979000000000002</v>
      </c>
      <c r="HU103" s="10">
        <f t="shared" si="492"/>
        <v>0.85172999999999999</v>
      </c>
      <c r="HV103" s="10">
        <f t="shared" si="493"/>
        <v>0.75602999999999998</v>
      </c>
      <c r="HW103" s="10">
        <f t="shared" si="494"/>
        <v>0.79431000000000007</v>
      </c>
      <c r="HX103" s="10">
        <f t="shared" si="495"/>
        <v>0.71775</v>
      </c>
      <c r="HY103" s="10">
        <f t="shared" si="496"/>
        <v>0.48807</v>
      </c>
      <c r="HZ103" s="10">
        <f t="shared" si="497"/>
        <v>0.38280000000000003</v>
      </c>
      <c r="IA103" s="10">
        <f t="shared" si="498"/>
        <v>0.39237</v>
      </c>
      <c r="IB103" s="10">
        <f t="shared" si="499"/>
        <v>0.44979000000000002</v>
      </c>
      <c r="IC103" s="10">
        <f t="shared" si="500"/>
        <v>0.63162000000000007</v>
      </c>
      <c r="ID103" s="10">
        <f t="shared" si="501"/>
        <v>0.64119000000000004</v>
      </c>
      <c r="IE103" s="10">
        <f t="shared" si="502"/>
        <v>0.83259000000000005</v>
      </c>
      <c r="IF103" s="10">
        <f t="shared" si="503"/>
        <v>0.44022</v>
      </c>
      <c r="IG103" s="10">
        <f t="shared" si="504"/>
        <v>0.42108000000000001</v>
      </c>
      <c r="IH103" s="10">
        <f t="shared" si="505"/>
        <v>0.73689000000000004</v>
      </c>
      <c r="II103" s="176">
        <f t="shared" si="506"/>
        <v>3.0528300000000002</v>
      </c>
      <c r="IJ103" s="176">
        <f t="shared" si="507"/>
        <v>6.0099599999999995</v>
      </c>
      <c r="IK103" s="176">
        <f t="shared" si="508"/>
        <v>5.41662</v>
      </c>
      <c r="IL103" s="19">
        <f t="shared" si="509"/>
        <v>14.47941</v>
      </c>
      <c r="IM103" s="168"/>
      <c r="IN103" s="168"/>
      <c r="IO103" s="168"/>
      <c r="IP103" s="168"/>
      <c r="IQ103" s="168"/>
      <c r="IR103" s="168"/>
      <c r="IS103" s="168"/>
      <c r="IT103" s="168"/>
      <c r="IU103" s="168"/>
      <c r="IV103" s="168"/>
      <c r="IW103" s="168"/>
      <c r="IX103" s="168"/>
      <c r="IY103" s="168"/>
      <c r="IZ103" s="168"/>
      <c r="JA103" s="168"/>
      <c r="JB103" s="168"/>
      <c r="JC103" s="168"/>
      <c r="JD103" s="168"/>
      <c r="JE103" s="168"/>
      <c r="JF103" s="168"/>
      <c r="JG103" s="168"/>
      <c r="JH103" s="168"/>
      <c r="JI103" s="168"/>
      <c r="JJ103" s="168"/>
      <c r="JK103" s="168"/>
      <c r="JL103" s="168"/>
      <c r="JM103" s="168"/>
      <c r="JN103" s="168"/>
      <c r="JO103" s="168"/>
      <c r="JP103" s="168"/>
      <c r="JQ103" s="177">
        <f t="shared" si="400"/>
        <v>9.5700000000000004E-3</v>
      </c>
      <c r="JR103" s="177">
        <f t="shared" si="401"/>
        <v>9.5699999999999986E-3</v>
      </c>
      <c r="JS103" s="177">
        <f t="shared" si="402"/>
        <v>9.5700000000000004E-3</v>
      </c>
      <c r="JT103" s="22">
        <f t="shared" si="403"/>
        <v>9.5700000000000004E-3</v>
      </c>
    </row>
    <row r="104" spans="1:280" x14ac:dyDescent="0.25">
      <c r="A104" s="96">
        <v>104</v>
      </c>
      <c r="B104" s="45"/>
      <c r="C104" s="45" t="s">
        <v>237</v>
      </c>
      <c r="D104" s="45" t="s">
        <v>183</v>
      </c>
      <c r="E104" s="68">
        <v>358</v>
      </c>
      <c r="F104" s="46" t="s">
        <v>78</v>
      </c>
      <c r="G104" s="124"/>
      <c r="H104" s="125"/>
      <c r="I104" s="125"/>
      <c r="J104" s="125"/>
      <c r="K104" s="125"/>
      <c r="L104" s="125"/>
      <c r="M104" s="125"/>
      <c r="N104" s="17"/>
      <c r="O104" s="12"/>
      <c r="P104" s="12"/>
      <c r="Q104" s="12"/>
      <c r="R104" s="12"/>
      <c r="S104" s="12"/>
      <c r="T104" s="12"/>
      <c r="U104" s="12"/>
      <c r="V104" s="12"/>
      <c r="W104" s="11"/>
      <c r="X104" s="11"/>
      <c r="Y104" s="12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58"/>
      <c r="AM104" s="124">
        <v>19</v>
      </c>
      <c r="AN104" s="125">
        <v>19</v>
      </c>
      <c r="AO104" s="125">
        <v>19</v>
      </c>
      <c r="AP104" s="125">
        <v>19</v>
      </c>
      <c r="AQ104" s="125">
        <v>19</v>
      </c>
      <c r="AR104" s="125">
        <v>19</v>
      </c>
      <c r="AS104" s="125">
        <v>19</v>
      </c>
      <c r="AT104" s="17">
        <v>19</v>
      </c>
      <c r="AU104" s="12">
        <v>15</v>
      </c>
      <c r="AV104" s="12">
        <v>18</v>
      </c>
      <c r="AW104" s="12">
        <v>14</v>
      </c>
      <c r="AX104" s="12">
        <v>17</v>
      </c>
      <c r="AY104" s="12">
        <v>20</v>
      </c>
      <c r="AZ104" s="12">
        <v>29</v>
      </c>
      <c r="BA104" s="12">
        <v>28</v>
      </c>
      <c r="BB104" s="12">
        <v>24</v>
      </c>
      <c r="BC104" s="11">
        <v>33</v>
      </c>
      <c r="BD104" s="11">
        <v>35</v>
      </c>
      <c r="BE104" s="12">
        <v>27</v>
      </c>
      <c r="BF104" s="11">
        <v>24</v>
      </c>
      <c r="BG104" s="11">
        <v>26</v>
      </c>
      <c r="BH104" s="11">
        <v>32</v>
      </c>
      <c r="BI104" s="11">
        <v>42</v>
      </c>
      <c r="BJ104" s="11">
        <v>45</v>
      </c>
      <c r="BK104" s="11">
        <v>32</v>
      </c>
      <c r="BL104" s="11">
        <v>36</v>
      </c>
      <c r="BM104" s="11">
        <v>33</v>
      </c>
      <c r="BN104" s="11">
        <v>24</v>
      </c>
      <c r="BO104" s="11">
        <v>23</v>
      </c>
      <c r="BP104" s="11">
        <v>22</v>
      </c>
      <c r="BQ104" s="11">
        <v>24</v>
      </c>
      <c r="BR104" s="58"/>
      <c r="BS104" s="58"/>
      <c r="BT104" s="12">
        <f t="shared" si="404"/>
        <v>0</v>
      </c>
      <c r="BU104" s="12">
        <f t="shared" si="405"/>
        <v>0</v>
      </c>
      <c r="BV104" s="12">
        <f t="shared" si="406"/>
        <v>0</v>
      </c>
      <c r="BW104" s="12">
        <f t="shared" si="407"/>
        <v>0</v>
      </c>
      <c r="BX104" s="12">
        <f t="shared" si="408"/>
        <v>0</v>
      </c>
      <c r="BY104" s="12">
        <f t="shared" si="409"/>
        <v>0</v>
      </c>
      <c r="BZ104" s="12">
        <f t="shared" si="410"/>
        <v>0</v>
      </c>
      <c r="CA104" s="12">
        <f t="shared" si="411"/>
        <v>-4</v>
      </c>
      <c r="CB104" s="12">
        <f t="shared" si="412"/>
        <v>3</v>
      </c>
      <c r="CC104" s="12">
        <f t="shared" si="413"/>
        <v>-4</v>
      </c>
      <c r="CD104" s="12">
        <f t="shared" si="414"/>
        <v>3</v>
      </c>
      <c r="CE104" s="12">
        <f t="shared" si="415"/>
        <v>3</v>
      </c>
      <c r="CF104" s="12">
        <f t="shared" si="416"/>
        <v>9</v>
      </c>
      <c r="CG104" s="12">
        <f t="shared" si="417"/>
        <v>-1</v>
      </c>
      <c r="CH104" s="12">
        <f t="shared" si="418"/>
        <v>-4</v>
      </c>
      <c r="CI104" s="12">
        <f t="shared" si="419"/>
        <v>9</v>
      </c>
      <c r="CJ104" s="12">
        <f t="shared" si="420"/>
        <v>2</v>
      </c>
      <c r="CK104" s="12">
        <f t="shared" si="421"/>
        <v>-8</v>
      </c>
      <c r="CL104" s="12">
        <f t="shared" si="422"/>
        <v>-3</v>
      </c>
      <c r="CM104" s="12">
        <f t="shared" si="423"/>
        <v>2</v>
      </c>
      <c r="CN104" s="12">
        <f t="shared" si="424"/>
        <v>6</v>
      </c>
      <c r="CO104" s="12">
        <f t="shared" si="425"/>
        <v>10</v>
      </c>
      <c r="CP104" s="12">
        <f t="shared" si="426"/>
        <v>3</v>
      </c>
      <c r="CQ104" s="12">
        <f t="shared" si="427"/>
        <v>-13</v>
      </c>
      <c r="CR104" s="12">
        <f t="shared" si="428"/>
        <v>4</v>
      </c>
      <c r="CS104" s="12">
        <f t="shared" si="429"/>
        <v>-3</v>
      </c>
      <c r="CT104" s="12">
        <f t="shared" si="430"/>
        <v>-9</v>
      </c>
      <c r="CU104" s="12">
        <f t="shared" si="431"/>
        <v>-1</v>
      </c>
      <c r="CV104" s="12">
        <f t="shared" si="432"/>
        <v>-1</v>
      </c>
      <c r="CW104" s="12">
        <f t="shared" si="433"/>
        <v>2</v>
      </c>
      <c r="CX104" s="66">
        <f t="shared" si="434"/>
        <v>-5</v>
      </c>
      <c r="CY104" s="66">
        <f t="shared" si="435"/>
        <v>12</v>
      </c>
      <c r="CZ104" s="66">
        <f t="shared" si="436"/>
        <v>-2</v>
      </c>
      <c r="DA104" s="66">
        <f t="shared" si="437"/>
        <v>5</v>
      </c>
      <c r="DB104" s="58"/>
      <c r="DC104" s="128">
        <v>0</v>
      </c>
      <c r="DD104" s="129">
        <v>0</v>
      </c>
      <c r="DE104" s="128">
        <v>0</v>
      </c>
      <c r="DF104" s="129">
        <v>0</v>
      </c>
      <c r="DG104" s="129">
        <v>0</v>
      </c>
      <c r="DH104" s="129">
        <v>2</v>
      </c>
      <c r="DI104" s="129">
        <v>0</v>
      </c>
      <c r="DJ104" s="129">
        <v>0</v>
      </c>
      <c r="DK104" s="128">
        <v>1</v>
      </c>
      <c r="DL104" s="129">
        <v>0</v>
      </c>
      <c r="DM104" s="128">
        <v>1</v>
      </c>
      <c r="DN104" s="129">
        <v>0</v>
      </c>
      <c r="DO104" s="129">
        <v>0</v>
      </c>
      <c r="DP104" s="129">
        <v>0</v>
      </c>
      <c r="DQ104" s="129">
        <v>0</v>
      </c>
      <c r="DR104" s="129">
        <v>1</v>
      </c>
      <c r="DS104" s="130">
        <v>1</v>
      </c>
      <c r="DT104" s="130">
        <v>1</v>
      </c>
      <c r="DU104" s="130">
        <v>0</v>
      </c>
      <c r="DV104" s="130">
        <v>2</v>
      </c>
      <c r="DW104" s="130">
        <v>1</v>
      </c>
      <c r="DX104" s="130">
        <v>1</v>
      </c>
      <c r="DY104" s="130">
        <v>0</v>
      </c>
      <c r="DZ104" s="130">
        <v>1</v>
      </c>
      <c r="EA104" s="130">
        <v>2</v>
      </c>
      <c r="EB104" s="130">
        <v>1</v>
      </c>
      <c r="EC104" s="130">
        <v>2</v>
      </c>
      <c r="ED104" s="130">
        <v>2</v>
      </c>
      <c r="EE104" s="130">
        <v>1</v>
      </c>
      <c r="EF104" s="130">
        <v>1</v>
      </c>
      <c r="EG104" s="66">
        <f t="shared" si="438"/>
        <v>3</v>
      </c>
      <c r="EH104" s="66">
        <f t="shared" si="439"/>
        <v>6</v>
      </c>
      <c r="EI104" s="66">
        <f t="shared" si="440"/>
        <v>12</v>
      </c>
      <c r="EJ104" s="66">
        <f t="shared" si="441"/>
        <v>21</v>
      </c>
      <c r="EK104" s="25"/>
      <c r="EL104" s="5">
        <f t="shared" si="442"/>
        <v>0</v>
      </c>
      <c r="EM104" s="5">
        <f t="shared" si="443"/>
        <v>0</v>
      </c>
      <c r="EN104" s="5">
        <f t="shared" si="444"/>
        <v>0</v>
      </c>
      <c r="EO104" s="5">
        <f t="shared" si="445"/>
        <v>0</v>
      </c>
      <c r="EP104" s="5">
        <f t="shared" si="446"/>
        <v>0</v>
      </c>
      <c r="EQ104" s="5">
        <f t="shared" si="447"/>
        <v>2</v>
      </c>
      <c r="ER104" s="5">
        <f t="shared" si="448"/>
        <v>0</v>
      </c>
      <c r="ES104" s="5">
        <f t="shared" si="449"/>
        <v>-4</v>
      </c>
      <c r="ET104" s="5">
        <f t="shared" si="450"/>
        <v>4</v>
      </c>
      <c r="EU104" s="5">
        <f t="shared" si="451"/>
        <v>-4</v>
      </c>
      <c r="EV104" s="5">
        <f t="shared" si="452"/>
        <v>4</v>
      </c>
      <c r="EW104" s="5">
        <f t="shared" si="453"/>
        <v>3</v>
      </c>
      <c r="EX104" s="5">
        <f t="shared" si="454"/>
        <v>9</v>
      </c>
      <c r="EY104" s="5">
        <f t="shared" si="455"/>
        <v>-1</v>
      </c>
      <c r="EZ104" s="5">
        <f t="shared" si="456"/>
        <v>-4</v>
      </c>
      <c r="FA104" s="5">
        <f t="shared" si="457"/>
        <v>10</v>
      </c>
      <c r="FB104" s="5">
        <f t="shared" si="458"/>
        <v>3</v>
      </c>
      <c r="FC104" s="5">
        <f t="shared" si="459"/>
        <v>-7</v>
      </c>
      <c r="FD104" s="5">
        <f t="shared" si="460"/>
        <v>-3</v>
      </c>
      <c r="FE104" s="5">
        <f t="shared" si="461"/>
        <v>4</v>
      </c>
      <c r="FF104" s="5">
        <f t="shared" si="462"/>
        <v>7</v>
      </c>
      <c r="FG104" s="5">
        <f t="shared" si="463"/>
        <v>11</v>
      </c>
      <c r="FH104" s="5">
        <f t="shared" si="464"/>
        <v>3</v>
      </c>
      <c r="FI104" s="5">
        <f t="shared" si="465"/>
        <v>-12</v>
      </c>
      <c r="FJ104" s="5">
        <f t="shared" si="466"/>
        <v>6</v>
      </c>
      <c r="FK104" s="5">
        <f t="shared" si="467"/>
        <v>-2</v>
      </c>
      <c r="FL104" s="5">
        <f t="shared" si="468"/>
        <v>-7</v>
      </c>
      <c r="FM104" s="5">
        <f t="shared" si="469"/>
        <v>1</v>
      </c>
      <c r="FN104" s="5">
        <f t="shared" si="470"/>
        <v>0</v>
      </c>
      <c r="FO104" s="5">
        <f t="shared" si="471"/>
        <v>3</v>
      </c>
      <c r="FP104" s="176">
        <f t="shared" si="472"/>
        <v>-2</v>
      </c>
      <c r="FQ104" s="176">
        <f t="shared" si="473"/>
        <v>18</v>
      </c>
      <c r="FR104" s="176">
        <f t="shared" si="474"/>
        <v>10</v>
      </c>
      <c r="FS104" s="66">
        <f t="shared" si="475"/>
        <v>26</v>
      </c>
      <c r="FT104" s="242">
        <f t="shared" si="332"/>
        <v>0</v>
      </c>
      <c r="FU104" s="242">
        <f t="shared" si="333"/>
        <v>0</v>
      </c>
      <c r="FV104" s="242">
        <f t="shared" si="334"/>
        <v>0</v>
      </c>
      <c r="FW104" s="242">
        <f t="shared" si="335"/>
        <v>0</v>
      </c>
      <c r="FX104" s="242">
        <f t="shared" si="336"/>
        <v>0</v>
      </c>
      <c r="FY104" s="242">
        <f t="shared" si="337"/>
        <v>8.4915473722199037E-5</v>
      </c>
      <c r="FZ104" s="242">
        <f t="shared" si="338"/>
        <v>0</v>
      </c>
      <c r="GA104" s="242">
        <f t="shared" si="339"/>
        <v>-1.433794537242813E-4</v>
      </c>
      <c r="GB104" s="242">
        <f t="shared" si="340"/>
        <v>1.5919764387487066E-4</v>
      </c>
      <c r="GC104" s="242">
        <f t="shared" si="341"/>
        <v>-8.2619023030052667E-5</v>
      </c>
      <c r="GD104" s="242">
        <f t="shared" si="342"/>
        <v>8.2636091312880894E-5</v>
      </c>
      <c r="GE104" s="242">
        <f t="shared" si="343"/>
        <v>6.9476609541454376E-5</v>
      </c>
      <c r="GF104" s="242">
        <f t="shared" si="344"/>
        <v>2.0245191766955347E-4</v>
      </c>
      <c r="GG104" s="242">
        <f t="shared" si="345"/>
        <v>-1.653302471687195E-5</v>
      </c>
      <c r="GH104" s="242">
        <f t="shared" si="346"/>
        <v>-6.3764327047233419E-5</v>
      </c>
      <c r="GI104" s="242">
        <f t="shared" si="347"/>
        <v>1.3391721237930712E-4</v>
      </c>
      <c r="GJ104" s="242">
        <f t="shared" si="348"/>
        <v>3.8013659575007286E-5</v>
      </c>
      <c r="GK104" s="242">
        <f t="shared" si="349"/>
        <v>-9.1056910569105689E-5</v>
      </c>
      <c r="GL104" s="242">
        <f t="shared" si="350"/>
        <v>-3.3392326443383313E-5</v>
      </c>
      <c r="GM104" s="242">
        <f t="shared" si="351"/>
        <v>5.0248731219536707E-5</v>
      </c>
      <c r="GN104" s="242">
        <f t="shared" si="352"/>
        <v>1.0813649915808011E-4</v>
      </c>
      <c r="GO104" s="242">
        <f t="shared" si="353"/>
        <v>2.0169423154497781E-4</v>
      </c>
      <c r="GP104" s="242">
        <f t="shared" si="354"/>
        <v>5.0330503640573095E-5</v>
      </c>
      <c r="GQ104" s="242">
        <f t="shared" si="355"/>
        <v>-1.7700942575192129E-4</v>
      </c>
      <c r="GR104" s="242">
        <f t="shared" si="356"/>
        <v>9.2949760654366311E-5</v>
      </c>
      <c r="GS104" s="242">
        <f t="shared" si="357"/>
        <v>-2.965994868828877E-5</v>
      </c>
      <c r="GT104" s="242">
        <f t="shared" si="358"/>
        <v>-9.9382409313551496E-5</v>
      </c>
      <c r="GU104" s="242">
        <f t="shared" si="359"/>
        <v>1.309641911160441E-5</v>
      </c>
      <c r="GV104" s="242">
        <f t="shared" si="360"/>
        <v>0</v>
      </c>
      <c r="GW104" s="242">
        <f t="shared" si="361"/>
        <v>4.0415788652369205E-5</v>
      </c>
      <c r="GX104" s="177">
        <f t="shared" si="362"/>
        <v>-7.1588674385357543E-6</v>
      </c>
      <c r="GY104" s="177">
        <f t="shared" si="363"/>
        <v>2.7307150832564688E-5</v>
      </c>
      <c r="GZ104" s="177">
        <f t="shared" si="364"/>
        <v>1.5248163866934357E-5</v>
      </c>
      <c r="HA104" s="243">
        <f t="shared" si="365"/>
        <v>1.6307499563983457E-5</v>
      </c>
      <c r="HB104" s="19"/>
      <c r="HC104" s="19"/>
      <c r="HD104" s="225">
        <v>0.11136</v>
      </c>
      <c r="HE104" s="10">
        <f t="shared" si="476"/>
        <v>0</v>
      </c>
      <c r="HF104" s="10">
        <f t="shared" si="477"/>
        <v>0</v>
      </c>
      <c r="HG104" s="10">
        <f t="shared" si="478"/>
        <v>0</v>
      </c>
      <c r="HH104" s="10">
        <f t="shared" si="479"/>
        <v>0</v>
      </c>
      <c r="HI104" s="10">
        <f t="shared" si="480"/>
        <v>0</v>
      </c>
      <c r="HJ104" s="10">
        <f t="shared" si="481"/>
        <v>0.22272</v>
      </c>
      <c r="HK104" s="10">
        <f t="shared" si="482"/>
        <v>0</v>
      </c>
      <c r="HL104" s="10">
        <f t="shared" si="483"/>
        <v>-0.44544</v>
      </c>
      <c r="HM104" s="10">
        <f t="shared" si="484"/>
        <v>0.44544</v>
      </c>
      <c r="HN104" s="10">
        <f t="shared" si="485"/>
        <v>-0.44544</v>
      </c>
      <c r="HO104" s="10">
        <f t="shared" si="486"/>
        <v>0.44544</v>
      </c>
      <c r="HP104" s="10">
        <f t="shared" si="487"/>
        <v>0.33407999999999999</v>
      </c>
      <c r="HQ104" s="10">
        <f t="shared" si="488"/>
        <v>1.00224</v>
      </c>
      <c r="HR104" s="10">
        <f t="shared" si="489"/>
        <v>-0.11136</v>
      </c>
      <c r="HS104" s="10">
        <f t="shared" si="490"/>
        <v>-0.44544</v>
      </c>
      <c r="HT104" s="10">
        <f t="shared" si="491"/>
        <v>1.1135999999999999</v>
      </c>
      <c r="HU104" s="10">
        <f t="shared" si="492"/>
        <v>0.33407999999999999</v>
      </c>
      <c r="HV104" s="10">
        <f t="shared" si="493"/>
        <v>-0.77951999999999999</v>
      </c>
      <c r="HW104" s="10">
        <f t="shared" si="494"/>
        <v>-0.33407999999999999</v>
      </c>
      <c r="HX104" s="10">
        <f t="shared" si="495"/>
        <v>0.44544</v>
      </c>
      <c r="HY104" s="10">
        <f t="shared" si="496"/>
        <v>0.77951999999999999</v>
      </c>
      <c r="HZ104" s="10">
        <f t="shared" si="497"/>
        <v>1.22496</v>
      </c>
      <c r="IA104" s="10">
        <f t="shared" si="498"/>
        <v>0.33407999999999999</v>
      </c>
      <c r="IB104" s="10">
        <f t="shared" si="499"/>
        <v>-1.33632</v>
      </c>
      <c r="IC104" s="10">
        <f t="shared" si="500"/>
        <v>0.66815999999999998</v>
      </c>
      <c r="ID104" s="10">
        <f t="shared" si="501"/>
        <v>-0.22272</v>
      </c>
      <c r="IE104" s="10">
        <f t="shared" si="502"/>
        <v>-0.77951999999999999</v>
      </c>
      <c r="IF104" s="10">
        <f t="shared" si="503"/>
        <v>0.11136</v>
      </c>
      <c r="IG104" s="10">
        <f t="shared" si="504"/>
        <v>0</v>
      </c>
      <c r="IH104" s="10">
        <f t="shared" si="505"/>
        <v>0.33407999999999999</v>
      </c>
      <c r="II104" s="176">
        <f t="shared" si="506"/>
        <v>-0.22272</v>
      </c>
      <c r="IJ104" s="176">
        <f t="shared" si="507"/>
        <v>2.0044800000000005</v>
      </c>
      <c r="IK104" s="176">
        <f t="shared" si="508"/>
        <v>1.1136000000000004</v>
      </c>
      <c r="IL104" s="19">
        <f t="shared" si="509"/>
        <v>2.8953600000000006</v>
      </c>
      <c r="IM104" s="168"/>
      <c r="IN104" s="168"/>
      <c r="IO104" s="168"/>
      <c r="IP104" s="168"/>
      <c r="IQ104" s="168"/>
      <c r="IR104" s="168"/>
      <c r="IS104" s="168"/>
      <c r="IT104" s="168"/>
      <c r="IU104" s="168"/>
      <c r="IV104" s="168"/>
      <c r="IW104" s="168"/>
      <c r="IX104" s="168"/>
      <c r="IY104" s="168"/>
      <c r="IZ104" s="168"/>
      <c r="JA104" s="168"/>
      <c r="JB104" s="168"/>
      <c r="JC104" s="168"/>
      <c r="JD104" s="168"/>
      <c r="JE104" s="168"/>
      <c r="JF104" s="168"/>
      <c r="JG104" s="168"/>
      <c r="JH104" s="168"/>
      <c r="JI104" s="168"/>
      <c r="JJ104" s="168"/>
      <c r="JK104" s="168"/>
      <c r="JL104" s="168"/>
      <c r="JM104" s="168"/>
      <c r="JN104" s="168"/>
      <c r="JO104" s="168"/>
      <c r="JP104" s="168"/>
      <c r="JQ104" s="177">
        <f t="shared" si="400"/>
        <v>0.11136</v>
      </c>
      <c r="JR104" s="177">
        <f t="shared" si="401"/>
        <v>0.11136000000000003</v>
      </c>
      <c r="JS104" s="177">
        <f t="shared" si="402"/>
        <v>0.11136000000000004</v>
      </c>
      <c r="JT104" s="22">
        <f t="shared" si="403"/>
        <v>0.11136000000000003</v>
      </c>
    </row>
    <row r="105" spans="1:280" x14ac:dyDescent="0.25">
      <c r="A105" s="96">
        <v>105</v>
      </c>
      <c r="B105" s="45"/>
      <c r="C105" s="45" t="s">
        <v>182</v>
      </c>
      <c r="D105" s="45" t="s">
        <v>182</v>
      </c>
      <c r="E105" s="68">
        <v>222</v>
      </c>
      <c r="F105" s="48" t="s">
        <v>110</v>
      </c>
      <c r="G105" s="124"/>
      <c r="H105" s="125"/>
      <c r="I105" s="125"/>
      <c r="J105" s="125"/>
      <c r="K105" s="125"/>
      <c r="L105" s="125"/>
      <c r="M105" s="125"/>
      <c r="N105" s="17"/>
      <c r="O105" s="12"/>
      <c r="P105" s="12"/>
      <c r="Q105" s="12"/>
      <c r="R105" s="12"/>
      <c r="S105" s="12"/>
      <c r="T105" s="12"/>
      <c r="U105" s="12"/>
      <c r="V105" s="12"/>
      <c r="W105" s="11"/>
      <c r="X105" s="11"/>
      <c r="Y105" s="12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60"/>
      <c r="AM105" s="124">
        <v>1</v>
      </c>
      <c r="AN105" s="125">
        <v>1</v>
      </c>
      <c r="AO105" s="125">
        <v>1</v>
      </c>
      <c r="AP105" s="125">
        <v>1</v>
      </c>
      <c r="AQ105" s="125">
        <v>1</v>
      </c>
      <c r="AR105" s="125">
        <v>1</v>
      </c>
      <c r="AS105" s="125">
        <v>1</v>
      </c>
      <c r="AT105" s="17">
        <v>1</v>
      </c>
      <c r="AU105" s="12">
        <v>2</v>
      </c>
      <c r="AV105" s="12">
        <v>2</v>
      </c>
      <c r="AW105" s="12">
        <v>1</v>
      </c>
      <c r="AX105" s="12">
        <v>1</v>
      </c>
      <c r="AY105" s="12">
        <v>1</v>
      </c>
      <c r="AZ105" s="12"/>
      <c r="BA105" s="12">
        <v>1</v>
      </c>
      <c r="BB105" s="12">
        <v>0</v>
      </c>
      <c r="BC105" s="11">
        <v>1</v>
      </c>
      <c r="BD105" s="11">
        <v>2</v>
      </c>
      <c r="BE105" s="12">
        <v>2</v>
      </c>
      <c r="BF105" s="11">
        <v>2</v>
      </c>
      <c r="BG105" s="11">
        <v>2</v>
      </c>
      <c r="BH105" s="11">
        <v>0</v>
      </c>
      <c r="BI105" s="11"/>
      <c r="BJ105" s="11"/>
      <c r="BK105" s="11"/>
      <c r="BL105" s="11">
        <v>1</v>
      </c>
      <c r="BM105" s="11">
        <v>2</v>
      </c>
      <c r="BN105" s="11">
        <v>3</v>
      </c>
      <c r="BO105" s="11">
        <v>5</v>
      </c>
      <c r="BP105" s="11">
        <v>3</v>
      </c>
      <c r="BQ105" s="11">
        <v>5</v>
      </c>
      <c r="BR105" s="60"/>
      <c r="BS105" s="60"/>
      <c r="BT105" s="11">
        <f t="shared" si="404"/>
        <v>0</v>
      </c>
      <c r="BU105" s="11">
        <f t="shared" si="405"/>
        <v>0</v>
      </c>
      <c r="BV105" s="11">
        <f t="shared" si="406"/>
        <v>0</v>
      </c>
      <c r="BW105" s="11">
        <f t="shared" si="407"/>
        <v>0</v>
      </c>
      <c r="BX105" s="11">
        <f t="shared" si="408"/>
        <v>0</v>
      </c>
      <c r="BY105" s="11">
        <f t="shared" si="409"/>
        <v>0</v>
      </c>
      <c r="BZ105" s="11">
        <f t="shared" si="410"/>
        <v>0</v>
      </c>
      <c r="CA105" s="11">
        <f t="shared" si="411"/>
        <v>1</v>
      </c>
      <c r="CB105" s="11">
        <f t="shared" si="412"/>
        <v>0</v>
      </c>
      <c r="CC105" s="11">
        <f t="shared" si="413"/>
        <v>-1</v>
      </c>
      <c r="CD105" s="11">
        <f t="shared" si="414"/>
        <v>0</v>
      </c>
      <c r="CE105" s="11">
        <f t="shared" si="415"/>
        <v>0</v>
      </c>
      <c r="CF105" s="11">
        <f t="shared" si="416"/>
        <v>-1</v>
      </c>
      <c r="CG105" s="11">
        <f t="shared" si="417"/>
        <v>1</v>
      </c>
      <c r="CH105" s="11">
        <f t="shared" si="418"/>
        <v>-1</v>
      </c>
      <c r="CI105" s="11">
        <f t="shared" si="419"/>
        <v>1</v>
      </c>
      <c r="CJ105" s="11">
        <f t="shared" si="420"/>
        <v>1</v>
      </c>
      <c r="CK105" s="11">
        <f t="shared" si="421"/>
        <v>0</v>
      </c>
      <c r="CL105" s="11">
        <f t="shared" si="422"/>
        <v>0</v>
      </c>
      <c r="CM105" s="11">
        <f t="shared" si="423"/>
        <v>0</v>
      </c>
      <c r="CN105" s="11">
        <f t="shared" si="424"/>
        <v>-2</v>
      </c>
      <c r="CO105" s="11">
        <f t="shared" si="425"/>
        <v>0</v>
      </c>
      <c r="CP105" s="11">
        <f t="shared" si="426"/>
        <v>0</v>
      </c>
      <c r="CQ105" s="11">
        <f t="shared" si="427"/>
        <v>0</v>
      </c>
      <c r="CR105" s="11">
        <f t="shared" si="428"/>
        <v>1</v>
      </c>
      <c r="CS105" s="11">
        <f t="shared" si="429"/>
        <v>1</v>
      </c>
      <c r="CT105" s="11">
        <f t="shared" si="430"/>
        <v>1</v>
      </c>
      <c r="CU105" s="11">
        <f t="shared" si="431"/>
        <v>2</v>
      </c>
      <c r="CV105" s="11">
        <f t="shared" si="432"/>
        <v>-2</v>
      </c>
      <c r="CW105" s="11">
        <f t="shared" si="433"/>
        <v>2</v>
      </c>
      <c r="CX105" s="66">
        <f t="shared" si="434"/>
        <v>0</v>
      </c>
      <c r="CY105" s="66">
        <f t="shared" si="435"/>
        <v>1</v>
      </c>
      <c r="CZ105" s="66">
        <f t="shared" si="436"/>
        <v>3</v>
      </c>
      <c r="DA105" s="66">
        <f t="shared" si="437"/>
        <v>4</v>
      </c>
      <c r="DB105" s="60"/>
      <c r="DC105" s="135"/>
      <c r="DD105" s="134"/>
      <c r="DE105" s="134"/>
      <c r="DF105" s="134"/>
      <c r="DG105" s="134"/>
      <c r="DH105" s="134"/>
      <c r="DI105" s="134"/>
      <c r="DJ105" s="135">
        <v>0</v>
      </c>
      <c r="DK105" s="122">
        <v>0</v>
      </c>
      <c r="DL105" s="122">
        <v>0</v>
      </c>
      <c r="DM105" s="122">
        <v>0</v>
      </c>
      <c r="DN105" s="122">
        <v>0</v>
      </c>
      <c r="DO105" s="122">
        <v>0</v>
      </c>
      <c r="DP105" s="122">
        <v>0</v>
      </c>
      <c r="DQ105" s="122">
        <v>0</v>
      </c>
      <c r="DR105" s="122">
        <v>0</v>
      </c>
      <c r="DS105" s="122">
        <v>0</v>
      </c>
      <c r="DT105" s="137">
        <v>0</v>
      </c>
      <c r="DU105" s="137">
        <v>0</v>
      </c>
      <c r="DV105" s="137">
        <v>0</v>
      </c>
      <c r="DW105" s="137">
        <v>0</v>
      </c>
      <c r="DX105" s="137">
        <v>0</v>
      </c>
      <c r="DY105" s="137">
        <v>0</v>
      </c>
      <c r="DZ105" s="137"/>
      <c r="EA105" s="137"/>
      <c r="EB105" s="138"/>
      <c r="EC105" s="138"/>
      <c r="ED105" s="138"/>
      <c r="EE105" s="138"/>
      <c r="EF105" s="138"/>
      <c r="EG105" s="66">
        <f t="shared" si="438"/>
        <v>0</v>
      </c>
      <c r="EH105" s="66">
        <f t="shared" si="439"/>
        <v>0</v>
      </c>
      <c r="EI105" s="66">
        <f t="shared" si="440"/>
        <v>0</v>
      </c>
      <c r="EJ105" s="66">
        <f t="shared" si="441"/>
        <v>0</v>
      </c>
      <c r="EK105" s="25"/>
      <c r="EL105" s="5">
        <f t="shared" si="442"/>
        <v>0</v>
      </c>
      <c r="EM105" s="5">
        <f t="shared" si="443"/>
        <v>0</v>
      </c>
      <c r="EN105" s="5">
        <f t="shared" si="444"/>
        <v>0</v>
      </c>
      <c r="EO105" s="5">
        <f t="shared" si="445"/>
        <v>0</v>
      </c>
      <c r="EP105" s="5">
        <f t="shared" si="446"/>
        <v>0</v>
      </c>
      <c r="EQ105" s="5">
        <f t="shared" si="447"/>
        <v>0</v>
      </c>
      <c r="ER105" s="5">
        <f t="shared" si="448"/>
        <v>0</v>
      </c>
      <c r="ES105" s="5">
        <f t="shared" si="449"/>
        <v>1</v>
      </c>
      <c r="ET105" s="5">
        <f t="shared" si="450"/>
        <v>0</v>
      </c>
      <c r="EU105" s="5">
        <f t="shared" si="451"/>
        <v>-1</v>
      </c>
      <c r="EV105" s="5">
        <f t="shared" si="452"/>
        <v>0</v>
      </c>
      <c r="EW105" s="5">
        <f t="shared" si="453"/>
        <v>0</v>
      </c>
      <c r="EX105" s="5">
        <f t="shared" si="454"/>
        <v>-1</v>
      </c>
      <c r="EY105" s="5">
        <f t="shared" si="455"/>
        <v>1</v>
      </c>
      <c r="EZ105" s="5">
        <f t="shared" si="456"/>
        <v>-1</v>
      </c>
      <c r="FA105" s="5">
        <f t="shared" si="457"/>
        <v>1</v>
      </c>
      <c r="FB105" s="5">
        <f t="shared" si="458"/>
        <v>1</v>
      </c>
      <c r="FC105" s="5">
        <f t="shared" si="459"/>
        <v>0</v>
      </c>
      <c r="FD105" s="5">
        <f t="shared" si="460"/>
        <v>0</v>
      </c>
      <c r="FE105" s="5">
        <f t="shared" si="461"/>
        <v>0</v>
      </c>
      <c r="FF105" s="5">
        <f t="shared" si="462"/>
        <v>-2</v>
      </c>
      <c r="FG105" s="5">
        <f t="shared" si="463"/>
        <v>0</v>
      </c>
      <c r="FH105" s="5">
        <f t="shared" si="464"/>
        <v>0</v>
      </c>
      <c r="FI105" s="5">
        <f t="shared" si="465"/>
        <v>0</v>
      </c>
      <c r="FJ105" s="5">
        <f t="shared" si="466"/>
        <v>1</v>
      </c>
      <c r="FK105" s="5">
        <f t="shared" si="467"/>
        <v>1</v>
      </c>
      <c r="FL105" s="5">
        <f t="shared" si="468"/>
        <v>1</v>
      </c>
      <c r="FM105" s="5">
        <f t="shared" si="469"/>
        <v>2</v>
      </c>
      <c r="FN105" s="5">
        <f t="shared" si="470"/>
        <v>-2</v>
      </c>
      <c r="FO105" s="5">
        <f t="shared" si="471"/>
        <v>2</v>
      </c>
      <c r="FP105" s="176">
        <f t="shared" si="472"/>
        <v>0</v>
      </c>
      <c r="FQ105" s="176">
        <f t="shared" si="473"/>
        <v>1</v>
      </c>
      <c r="FR105" s="176">
        <f t="shared" si="474"/>
        <v>3</v>
      </c>
      <c r="FS105" s="66">
        <f t="shared" si="475"/>
        <v>4</v>
      </c>
      <c r="FT105" s="242">
        <f t="shared" si="332"/>
        <v>0</v>
      </c>
      <c r="FU105" s="242">
        <f t="shared" si="333"/>
        <v>0</v>
      </c>
      <c r="FV105" s="242">
        <f t="shared" si="334"/>
        <v>0</v>
      </c>
      <c r="FW105" s="242">
        <f t="shared" si="335"/>
        <v>0</v>
      </c>
      <c r="FX105" s="242">
        <f t="shared" si="336"/>
        <v>0</v>
      </c>
      <c r="FY105" s="242">
        <f t="shared" si="337"/>
        <v>0</v>
      </c>
      <c r="FZ105" s="242">
        <f t="shared" si="338"/>
        <v>0</v>
      </c>
      <c r="GA105" s="242">
        <f t="shared" si="339"/>
        <v>3.5844863431070325E-5</v>
      </c>
      <c r="GB105" s="242">
        <f t="shared" si="340"/>
        <v>0</v>
      </c>
      <c r="GC105" s="242">
        <f t="shared" si="341"/>
        <v>-2.0654755757513167E-5</v>
      </c>
      <c r="GD105" s="242">
        <f t="shared" si="342"/>
        <v>0</v>
      </c>
      <c r="GE105" s="242">
        <f t="shared" si="343"/>
        <v>0</v>
      </c>
      <c r="GF105" s="242">
        <f t="shared" si="344"/>
        <v>-2.2494657518839277E-5</v>
      </c>
      <c r="GG105" s="242">
        <f t="shared" si="345"/>
        <v>1.653302471687195E-5</v>
      </c>
      <c r="GH105" s="242">
        <f t="shared" si="346"/>
        <v>-1.5941081761808355E-5</v>
      </c>
      <c r="GI105" s="242">
        <f t="shared" si="347"/>
        <v>1.3391721237930711E-5</v>
      </c>
      <c r="GJ105" s="242">
        <f t="shared" si="348"/>
        <v>1.2671219858335762E-5</v>
      </c>
      <c r="GK105" s="242">
        <f t="shared" si="349"/>
        <v>0</v>
      </c>
      <c r="GL105" s="242">
        <f t="shared" si="350"/>
        <v>0</v>
      </c>
      <c r="GM105" s="242">
        <f t="shared" si="351"/>
        <v>0</v>
      </c>
      <c r="GN105" s="242">
        <f t="shared" si="352"/>
        <v>-3.0896142616594319E-5</v>
      </c>
      <c r="GO105" s="242">
        <f t="shared" si="353"/>
        <v>0</v>
      </c>
      <c r="GP105" s="242">
        <f t="shared" si="354"/>
        <v>0</v>
      </c>
      <c r="GQ105" s="242">
        <f t="shared" si="355"/>
        <v>0</v>
      </c>
      <c r="GR105" s="242">
        <f t="shared" si="356"/>
        <v>1.5491626775727718E-5</v>
      </c>
      <c r="GS105" s="242">
        <f t="shared" si="357"/>
        <v>1.4829974344144385E-5</v>
      </c>
      <c r="GT105" s="242">
        <f t="shared" si="358"/>
        <v>1.4197487044793071E-5</v>
      </c>
      <c r="GU105" s="242">
        <f t="shared" si="359"/>
        <v>2.6192838223208819E-5</v>
      </c>
      <c r="GV105" s="242">
        <f t="shared" si="360"/>
        <v>-3.5622367284417885E-5</v>
      </c>
      <c r="GW105" s="242">
        <f t="shared" si="361"/>
        <v>2.694385910157947E-5</v>
      </c>
      <c r="GX105" s="177">
        <f t="shared" si="362"/>
        <v>0</v>
      </c>
      <c r="GY105" s="177">
        <f t="shared" si="363"/>
        <v>1.5170639351424826E-6</v>
      </c>
      <c r="GZ105" s="177">
        <f t="shared" si="364"/>
        <v>4.5744491600803074E-6</v>
      </c>
      <c r="HA105" s="243">
        <f t="shared" si="365"/>
        <v>2.5088460867666856E-6</v>
      </c>
      <c r="HB105" s="19"/>
      <c r="HC105" s="19"/>
      <c r="HD105" s="225">
        <v>0.85608000000000006</v>
      </c>
      <c r="HE105" s="10">
        <f t="shared" si="476"/>
        <v>0</v>
      </c>
      <c r="HF105" s="10">
        <f t="shared" si="477"/>
        <v>0</v>
      </c>
      <c r="HG105" s="10">
        <f t="shared" si="478"/>
        <v>0</v>
      </c>
      <c r="HH105" s="10">
        <f t="shared" si="479"/>
        <v>0</v>
      </c>
      <c r="HI105" s="10">
        <f t="shared" si="480"/>
        <v>0</v>
      </c>
      <c r="HJ105" s="10">
        <f t="shared" si="481"/>
        <v>0</v>
      </c>
      <c r="HK105" s="10">
        <f t="shared" si="482"/>
        <v>0</v>
      </c>
      <c r="HL105" s="10">
        <f t="shared" si="483"/>
        <v>0.85608000000000006</v>
      </c>
      <c r="HM105" s="10">
        <f t="shared" si="484"/>
        <v>0</v>
      </c>
      <c r="HN105" s="10">
        <f t="shared" si="485"/>
        <v>-0.85608000000000006</v>
      </c>
      <c r="HO105" s="10">
        <f t="shared" si="486"/>
        <v>0</v>
      </c>
      <c r="HP105" s="10">
        <f t="shared" si="487"/>
        <v>0</v>
      </c>
      <c r="HQ105" s="10">
        <f t="shared" si="488"/>
        <v>-0.85608000000000006</v>
      </c>
      <c r="HR105" s="10">
        <f t="shared" si="489"/>
        <v>0.85608000000000006</v>
      </c>
      <c r="HS105" s="10">
        <f t="shared" si="490"/>
        <v>-0.85608000000000006</v>
      </c>
      <c r="HT105" s="10">
        <f t="shared" si="491"/>
        <v>0.85608000000000006</v>
      </c>
      <c r="HU105" s="10">
        <f t="shared" si="492"/>
        <v>0.85608000000000006</v>
      </c>
      <c r="HV105" s="10">
        <f t="shared" si="493"/>
        <v>0</v>
      </c>
      <c r="HW105" s="10">
        <f t="shared" si="494"/>
        <v>0</v>
      </c>
      <c r="HX105" s="10">
        <f t="shared" si="495"/>
        <v>0</v>
      </c>
      <c r="HY105" s="10">
        <f t="shared" si="496"/>
        <v>-1.7121600000000001</v>
      </c>
      <c r="HZ105" s="10">
        <f t="shared" si="497"/>
        <v>0</v>
      </c>
      <c r="IA105" s="10">
        <f t="shared" si="498"/>
        <v>0</v>
      </c>
      <c r="IB105" s="10">
        <f t="shared" si="499"/>
        <v>0</v>
      </c>
      <c r="IC105" s="10">
        <f t="shared" si="500"/>
        <v>0.85608000000000006</v>
      </c>
      <c r="ID105" s="10">
        <f t="shared" si="501"/>
        <v>0.85608000000000006</v>
      </c>
      <c r="IE105" s="10">
        <f t="shared" si="502"/>
        <v>0.85608000000000006</v>
      </c>
      <c r="IF105" s="10">
        <f t="shared" si="503"/>
        <v>1.7121600000000001</v>
      </c>
      <c r="IG105" s="10">
        <f t="shared" si="504"/>
        <v>-1.7121600000000001</v>
      </c>
      <c r="IH105" s="10">
        <f t="shared" si="505"/>
        <v>1.7121600000000001</v>
      </c>
      <c r="II105" s="176">
        <f t="shared" si="506"/>
        <v>0</v>
      </c>
      <c r="IJ105" s="176">
        <f t="shared" si="507"/>
        <v>0.85608000000000006</v>
      </c>
      <c r="IK105" s="176">
        <f t="shared" si="508"/>
        <v>2.5682400000000003</v>
      </c>
      <c r="IL105" s="19">
        <f t="shared" si="509"/>
        <v>3.4243200000000003</v>
      </c>
      <c r="IM105" s="168"/>
      <c r="IN105" s="168"/>
      <c r="IO105" s="168"/>
      <c r="IP105" s="168"/>
      <c r="IQ105" s="168"/>
      <c r="IR105" s="168"/>
      <c r="IS105" s="168"/>
      <c r="IT105" s="168"/>
      <c r="IU105" s="168"/>
      <c r="IV105" s="168"/>
      <c r="IW105" s="168"/>
      <c r="IX105" s="168"/>
      <c r="IY105" s="168"/>
      <c r="IZ105" s="168"/>
      <c r="JA105" s="168"/>
      <c r="JB105" s="168"/>
      <c r="JC105" s="168"/>
      <c r="JD105" s="168"/>
      <c r="JE105" s="168"/>
      <c r="JF105" s="168"/>
      <c r="JG105" s="168"/>
      <c r="JH105" s="168"/>
      <c r="JI105" s="168"/>
      <c r="JJ105" s="168"/>
      <c r="JK105" s="168"/>
      <c r="JL105" s="168"/>
      <c r="JM105" s="168"/>
      <c r="JN105" s="168"/>
      <c r="JO105" s="168"/>
      <c r="JP105" s="168"/>
      <c r="JQ105" s="177"/>
      <c r="JR105" s="177">
        <f t="shared" si="401"/>
        <v>0.85608000000000006</v>
      </c>
      <c r="JS105" s="177">
        <f t="shared" si="402"/>
        <v>0.85608000000000006</v>
      </c>
      <c r="JT105" s="22">
        <f t="shared" si="403"/>
        <v>0.85608000000000006</v>
      </c>
    </row>
    <row r="106" spans="1:280" x14ac:dyDescent="0.25">
      <c r="A106" s="96">
        <v>106</v>
      </c>
      <c r="B106" s="45"/>
      <c r="C106" s="45" t="s">
        <v>182</v>
      </c>
      <c r="D106" s="45" t="s">
        <v>182</v>
      </c>
      <c r="E106" s="68">
        <v>212</v>
      </c>
      <c r="F106" s="49" t="s">
        <v>131</v>
      </c>
      <c r="G106" s="124"/>
      <c r="H106" s="125"/>
      <c r="I106" s="125"/>
      <c r="J106" s="125"/>
      <c r="K106" s="125"/>
      <c r="L106" s="125"/>
      <c r="M106" s="125"/>
      <c r="N106" s="17"/>
      <c r="O106" s="12"/>
      <c r="P106" s="11"/>
      <c r="Q106" s="12"/>
      <c r="R106" s="12"/>
      <c r="S106" s="12"/>
      <c r="T106" s="12"/>
      <c r="U106" s="12"/>
      <c r="V106" s="12"/>
      <c r="W106" s="11"/>
      <c r="X106" s="11"/>
      <c r="Y106" s="12"/>
      <c r="Z106" s="11"/>
      <c r="AA106" s="11"/>
      <c r="AB106" s="11"/>
      <c r="AC106" s="11"/>
      <c r="AD106" s="11"/>
      <c r="AE106" s="11"/>
      <c r="AF106" s="11"/>
      <c r="AG106" s="11"/>
      <c r="AH106" s="12"/>
      <c r="AI106" s="12"/>
      <c r="AJ106" s="12"/>
      <c r="AK106" s="12"/>
      <c r="AL106" s="58"/>
      <c r="AM106" s="124">
        <v>261</v>
      </c>
      <c r="AN106" s="125">
        <v>261</v>
      </c>
      <c r="AO106" s="125">
        <v>261</v>
      </c>
      <c r="AP106" s="125">
        <v>261</v>
      </c>
      <c r="AQ106" s="125">
        <v>261</v>
      </c>
      <c r="AR106" s="125">
        <v>261</v>
      </c>
      <c r="AS106" s="125">
        <v>261</v>
      </c>
      <c r="AT106" s="17">
        <v>261</v>
      </c>
      <c r="AU106" s="12">
        <v>267</v>
      </c>
      <c r="AV106" s="11">
        <v>254</v>
      </c>
      <c r="AW106" s="12">
        <v>256</v>
      </c>
      <c r="AX106" s="12">
        <v>253</v>
      </c>
      <c r="AY106" s="12">
        <v>263</v>
      </c>
      <c r="AZ106" s="12">
        <v>266</v>
      </c>
      <c r="BA106" s="12">
        <v>280</v>
      </c>
      <c r="BB106" s="12">
        <v>322</v>
      </c>
      <c r="BC106" s="11">
        <v>346</v>
      </c>
      <c r="BD106" s="11">
        <v>373</v>
      </c>
      <c r="BE106" s="12">
        <v>363</v>
      </c>
      <c r="BF106" s="11">
        <v>399</v>
      </c>
      <c r="BG106" s="11">
        <v>412</v>
      </c>
      <c r="BH106" s="11">
        <v>419</v>
      </c>
      <c r="BI106" s="11">
        <v>419</v>
      </c>
      <c r="BJ106" s="11">
        <v>428</v>
      </c>
      <c r="BK106" s="11">
        <v>422</v>
      </c>
      <c r="BL106" s="11">
        <v>436</v>
      </c>
      <c r="BM106" s="11">
        <v>454</v>
      </c>
      <c r="BN106" s="12">
        <v>459</v>
      </c>
      <c r="BO106" s="12">
        <v>470</v>
      </c>
      <c r="BP106" s="12">
        <v>474</v>
      </c>
      <c r="BQ106" s="12">
        <v>491</v>
      </c>
      <c r="BR106" s="58"/>
      <c r="BS106" s="58"/>
      <c r="BT106" s="12">
        <f t="shared" si="404"/>
        <v>0</v>
      </c>
      <c r="BU106" s="12">
        <f t="shared" si="405"/>
        <v>0</v>
      </c>
      <c r="BV106" s="12">
        <f t="shared" si="406"/>
        <v>0</v>
      </c>
      <c r="BW106" s="12">
        <f t="shared" si="407"/>
        <v>0</v>
      </c>
      <c r="BX106" s="12">
        <f t="shared" si="408"/>
        <v>0</v>
      </c>
      <c r="BY106" s="12">
        <f t="shared" si="409"/>
        <v>0</v>
      </c>
      <c r="BZ106" s="12">
        <f t="shared" si="410"/>
        <v>0</v>
      </c>
      <c r="CA106" s="12">
        <f t="shared" si="411"/>
        <v>6</v>
      </c>
      <c r="CB106" s="12">
        <f t="shared" si="412"/>
        <v>-13</v>
      </c>
      <c r="CC106" s="12">
        <f t="shared" si="413"/>
        <v>2</v>
      </c>
      <c r="CD106" s="12">
        <f t="shared" si="414"/>
        <v>-3</v>
      </c>
      <c r="CE106" s="12">
        <f t="shared" si="415"/>
        <v>10</v>
      </c>
      <c r="CF106" s="12">
        <f t="shared" si="416"/>
        <v>3</v>
      </c>
      <c r="CG106" s="12">
        <f t="shared" si="417"/>
        <v>14</v>
      </c>
      <c r="CH106" s="12">
        <f t="shared" si="418"/>
        <v>42</v>
      </c>
      <c r="CI106" s="12">
        <f t="shared" si="419"/>
        <v>24</v>
      </c>
      <c r="CJ106" s="12">
        <f t="shared" si="420"/>
        <v>27</v>
      </c>
      <c r="CK106" s="12">
        <f t="shared" si="421"/>
        <v>-10</v>
      </c>
      <c r="CL106" s="12">
        <f t="shared" si="422"/>
        <v>36</v>
      </c>
      <c r="CM106" s="12">
        <f t="shared" si="423"/>
        <v>13</v>
      </c>
      <c r="CN106" s="12">
        <f t="shared" si="424"/>
        <v>7</v>
      </c>
      <c r="CO106" s="12">
        <f t="shared" si="425"/>
        <v>0</v>
      </c>
      <c r="CP106" s="12">
        <f t="shared" si="426"/>
        <v>9</v>
      </c>
      <c r="CQ106" s="12">
        <f t="shared" si="427"/>
        <v>-6</v>
      </c>
      <c r="CR106" s="12">
        <f t="shared" si="428"/>
        <v>14</v>
      </c>
      <c r="CS106" s="12">
        <f t="shared" si="429"/>
        <v>18</v>
      </c>
      <c r="CT106" s="12">
        <f t="shared" si="430"/>
        <v>5</v>
      </c>
      <c r="CU106" s="12">
        <f t="shared" si="431"/>
        <v>11</v>
      </c>
      <c r="CV106" s="12">
        <f t="shared" si="432"/>
        <v>4</v>
      </c>
      <c r="CW106" s="12">
        <f t="shared" si="433"/>
        <v>17</v>
      </c>
      <c r="CX106" s="66">
        <f t="shared" si="434"/>
        <v>-5</v>
      </c>
      <c r="CY106" s="66">
        <f t="shared" si="435"/>
        <v>156</v>
      </c>
      <c r="CZ106" s="66">
        <f t="shared" si="436"/>
        <v>79</v>
      </c>
      <c r="DA106" s="66">
        <f t="shared" si="437"/>
        <v>230</v>
      </c>
      <c r="DB106" s="58"/>
      <c r="DC106" s="128">
        <v>2</v>
      </c>
      <c r="DD106" s="128">
        <v>1</v>
      </c>
      <c r="DE106" s="128">
        <v>3</v>
      </c>
      <c r="DF106" s="129">
        <v>2</v>
      </c>
      <c r="DG106" s="129">
        <v>3</v>
      </c>
      <c r="DH106" s="129">
        <v>4</v>
      </c>
      <c r="DI106" s="129">
        <v>9</v>
      </c>
      <c r="DJ106" s="129">
        <v>4</v>
      </c>
      <c r="DK106" s="128">
        <v>3</v>
      </c>
      <c r="DL106" s="128">
        <v>5</v>
      </c>
      <c r="DM106" s="128">
        <v>11</v>
      </c>
      <c r="DN106" s="129">
        <v>10</v>
      </c>
      <c r="DO106" s="129">
        <v>7</v>
      </c>
      <c r="DP106" s="129">
        <v>7</v>
      </c>
      <c r="DQ106" s="129">
        <v>6</v>
      </c>
      <c r="DR106" s="129">
        <v>7</v>
      </c>
      <c r="DS106" s="130">
        <v>2</v>
      </c>
      <c r="DT106" s="130">
        <v>7</v>
      </c>
      <c r="DU106" s="130">
        <v>6</v>
      </c>
      <c r="DV106" s="130">
        <v>10</v>
      </c>
      <c r="DW106" s="130">
        <v>4</v>
      </c>
      <c r="DX106" s="130">
        <v>5</v>
      </c>
      <c r="DY106" s="130">
        <v>3</v>
      </c>
      <c r="DZ106" s="130">
        <v>4</v>
      </c>
      <c r="EA106" s="130">
        <v>8</v>
      </c>
      <c r="EB106" s="130">
        <v>8</v>
      </c>
      <c r="EC106" s="130">
        <v>3</v>
      </c>
      <c r="ED106" s="130">
        <v>4</v>
      </c>
      <c r="EE106" s="130">
        <v>6</v>
      </c>
      <c r="EF106" s="130">
        <v>2</v>
      </c>
      <c r="EG106" s="66">
        <f t="shared" si="438"/>
        <v>36</v>
      </c>
      <c r="EH106" s="66">
        <f t="shared" si="439"/>
        <v>73</v>
      </c>
      <c r="EI106" s="66">
        <f t="shared" si="440"/>
        <v>47</v>
      </c>
      <c r="EJ106" s="66">
        <f t="shared" si="441"/>
        <v>156</v>
      </c>
      <c r="EK106" s="19"/>
      <c r="EL106" s="5">
        <f t="shared" si="442"/>
        <v>2</v>
      </c>
      <c r="EM106" s="5">
        <f t="shared" si="443"/>
        <v>1</v>
      </c>
      <c r="EN106" s="5">
        <f t="shared" si="444"/>
        <v>3</v>
      </c>
      <c r="EO106" s="5">
        <f t="shared" si="445"/>
        <v>2</v>
      </c>
      <c r="EP106" s="5">
        <f t="shared" si="446"/>
        <v>3</v>
      </c>
      <c r="EQ106" s="5">
        <f t="shared" si="447"/>
        <v>4</v>
      </c>
      <c r="ER106" s="5">
        <f t="shared" si="448"/>
        <v>9</v>
      </c>
      <c r="ES106" s="5">
        <f t="shared" si="449"/>
        <v>10</v>
      </c>
      <c r="ET106" s="5">
        <f t="shared" si="450"/>
        <v>-10</v>
      </c>
      <c r="EU106" s="5">
        <f t="shared" si="451"/>
        <v>7</v>
      </c>
      <c r="EV106" s="5">
        <f t="shared" si="452"/>
        <v>8</v>
      </c>
      <c r="EW106" s="5">
        <f t="shared" si="453"/>
        <v>20</v>
      </c>
      <c r="EX106" s="5">
        <f t="shared" si="454"/>
        <v>10</v>
      </c>
      <c r="EY106" s="5">
        <f t="shared" si="455"/>
        <v>21</v>
      </c>
      <c r="EZ106" s="5">
        <f t="shared" si="456"/>
        <v>48</v>
      </c>
      <c r="FA106" s="5">
        <f t="shared" si="457"/>
        <v>31</v>
      </c>
      <c r="FB106" s="5">
        <f t="shared" si="458"/>
        <v>29</v>
      </c>
      <c r="FC106" s="5">
        <f t="shared" si="459"/>
        <v>-3</v>
      </c>
      <c r="FD106" s="5">
        <f t="shared" si="460"/>
        <v>42</v>
      </c>
      <c r="FE106" s="5">
        <f t="shared" si="461"/>
        <v>23</v>
      </c>
      <c r="FF106" s="5">
        <f t="shared" si="462"/>
        <v>11</v>
      </c>
      <c r="FG106" s="5">
        <f t="shared" si="463"/>
        <v>5</v>
      </c>
      <c r="FH106" s="5">
        <f t="shared" si="464"/>
        <v>12</v>
      </c>
      <c r="FI106" s="5">
        <f t="shared" si="465"/>
        <v>-2</v>
      </c>
      <c r="FJ106" s="5">
        <f t="shared" si="466"/>
        <v>22</v>
      </c>
      <c r="FK106" s="5">
        <f t="shared" si="467"/>
        <v>26</v>
      </c>
      <c r="FL106" s="5">
        <f t="shared" si="468"/>
        <v>8</v>
      </c>
      <c r="FM106" s="5">
        <f t="shared" si="469"/>
        <v>15</v>
      </c>
      <c r="FN106" s="5">
        <f t="shared" si="470"/>
        <v>10</v>
      </c>
      <c r="FO106" s="5">
        <f t="shared" si="471"/>
        <v>19</v>
      </c>
      <c r="FP106" s="176">
        <f t="shared" si="472"/>
        <v>31</v>
      </c>
      <c r="FQ106" s="176">
        <f t="shared" si="473"/>
        <v>229</v>
      </c>
      <c r="FR106" s="176">
        <f t="shared" si="474"/>
        <v>126</v>
      </c>
      <c r="FS106" s="66">
        <f t="shared" si="475"/>
        <v>386</v>
      </c>
      <c r="FT106" s="242">
        <f t="shared" si="332"/>
        <v>6.3707658297603947E-5</v>
      </c>
      <c r="FU106" s="242">
        <f t="shared" si="333"/>
        <v>4.068282045857675E-5</v>
      </c>
      <c r="FV106" s="242">
        <f t="shared" si="334"/>
        <v>1.0391229802047072E-4</v>
      </c>
      <c r="FW106" s="242">
        <f t="shared" si="335"/>
        <v>1.4689141052476957E-4</v>
      </c>
      <c r="FX106" s="242">
        <f t="shared" si="336"/>
        <v>1.2484481096414874E-4</v>
      </c>
      <c r="FY106" s="242">
        <f t="shared" si="337"/>
        <v>1.6983094744439807E-4</v>
      </c>
      <c r="FZ106" s="242">
        <f t="shared" si="338"/>
        <v>2.8219948367946319E-4</v>
      </c>
      <c r="GA106" s="242">
        <f t="shared" si="339"/>
        <v>3.5844863431070328E-4</v>
      </c>
      <c r="GB106" s="242">
        <f t="shared" si="340"/>
        <v>-3.9799410968717664E-4</v>
      </c>
      <c r="GC106" s="242">
        <f t="shared" si="341"/>
        <v>1.4458329030259218E-4</v>
      </c>
      <c r="GD106" s="242">
        <f t="shared" si="342"/>
        <v>1.6527218262576179E-4</v>
      </c>
      <c r="GE106" s="242">
        <f t="shared" si="343"/>
        <v>4.6317739694302917E-4</v>
      </c>
      <c r="GF106" s="242">
        <f t="shared" si="344"/>
        <v>2.2494657518839275E-4</v>
      </c>
      <c r="GG106" s="242">
        <f t="shared" si="345"/>
        <v>3.4719351905431096E-4</v>
      </c>
      <c r="GH106" s="242">
        <f t="shared" si="346"/>
        <v>7.6517192456680109E-4</v>
      </c>
      <c r="GI106" s="242">
        <f t="shared" si="347"/>
        <v>4.1514335837585203E-4</v>
      </c>
      <c r="GJ106" s="242">
        <f t="shared" si="348"/>
        <v>3.674653758917371E-4</v>
      </c>
      <c r="GK106" s="242">
        <f t="shared" si="349"/>
        <v>-3.9024390243902437E-5</v>
      </c>
      <c r="GL106" s="242">
        <f t="shared" si="350"/>
        <v>4.6749257020736637E-4</v>
      </c>
      <c r="GM106" s="242">
        <f t="shared" si="351"/>
        <v>2.8893020451233606E-4</v>
      </c>
      <c r="GN106" s="242">
        <f t="shared" si="352"/>
        <v>1.6992878439126875E-4</v>
      </c>
      <c r="GO106" s="242">
        <f t="shared" si="353"/>
        <v>9.1679196156808096E-5</v>
      </c>
      <c r="GP106" s="242">
        <f t="shared" si="354"/>
        <v>2.0132201456229238E-4</v>
      </c>
      <c r="GQ106" s="242">
        <f t="shared" si="355"/>
        <v>-2.950157095865355E-5</v>
      </c>
      <c r="GR106" s="242">
        <f t="shared" si="356"/>
        <v>3.4081578906600981E-4</v>
      </c>
      <c r="GS106" s="242">
        <f t="shared" si="357"/>
        <v>3.8557933294775399E-4</v>
      </c>
      <c r="GT106" s="242">
        <f t="shared" si="358"/>
        <v>1.1357989635834457E-4</v>
      </c>
      <c r="GU106" s="242">
        <f t="shared" si="359"/>
        <v>1.9644628667406615E-4</v>
      </c>
      <c r="GV106" s="242">
        <f t="shared" si="360"/>
        <v>1.7811183642208944E-4</v>
      </c>
      <c r="GW106" s="242">
        <f t="shared" si="361"/>
        <v>2.5596666146500494E-4</v>
      </c>
      <c r="GX106" s="177">
        <f t="shared" si="362"/>
        <v>1.1096244529730418E-4</v>
      </c>
      <c r="GY106" s="177">
        <f t="shared" si="363"/>
        <v>3.4740764114762852E-4</v>
      </c>
      <c r="GZ106" s="177">
        <f t="shared" si="364"/>
        <v>1.9212686472337291E-4</v>
      </c>
      <c r="HA106" s="243">
        <f t="shared" si="365"/>
        <v>2.4210364737298516E-4</v>
      </c>
      <c r="HB106" s="19"/>
      <c r="HC106" s="19"/>
      <c r="HD106" s="225">
        <v>0.53417999999999999</v>
      </c>
      <c r="HE106" s="10">
        <f t="shared" si="476"/>
        <v>1.06836</v>
      </c>
      <c r="HF106" s="10">
        <f t="shared" si="477"/>
        <v>0.53417999999999999</v>
      </c>
      <c r="HG106" s="10">
        <f t="shared" si="478"/>
        <v>1.6025399999999999</v>
      </c>
      <c r="HH106" s="10">
        <f t="shared" si="479"/>
        <v>1.06836</v>
      </c>
      <c r="HI106" s="10">
        <f t="shared" si="480"/>
        <v>1.6025399999999999</v>
      </c>
      <c r="HJ106" s="10">
        <f t="shared" si="481"/>
        <v>2.13672</v>
      </c>
      <c r="HK106" s="10">
        <f t="shared" si="482"/>
        <v>4.80762</v>
      </c>
      <c r="HL106" s="10">
        <f t="shared" si="483"/>
        <v>5.3418000000000001</v>
      </c>
      <c r="HM106" s="10">
        <f t="shared" si="484"/>
        <v>-5.3418000000000001</v>
      </c>
      <c r="HN106" s="10">
        <f t="shared" si="485"/>
        <v>3.7392599999999998</v>
      </c>
      <c r="HO106" s="10">
        <f t="shared" si="486"/>
        <v>4.2734399999999999</v>
      </c>
      <c r="HP106" s="10">
        <f t="shared" si="487"/>
        <v>10.6836</v>
      </c>
      <c r="HQ106" s="10">
        <f t="shared" si="488"/>
        <v>5.3418000000000001</v>
      </c>
      <c r="HR106" s="10">
        <f t="shared" si="489"/>
        <v>11.217779999999999</v>
      </c>
      <c r="HS106" s="10">
        <f t="shared" si="490"/>
        <v>25.640639999999998</v>
      </c>
      <c r="HT106" s="10">
        <f t="shared" si="491"/>
        <v>16.55958</v>
      </c>
      <c r="HU106" s="10">
        <f t="shared" si="492"/>
        <v>15.49122</v>
      </c>
      <c r="HV106" s="10">
        <f t="shared" si="493"/>
        <v>-1.6025399999999999</v>
      </c>
      <c r="HW106" s="10">
        <f t="shared" si="494"/>
        <v>22.435559999999999</v>
      </c>
      <c r="HX106" s="10">
        <f t="shared" si="495"/>
        <v>12.28614</v>
      </c>
      <c r="HY106" s="10">
        <f t="shared" si="496"/>
        <v>5.8759800000000002</v>
      </c>
      <c r="HZ106" s="10">
        <f t="shared" si="497"/>
        <v>2.6709000000000001</v>
      </c>
      <c r="IA106" s="10">
        <f t="shared" si="498"/>
        <v>6.4101599999999994</v>
      </c>
      <c r="IB106" s="10">
        <f t="shared" si="499"/>
        <v>-1.06836</v>
      </c>
      <c r="IC106" s="10">
        <f t="shared" si="500"/>
        <v>11.75196</v>
      </c>
      <c r="ID106" s="10">
        <f t="shared" si="501"/>
        <v>13.888679999999999</v>
      </c>
      <c r="IE106" s="10">
        <f t="shared" si="502"/>
        <v>4.2734399999999999</v>
      </c>
      <c r="IF106" s="10">
        <f t="shared" si="503"/>
        <v>8.0127000000000006</v>
      </c>
      <c r="IG106" s="10">
        <f t="shared" si="504"/>
        <v>5.3418000000000001</v>
      </c>
      <c r="IH106" s="10">
        <f t="shared" si="505"/>
        <v>10.149419999999999</v>
      </c>
      <c r="II106" s="176">
        <f t="shared" si="506"/>
        <v>16.559580000000004</v>
      </c>
      <c r="IJ106" s="176">
        <f t="shared" si="507"/>
        <v>122.32721999999998</v>
      </c>
      <c r="IK106" s="176">
        <f t="shared" si="508"/>
        <v>67.30668</v>
      </c>
      <c r="IL106" s="19">
        <f t="shared" si="509"/>
        <v>206.19347999999991</v>
      </c>
      <c r="IM106" s="168"/>
      <c r="IN106" s="168"/>
      <c r="IO106" s="168"/>
      <c r="IP106" s="168"/>
      <c r="IQ106" s="168"/>
      <c r="IR106" s="168"/>
      <c r="IS106" s="168"/>
      <c r="IT106" s="168"/>
      <c r="IU106" s="168"/>
      <c r="IV106" s="168"/>
      <c r="IW106" s="168"/>
      <c r="IX106" s="168"/>
      <c r="IY106" s="168"/>
      <c r="IZ106" s="168"/>
      <c r="JA106" s="168"/>
      <c r="JB106" s="168"/>
      <c r="JC106" s="168"/>
      <c r="JD106" s="168"/>
      <c r="JE106" s="168"/>
      <c r="JF106" s="168"/>
      <c r="JG106" s="168"/>
      <c r="JH106" s="168"/>
      <c r="JI106" s="168"/>
      <c r="JJ106" s="168"/>
      <c r="JK106" s="168"/>
      <c r="JL106" s="168"/>
      <c r="JM106" s="168"/>
      <c r="JN106" s="168"/>
      <c r="JO106" s="168"/>
      <c r="JP106" s="168"/>
      <c r="JQ106" s="177">
        <f t="shared" ref="JQ106:JQ112" si="510">II106/FP106</f>
        <v>0.5341800000000001</v>
      </c>
      <c r="JR106" s="177">
        <f t="shared" si="401"/>
        <v>0.53417999999999988</v>
      </c>
      <c r="JS106" s="177">
        <f t="shared" si="402"/>
        <v>0.53417999999999999</v>
      </c>
      <c r="JT106" s="22">
        <f t="shared" si="403"/>
        <v>0.53417999999999977</v>
      </c>
    </row>
    <row r="107" spans="1:280" x14ac:dyDescent="0.25">
      <c r="A107" s="96">
        <v>107</v>
      </c>
      <c r="B107" s="45"/>
      <c r="C107" s="45" t="s">
        <v>237</v>
      </c>
      <c r="D107" s="45" t="s">
        <v>183</v>
      </c>
      <c r="E107" s="68">
        <v>319</v>
      </c>
      <c r="F107" s="49" t="s">
        <v>61</v>
      </c>
      <c r="G107" s="124"/>
      <c r="H107" s="125"/>
      <c r="I107" s="125"/>
      <c r="J107" s="125"/>
      <c r="K107" s="125"/>
      <c r="L107" s="125"/>
      <c r="M107" s="125"/>
      <c r="N107" s="17"/>
      <c r="O107" s="12"/>
      <c r="P107" s="12"/>
      <c r="Q107" s="12"/>
      <c r="R107" s="12"/>
      <c r="S107" s="12"/>
      <c r="T107" s="12"/>
      <c r="U107" s="12"/>
      <c r="V107" s="12"/>
      <c r="W107" s="11"/>
      <c r="X107" s="11"/>
      <c r="Y107" s="12"/>
      <c r="Z107" s="11"/>
      <c r="AA107" s="12"/>
      <c r="AB107" s="12"/>
      <c r="AC107" s="12"/>
      <c r="AD107" s="12"/>
      <c r="AE107" s="12"/>
      <c r="AF107" s="12"/>
      <c r="AG107" s="12"/>
      <c r="AH107" s="11"/>
      <c r="AI107" s="11"/>
      <c r="AJ107" s="11"/>
      <c r="AK107" s="11"/>
      <c r="AL107" s="60"/>
      <c r="AM107" s="124">
        <v>224</v>
      </c>
      <c r="AN107" s="125">
        <v>224</v>
      </c>
      <c r="AO107" s="125">
        <v>224</v>
      </c>
      <c r="AP107" s="125">
        <v>224</v>
      </c>
      <c r="AQ107" s="125">
        <v>224</v>
      </c>
      <c r="AR107" s="125">
        <v>224</v>
      </c>
      <c r="AS107" s="125">
        <v>224</v>
      </c>
      <c r="AT107" s="17">
        <v>224</v>
      </c>
      <c r="AU107" s="12">
        <v>213</v>
      </c>
      <c r="AV107" s="12">
        <v>205</v>
      </c>
      <c r="AW107" s="12">
        <v>206</v>
      </c>
      <c r="AX107" s="12">
        <v>192</v>
      </c>
      <c r="AY107" s="12">
        <v>209</v>
      </c>
      <c r="AZ107" s="12">
        <v>224</v>
      </c>
      <c r="BA107" s="12">
        <v>215</v>
      </c>
      <c r="BB107" s="12">
        <v>249</v>
      </c>
      <c r="BC107" s="11">
        <v>276</v>
      </c>
      <c r="BD107" s="11">
        <v>293</v>
      </c>
      <c r="BE107" s="12">
        <v>331</v>
      </c>
      <c r="BF107" s="11">
        <v>344</v>
      </c>
      <c r="BG107" s="12">
        <v>373</v>
      </c>
      <c r="BH107" s="12">
        <v>386</v>
      </c>
      <c r="BI107" s="12">
        <v>348</v>
      </c>
      <c r="BJ107" s="12">
        <v>389</v>
      </c>
      <c r="BK107" s="12">
        <v>419</v>
      </c>
      <c r="BL107" s="12">
        <v>428</v>
      </c>
      <c r="BM107" s="12">
        <v>435</v>
      </c>
      <c r="BN107" s="11">
        <v>440</v>
      </c>
      <c r="BO107" s="11">
        <v>472</v>
      </c>
      <c r="BP107" s="11">
        <v>484</v>
      </c>
      <c r="BQ107" s="11">
        <v>497</v>
      </c>
      <c r="BR107" s="60"/>
      <c r="BS107" s="60"/>
      <c r="BT107" s="11">
        <f t="shared" si="404"/>
        <v>0</v>
      </c>
      <c r="BU107" s="11">
        <f t="shared" si="405"/>
        <v>0</v>
      </c>
      <c r="BV107" s="11">
        <f t="shared" si="406"/>
        <v>0</v>
      </c>
      <c r="BW107" s="11">
        <f t="shared" si="407"/>
        <v>0</v>
      </c>
      <c r="BX107" s="11">
        <f t="shared" si="408"/>
        <v>0</v>
      </c>
      <c r="BY107" s="11">
        <f t="shared" si="409"/>
        <v>0</v>
      </c>
      <c r="BZ107" s="11">
        <f t="shared" si="410"/>
        <v>0</v>
      </c>
      <c r="CA107" s="11">
        <f t="shared" si="411"/>
        <v>-11</v>
      </c>
      <c r="CB107" s="11">
        <f t="shared" si="412"/>
        <v>-8</v>
      </c>
      <c r="CC107" s="11">
        <f t="shared" si="413"/>
        <v>1</v>
      </c>
      <c r="CD107" s="11">
        <f t="shared" si="414"/>
        <v>-14</v>
      </c>
      <c r="CE107" s="11">
        <f t="shared" si="415"/>
        <v>17</v>
      </c>
      <c r="CF107" s="11">
        <f t="shared" si="416"/>
        <v>15</v>
      </c>
      <c r="CG107" s="11">
        <f t="shared" si="417"/>
        <v>-9</v>
      </c>
      <c r="CH107" s="11">
        <f t="shared" si="418"/>
        <v>34</v>
      </c>
      <c r="CI107" s="11">
        <f t="shared" si="419"/>
        <v>27</v>
      </c>
      <c r="CJ107" s="11">
        <f t="shared" si="420"/>
        <v>17</v>
      </c>
      <c r="CK107" s="11">
        <f t="shared" si="421"/>
        <v>38</v>
      </c>
      <c r="CL107" s="11">
        <f t="shared" si="422"/>
        <v>13</v>
      </c>
      <c r="CM107" s="11">
        <f t="shared" si="423"/>
        <v>29</v>
      </c>
      <c r="CN107" s="11">
        <f t="shared" si="424"/>
        <v>13</v>
      </c>
      <c r="CO107" s="11">
        <f t="shared" si="425"/>
        <v>-38</v>
      </c>
      <c r="CP107" s="11">
        <f t="shared" si="426"/>
        <v>41</v>
      </c>
      <c r="CQ107" s="11">
        <f t="shared" si="427"/>
        <v>30</v>
      </c>
      <c r="CR107" s="11">
        <f t="shared" si="428"/>
        <v>9</v>
      </c>
      <c r="CS107" s="11">
        <f t="shared" si="429"/>
        <v>7</v>
      </c>
      <c r="CT107" s="11">
        <f t="shared" si="430"/>
        <v>5</v>
      </c>
      <c r="CU107" s="11">
        <f t="shared" si="431"/>
        <v>32</v>
      </c>
      <c r="CV107" s="11">
        <f t="shared" si="432"/>
        <v>12</v>
      </c>
      <c r="CW107" s="11">
        <f t="shared" si="433"/>
        <v>13</v>
      </c>
      <c r="CX107" s="66">
        <f t="shared" si="434"/>
        <v>-18</v>
      </c>
      <c r="CY107" s="66">
        <f t="shared" si="435"/>
        <v>167</v>
      </c>
      <c r="CZ107" s="66">
        <f t="shared" si="436"/>
        <v>124</v>
      </c>
      <c r="DA107" s="66">
        <f t="shared" si="437"/>
        <v>273</v>
      </c>
      <c r="DB107" s="60"/>
      <c r="DC107" s="128">
        <v>8</v>
      </c>
      <c r="DD107" s="128">
        <v>0</v>
      </c>
      <c r="DE107" s="128">
        <v>9</v>
      </c>
      <c r="DF107" s="129">
        <v>8</v>
      </c>
      <c r="DG107" s="129">
        <v>11</v>
      </c>
      <c r="DH107" s="129">
        <v>18</v>
      </c>
      <c r="DI107" s="129">
        <v>12</v>
      </c>
      <c r="DJ107" s="129">
        <v>24</v>
      </c>
      <c r="DK107" s="128">
        <v>17</v>
      </c>
      <c r="DL107" s="128">
        <v>19</v>
      </c>
      <c r="DM107" s="128">
        <v>39</v>
      </c>
      <c r="DN107" s="129">
        <v>19</v>
      </c>
      <c r="DO107" s="129">
        <v>26</v>
      </c>
      <c r="DP107" s="129">
        <v>16</v>
      </c>
      <c r="DQ107" s="129">
        <v>10</v>
      </c>
      <c r="DR107" s="129">
        <v>17</v>
      </c>
      <c r="DS107" s="130">
        <v>20</v>
      </c>
      <c r="DT107" s="130">
        <v>18</v>
      </c>
      <c r="DU107" s="130">
        <v>17</v>
      </c>
      <c r="DV107" s="130">
        <v>12</v>
      </c>
      <c r="DW107" s="130">
        <v>27</v>
      </c>
      <c r="DX107" s="130">
        <v>47</v>
      </c>
      <c r="DY107" s="130">
        <v>15</v>
      </c>
      <c r="DZ107" s="130">
        <v>20</v>
      </c>
      <c r="EA107" s="130">
        <v>24</v>
      </c>
      <c r="EB107" s="130">
        <v>36</v>
      </c>
      <c r="EC107" s="130">
        <v>13</v>
      </c>
      <c r="ED107" s="130">
        <v>21</v>
      </c>
      <c r="EE107" s="130">
        <v>33</v>
      </c>
      <c r="EF107" s="130">
        <v>18</v>
      </c>
      <c r="EG107" s="66">
        <f t="shared" si="438"/>
        <v>126</v>
      </c>
      <c r="EH107" s="66">
        <f t="shared" si="439"/>
        <v>194</v>
      </c>
      <c r="EI107" s="66">
        <f t="shared" si="440"/>
        <v>254</v>
      </c>
      <c r="EJ107" s="66">
        <f t="shared" si="441"/>
        <v>574</v>
      </c>
      <c r="EK107" s="25"/>
      <c r="EL107" s="5">
        <f t="shared" si="442"/>
        <v>8</v>
      </c>
      <c r="EM107" s="5">
        <f t="shared" si="443"/>
        <v>0</v>
      </c>
      <c r="EN107" s="5">
        <f t="shared" si="444"/>
        <v>9</v>
      </c>
      <c r="EO107" s="5">
        <f t="shared" si="445"/>
        <v>8</v>
      </c>
      <c r="EP107" s="5">
        <f t="shared" si="446"/>
        <v>11</v>
      </c>
      <c r="EQ107" s="5">
        <f t="shared" si="447"/>
        <v>18</v>
      </c>
      <c r="ER107" s="5">
        <f t="shared" si="448"/>
        <v>12</v>
      </c>
      <c r="ES107" s="5">
        <f t="shared" si="449"/>
        <v>13</v>
      </c>
      <c r="ET107" s="5">
        <f t="shared" si="450"/>
        <v>9</v>
      </c>
      <c r="EU107" s="5">
        <f t="shared" si="451"/>
        <v>20</v>
      </c>
      <c r="EV107" s="5">
        <f t="shared" si="452"/>
        <v>25</v>
      </c>
      <c r="EW107" s="5">
        <f t="shared" si="453"/>
        <v>36</v>
      </c>
      <c r="EX107" s="5">
        <f t="shared" si="454"/>
        <v>41</v>
      </c>
      <c r="EY107" s="5">
        <f t="shared" si="455"/>
        <v>7</v>
      </c>
      <c r="EZ107" s="5">
        <f t="shared" si="456"/>
        <v>44</v>
      </c>
      <c r="FA107" s="5">
        <f t="shared" si="457"/>
        <v>44</v>
      </c>
      <c r="FB107" s="5">
        <f t="shared" si="458"/>
        <v>37</v>
      </c>
      <c r="FC107" s="5">
        <f t="shared" si="459"/>
        <v>56</v>
      </c>
      <c r="FD107" s="5">
        <f t="shared" si="460"/>
        <v>30</v>
      </c>
      <c r="FE107" s="5">
        <f t="shared" si="461"/>
        <v>41</v>
      </c>
      <c r="FF107" s="5">
        <f t="shared" si="462"/>
        <v>40</v>
      </c>
      <c r="FG107" s="5">
        <f t="shared" si="463"/>
        <v>9</v>
      </c>
      <c r="FH107" s="5">
        <f t="shared" si="464"/>
        <v>56</v>
      </c>
      <c r="FI107" s="5">
        <f t="shared" si="465"/>
        <v>50</v>
      </c>
      <c r="FJ107" s="5">
        <f t="shared" si="466"/>
        <v>33</v>
      </c>
      <c r="FK107" s="5">
        <f t="shared" si="467"/>
        <v>43</v>
      </c>
      <c r="FL107" s="5">
        <f t="shared" si="468"/>
        <v>18</v>
      </c>
      <c r="FM107" s="5">
        <f t="shared" si="469"/>
        <v>53</v>
      </c>
      <c r="FN107" s="5">
        <f t="shared" si="470"/>
        <v>45</v>
      </c>
      <c r="FO107" s="5">
        <f t="shared" si="471"/>
        <v>31</v>
      </c>
      <c r="FP107" s="176">
        <f t="shared" si="472"/>
        <v>108</v>
      </c>
      <c r="FQ107" s="176">
        <f t="shared" si="473"/>
        <v>361</v>
      </c>
      <c r="FR107" s="176">
        <f t="shared" si="474"/>
        <v>378</v>
      </c>
      <c r="FS107" s="66">
        <f t="shared" si="475"/>
        <v>847</v>
      </c>
      <c r="FT107" s="242">
        <f t="shared" si="332"/>
        <v>2.5483063319041579E-4</v>
      </c>
      <c r="FU107" s="242">
        <f t="shared" si="333"/>
        <v>0</v>
      </c>
      <c r="FV107" s="242">
        <f t="shared" si="334"/>
        <v>3.1173689406141216E-4</v>
      </c>
      <c r="FW107" s="242">
        <f t="shared" si="335"/>
        <v>5.875656420990783E-4</v>
      </c>
      <c r="FX107" s="242">
        <f t="shared" si="336"/>
        <v>4.5776430686854538E-4</v>
      </c>
      <c r="FY107" s="242">
        <f t="shared" si="337"/>
        <v>7.6423926349979132E-4</v>
      </c>
      <c r="FZ107" s="242">
        <f t="shared" si="338"/>
        <v>3.762659782392842E-4</v>
      </c>
      <c r="GA107" s="242">
        <f t="shared" si="339"/>
        <v>4.6598322460391424E-4</v>
      </c>
      <c r="GB107" s="242">
        <f t="shared" si="340"/>
        <v>3.5819469871845895E-4</v>
      </c>
      <c r="GC107" s="242">
        <f t="shared" si="341"/>
        <v>4.1309511515026334E-4</v>
      </c>
      <c r="GD107" s="242">
        <f t="shared" si="342"/>
        <v>5.164755707055056E-4</v>
      </c>
      <c r="GE107" s="242">
        <f t="shared" si="343"/>
        <v>8.3371931449745251E-4</v>
      </c>
      <c r="GF107" s="242">
        <f t="shared" si="344"/>
        <v>9.2228095827241036E-4</v>
      </c>
      <c r="GG107" s="242">
        <f t="shared" si="345"/>
        <v>1.1573117301810366E-4</v>
      </c>
      <c r="GH107" s="242">
        <f t="shared" si="346"/>
        <v>7.0140759751956771E-4</v>
      </c>
      <c r="GI107" s="242">
        <f t="shared" si="347"/>
        <v>5.8923573446895128E-4</v>
      </c>
      <c r="GJ107" s="242">
        <f t="shared" si="348"/>
        <v>4.6883513475842319E-4</v>
      </c>
      <c r="GK107" s="242">
        <f t="shared" si="349"/>
        <v>7.2845528455284551E-4</v>
      </c>
      <c r="GL107" s="242">
        <f t="shared" si="350"/>
        <v>3.3392326443383309E-4</v>
      </c>
      <c r="GM107" s="242">
        <f t="shared" si="351"/>
        <v>5.1504949500025125E-4</v>
      </c>
      <c r="GN107" s="242">
        <f t="shared" si="352"/>
        <v>6.1792285233188641E-4</v>
      </c>
      <c r="GO107" s="242">
        <f t="shared" si="353"/>
        <v>1.6502255308225458E-4</v>
      </c>
      <c r="GP107" s="242">
        <f t="shared" si="354"/>
        <v>9.3950273462403114E-4</v>
      </c>
      <c r="GQ107" s="242">
        <f t="shared" si="355"/>
        <v>7.3753927396633871E-4</v>
      </c>
      <c r="GR107" s="242">
        <f t="shared" si="356"/>
        <v>5.1122368359901474E-4</v>
      </c>
      <c r="GS107" s="242">
        <f t="shared" si="357"/>
        <v>6.3768889679820858E-4</v>
      </c>
      <c r="GT107" s="242">
        <f t="shared" si="358"/>
        <v>2.5555476680627528E-4</v>
      </c>
      <c r="GU107" s="242">
        <f t="shared" si="359"/>
        <v>6.9411021291503376E-4</v>
      </c>
      <c r="GV107" s="242">
        <f t="shared" si="360"/>
        <v>8.015032638994024E-4</v>
      </c>
      <c r="GW107" s="242">
        <f t="shared" si="361"/>
        <v>4.1762981607448179E-4</v>
      </c>
      <c r="GX107" s="177">
        <f t="shared" si="362"/>
        <v>3.8657884168093073E-4</v>
      </c>
      <c r="GY107" s="177">
        <f t="shared" si="363"/>
        <v>5.4766008058643623E-4</v>
      </c>
      <c r="GZ107" s="177">
        <f t="shared" si="364"/>
        <v>5.7638059417011874E-4</v>
      </c>
      <c r="HA107" s="243">
        <f t="shared" si="365"/>
        <v>5.3124815887284566E-4</v>
      </c>
      <c r="HB107" s="19"/>
      <c r="HC107" s="19"/>
      <c r="HD107" s="225">
        <v>0.80388000000000004</v>
      </c>
      <c r="HE107" s="10">
        <f t="shared" si="476"/>
        <v>6.4310400000000003</v>
      </c>
      <c r="HF107" s="10">
        <f t="shared" si="477"/>
        <v>0</v>
      </c>
      <c r="HG107" s="10">
        <f t="shared" si="478"/>
        <v>7.2349200000000007</v>
      </c>
      <c r="HH107" s="10">
        <f t="shared" si="479"/>
        <v>6.4310400000000003</v>
      </c>
      <c r="HI107" s="10">
        <f t="shared" si="480"/>
        <v>8.8426799999999997</v>
      </c>
      <c r="HJ107" s="10">
        <f t="shared" si="481"/>
        <v>14.469840000000001</v>
      </c>
      <c r="HK107" s="10">
        <f t="shared" si="482"/>
        <v>9.6465600000000009</v>
      </c>
      <c r="HL107" s="10">
        <f t="shared" si="483"/>
        <v>10.45044</v>
      </c>
      <c r="HM107" s="10">
        <f t="shared" si="484"/>
        <v>7.2349200000000007</v>
      </c>
      <c r="HN107" s="10">
        <f t="shared" si="485"/>
        <v>16.0776</v>
      </c>
      <c r="HO107" s="10">
        <f t="shared" si="486"/>
        <v>20.097000000000001</v>
      </c>
      <c r="HP107" s="10">
        <f t="shared" si="487"/>
        <v>28.939680000000003</v>
      </c>
      <c r="HQ107" s="10">
        <f t="shared" si="488"/>
        <v>32.95908</v>
      </c>
      <c r="HR107" s="10">
        <f t="shared" si="489"/>
        <v>5.6271599999999999</v>
      </c>
      <c r="HS107" s="10">
        <f t="shared" si="490"/>
        <v>35.370719999999999</v>
      </c>
      <c r="HT107" s="10">
        <f t="shared" si="491"/>
        <v>35.370719999999999</v>
      </c>
      <c r="HU107" s="10">
        <f t="shared" si="492"/>
        <v>29.743560000000002</v>
      </c>
      <c r="HV107" s="10">
        <f t="shared" si="493"/>
        <v>45.01728</v>
      </c>
      <c r="HW107" s="10">
        <f t="shared" si="494"/>
        <v>24.116400000000002</v>
      </c>
      <c r="HX107" s="10">
        <f t="shared" si="495"/>
        <v>32.95908</v>
      </c>
      <c r="HY107" s="10">
        <f t="shared" si="496"/>
        <v>32.155200000000001</v>
      </c>
      <c r="HZ107" s="10">
        <f t="shared" si="497"/>
        <v>7.2349200000000007</v>
      </c>
      <c r="IA107" s="10">
        <f t="shared" si="498"/>
        <v>45.01728</v>
      </c>
      <c r="IB107" s="10">
        <f t="shared" si="499"/>
        <v>40.194000000000003</v>
      </c>
      <c r="IC107" s="10">
        <f t="shared" si="500"/>
        <v>26.528040000000001</v>
      </c>
      <c r="ID107" s="10">
        <f t="shared" si="501"/>
        <v>34.566839999999999</v>
      </c>
      <c r="IE107" s="10">
        <f t="shared" si="502"/>
        <v>14.469840000000001</v>
      </c>
      <c r="IF107" s="10">
        <f t="shared" si="503"/>
        <v>42.605640000000001</v>
      </c>
      <c r="IG107" s="10">
        <f t="shared" si="504"/>
        <v>36.174600000000005</v>
      </c>
      <c r="IH107" s="10">
        <f t="shared" si="505"/>
        <v>24.920280000000002</v>
      </c>
      <c r="II107" s="176">
        <f t="shared" si="506"/>
        <v>86.819040000000001</v>
      </c>
      <c r="IJ107" s="176">
        <f t="shared" si="507"/>
        <v>290.20068000000003</v>
      </c>
      <c r="IK107" s="176">
        <f t="shared" si="508"/>
        <v>303.86664000000002</v>
      </c>
      <c r="IL107" s="19">
        <f t="shared" si="509"/>
        <v>680.88635999999997</v>
      </c>
      <c r="IM107" s="168"/>
      <c r="IN107" s="168"/>
      <c r="IO107" s="168"/>
      <c r="IP107" s="168"/>
      <c r="IQ107" s="168"/>
      <c r="IR107" s="168"/>
      <c r="IS107" s="168"/>
      <c r="IT107" s="168"/>
      <c r="IU107" s="168"/>
      <c r="IV107" s="168"/>
      <c r="IW107" s="168"/>
      <c r="IX107" s="168"/>
      <c r="IY107" s="168"/>
      <c r="IZ107" s="168"/>
      <c r="JA107" s="168"/>
      <c r="JB107" s="168"/>
      <c r="JC107" s="168"/>
      <c r="JD107" s="168"/>
      <c r="JE107" s="168"/>
      <c r="JF107" s="168"/>
      <c r="JG107" s="168"/>
      <c r="JH107" s="168"/>
      <c r="JI107" s="168"/>
      <c r="JJ107" s="168"/>
      <c r="JK107" s="168"/>
      <c r="JL107" s="168"/>
      <c r="JM107" s="168"/>
      <c r="JN107" s="168"/>
      <c r="JO107" s="168"/>
      <c r="JP107" s="168"/>
      <c r="JQ107" s="177">
        <f t="shared" si="510"/>
        <v>0.80388000000000004</v>
      </c>
      <c r="JR107" s="177">
        <f t="shared" si="401"/>
        <v>0.80388000000000004</v>
      </c>
      <c r="JS107" s="177">
        <f t="shared" si="402"/>
        <v>0.80388000000000004</v>
      </c>
      <c r="JT107" s="22">
        <f t="shared" si="403"/>
        <v>0.80387999999999993</v>
      </c>
    </row>
    <row r="108" spans="1:280" x14ac:dyDescent="0.25">
      <c r="A108" s="96">
        <v>108</v>
      </c>
      <c r="B108" s="39"/>
      <c r="C108" s="39" t="s">
        <v>238</v>
      </c>
      <c r="D108" s="39" t="s">
        <v>181</v>
      </c>
      <c r="E108" s="68">
        <v>119</v>
      </c>
      <c r="F108" s="48" t="s">
        <v>15</v>
      </c>
      <c r="G108" s="124"/>
      <c r="H108" s="125"/>
      <c r="I108" s="125"/>
      <c r="J108" s="125"/>
      <c r="K108" s="125"/>
      <c r="L108" s="125"/>
      <c r="M108" s="125"/>
      <c r="N108" s="17"/>
      <c r="O108" s="12"/>
      <c r="P108" s="12"/>
      <c r="Q108" s="12"/>
      <c r="R108" s="12"/>
      <c r="S108" s="12"/>
      <c r="T108" s="12"/>
      <c r="U108" s="12"/>
      <c r="V108" s="12"/>
      <c r="W108" s="11"/>
      <c r="X108" s="11"/>
      <c r="Y108" s="12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2"/>
      <c r="AL108" s="58"/>
      <c r="AM108" s="124">
        <v>72</v>
      </c>
      <c r="AN108" s="125">
        <v>72</v>
      </c>
      <c r="AO108" s="125">
        <v>72</v>
      </c>
      <c r="AP108" s="125">
        <v>72</v>
      </c>
      <c r="AQ108" s="125">
        <v>72</v>
      </c>
      <c r="AR108" s="125">
        <v>72</v>
      </c>
      <c r="AS108" s="125">
        <v>72</v>
      </c>
      <c r="AT108" s="17">
        <v>72</v>
      </c>
      <c r="AU108" s="12">
        <v>70</v>
      </c>
      <c r="AV108" s="12">
        <v>72</v>
      </c>
      <c r="AW108" s="12">
        <v>74</v>
      </c>
      <c r="AX108" s="12">
        <v>79</v>
      </c>
      <c r="AY108" s="12">
        <v>102</v>
      </c>
      <c r="AZ108" s="12">
        <v>133</v>
      </c>
      <c r="BA108" s="12">
        <v>192</v>
      </c>
      <c r="BB108" s="12">
        <v>211</v>
      </c>
      <c r="BC108" s="11">
        <v>252</v>
      </c>
      <c r="BD108" s="11">
        <v>321</v>
      </c>
      <c r="BE108" s="12">
        <v>343</v>
      </c>
      <c r="BF108" s="11">
        <v>404</v>
      </c>
      <c r="BG108" s="11">
        <v>413</v>
      </c>
      <c r="BH108" s="11">
        <v>431</v>
      </c>
      <c r="BI108" s="11">
        <v>435</v>
      </c>
      <c r="BJ108" s="11">
        <v>455</v>
      </c>
      <c r="BK108" s="11">
        <v>471</v>
      </c>
      <c r="BL108" s="11">
        <v>472</v>
      </c>
      <c r="BM108" s="11">
        <v>510</v>
      </c>
      <c r="BN108" s="11">
        <v>536</v>
      </c>
      <c r="BO108" s="11">
        <v>539</v>
      </c>
      <c r="BP108" s="11">
        <v>565</v>
      </c>
      <c r="BQ108" s="12">
        <v>602</v>
      </c>
      <c r="BR108" s="58"/>
      <c r="BS108" s="58"/>
      <c r="BT108" s="12">
        <f t="shared" si="404"/>
        <v>0</v>
      </c>
      <c r="BU108" s="12">
        <f t="shared" si="405"/>
        <v>0</v>
      </c>
      <c r="BV108" s="12">
        <f t="shared" si="406"/>
        <v>0</v>
      </c>
      <c r="BW108" s="12">
        <f t="shared" si="407"/>
        <v>0</v>
      </c>
      <c r="BX108" s="12">
        <f t="shared" si="408"/>
        <v>0</v>
      </c>
      <c r="BY108" s="12">
        <f t="shared" si="409"/>
        <v>0</v>
      </c>
      <c r="BZ108" s="12">
        <f t="shared" si="410"/>
        <v>0</v>
      </c>
      <c r="CA108" s="12">
        <f t="shared" si="411"/>
        <v>-2</v>
      </c>
      <c r="CB108" s="12">
        <f t="shared" si="412"/>
        <v>2</v>
      </c>
      <c r="CC108" s="12">
        <f t="shared" si="413"/>
        <v>2</v>
      </c>
      <c r="CD108" s="12">
        <f t="shared" si="414"/>
        <v>5</v>
      </c>
      <c r="CE108" s="12">
        <f t="shared" si="415"/>
        <v>23</v>
      </c>
      <c r="CF108" s="12">
        <f t="shared" si="416"/>
        <v>31</v>
      </c>
      <c r="CG108" s="12">
        <f t="shared" si="417"/>
        <v>59</v>
      </c>
      <c r="CH108" s="12">
        <f t="shared" si="418"/>
        <v>19</v>
      </c>
      <c r="CI108" s="12">
        <f t="shared" si="419"/>
        <v>41</v>
      </c>
      <c r="CJ108" s="12">
        <f t="shared" si="420"/>
        <v>69</v>
      </c>
      <c r="CK108" s="12">
        <f t="shared" si="421"/>
        <v>22</v>
      </c>
      <c r="CL108" s="12">
        <f t="shared" si="422"/>
        <v>61</v>
      </c>
      <c r="CM108" s="12">
        <f t="shared" si="423"/>
        <v>9</v>
      </c>
      <c r="CN108" s="12">
        <f t="shared" si="424"/>
        <v>18</v>
      </c>
      <c r="CO108" s="12">
        <f t="shared" si="425"/>
        <v>4</v>
      </c>
      <c r="CP108" s="12">
        <f t="shared" si="426"/>
        <v>20</v>
      </c>
      <c r="CQ108" s="12">
        <f t="shared" si="427"/>
        <v>16</v>
      </c>
      <c r="CR108" s="12">
        <f t="shared" si="428"/>
        <v>1</v>
      </c>
      <c r="CS108" s="12">
        <f t="shared" si="429"/>
        <v>38</v>
      </c>
      <c r="CT108" s="12">
        <f t="shared" si="430"/>
        <v>26</v>
      </c>
      <c r="CU108" s="12">
        <f t="shared" si="431"/>
        <v>3</v>
      </c>
      <c r="CV108" s="12">
        <f t="shared" si="432"/>
        <v>26</v>
      </c>
      <c r="CW108" s="12">
        <f t="shared" si="433"/>
        <v>37</v>
      </c>
      <c r="CX108" s="66">
        <f t="shared" si="434"/>
        <v>2</v>
      </c>
      <c r="CY108" s="66">
        <f t="shared" si="435"/>
        <v>339</v>
      </c>
      <c r="CZ108" s="66">
        <f t="shared" si="436"/>
        <v>189</v>
      </c>
      <c r="DA108" s="66">
        <f t="shared" si="437"/>
        <v>530</v>
      </c>
      <c r="DB108" s="58"/>
      <c r="DC108" s="129">
        <v>0</v>
      </c>
      <c r="DD108" s="128">
        <v>0</v>
      </c>
      <c r="DE108" s="128">
        <v>1</v>
      </c>
      <c r="DF108" s="129">
        <v>0</v>
      </c>
      <c r="DG108" s="129">
        <v>1</v>
      </c>
      <c r="DH108" s="129">
        <v>1</v>
      </c>
      <c r="DI108" s="129">
        <v>1</v>
      </c>
      <c r="DJ108" s="130">
        <v>0</v>
      </c>
      <c r="DK108" s="129">
        <v>0</v>
      </c>
      <c r="DL108" s="128">
        <v>5</v>
      </c>
      <c r="DM108" s="128">
        <v>5</v>
      </c>
      <c r="DN108" s="129">
        <v>1</v>
      </c>
      <c r="DO108" s="129">
        <v>3</v>
      </c>
      <c r="DP108" s="129">
        <v>0</v>
      </c>
      <c r="DQ108" s="129">
        <v>1</v>
      </c>
      <c r="DR108" s="130">
        <v>0</v>
      </c>
      <c r="DS108" s="130">
        <v>0</v>
      </c>
      <c r="DT108" s="130">
        <v>0</v>
      </c>
      <c r="DU108" s="130">
        <v>0</v>
      </c>
      <c r="DV108" s="130">
        <v>0</v>
      </c>
      <c r="DW108" s="130">
        <v>0</v>
      </c>
      <c r="DX108" s="130">
        <v>0</v>
      </c>
      <c r="DY108" s="130">
        <v>1</v>
      </c>
      <c r="DZ108" s="130">
        <v>0</v>
      </c>
      <c r="EA108" s="130">
        <v>3</v>
      </c>
      <c r="EB108" s="130">
        <v>4</v>
      </c>
      <c r="EC108" s="130">
        <v>0</v>
      </c>
      <c r="ED108" s="130">
        <v>1</v>
      </c>
      <c r="EE108" s="130">
        <v>4</v>
      </c>
      <c r="EF108" s="130">
        <v>4</v>
      </c>
      <c r="EG108" s="66">
        <f t="shared" si="438"/>
        <v>9</v>
      </c>
      <c r="EH108" s="66">
        <f t="shared" si="439"/>
        <v>10</v>
      </c>
      <c r="EI108" s="66">
        <f t="shared" si="440"/>
        <v>17</v>
      </c>
      <c r="EJ108" s="66">
        <f t="shared" si="441"/>
        <v>36</v>
      </c>
      <c r="EK108" s="25"/>
      <c r="EL108" s="5">
        <f t="shared" si="442"/>
        <v>0</v>
      </c>
      <c r="EM108" s="5">
        <f t="shared" si="443"/>
        <v>0</v>
      </c>
      <c r="EN108" s="5">
        <f t="shared" si="444"/>
        <v>1</v>
      </c>
      <c r="EO108" s="5">
        <f t="shared" si="445"/>
        <v>0</v>
      </c>
      <c r="EP108" s="5">
        <f t="shared" si="446"/>
        <v>1</v>
      </c>
      <c r="EQ108" s="5">
        <f t="shared" si="447"/>
        <v>1</v>
      </c>
      <c r="ER108" s="5">
        <f t="shared" si="448"/>
        <v>1</v>
      </c>
      <c r="ES108" s="5">
        <f t="shared" si="449"/>
        <v>-2</v>
      </c>
      <c r="ET108" s="5">
        <f t="shared" si="450"/>
        <v>2</v>
      </c>
      <c r="EU108" s="5">
        <f t="shared" si="451"/>
        <v>7</v>
      </c>
      <c r="EV108" s="5">
        <f t="shared" si="452"/>
        <v>10</v>
      </c>
      <c r="EW108" s="5">
        <f t="shared" si="453"/>
        <v>24</v>
      </c>
      <c r="EX108" s="5">
        <f t="shared" si="454"/>
        <v>34</v>
      </c>
      <c r="EY108" s="5">
        <f t="shared" si="455"/>
        <v>59</v>
      </c>
      <c r="EZ108" s="5">
        <f t="shared" si="456"/>
        <v>20</v>
      </c>
      <c r="FA108" s="5">
        <f t="shared" si="457"/>
        <v>41</v>
      </c>
      <c r="FB108" s="5">
        <f t="shared" si="458"/>
        <v>69</v>
      </c>
      <c r="FC108" s="5">
        <f t="shared" si="459"/>
        <v>22</v>
      </c>
      <c r="FD108" s="5">
        <f t="shared" si="460"/>
        <v>61</v>
      </c>
      <c r="FE108" s="5">
        <f t="shared" si="461"/>
        <v>9</v>
      </c>
      <c r="FF108" s="5">
        <f t="shared" si="462"/>
        <v>18</v>
      </c>
      <c r="FG108" s="5">
        <f t="shared" si="463"/>
        <v>4</v>
      </c>
      <c r="FH108" s="5">
        <f t="shared" si="464"/>
        <v>21</v>
      </c>
      <c r="FI108" s="5">
        <f t="shared" si="465"/>
        <v>16</v>
      </c>
      <c r="FJ108" s="5">
        <f t="shared" si="466"/>
        <v>4</v>
      </c>
      <c r="FK108" s="5">
        <f t="shared" si="467"/>
        <v>42</v>
      </c>
      <c r="FL108" s="5">
        <f t="shared" si="468"/>
        <v>26</v>
      </c>
      <c r="FM108" s="5">
        <f t="shared" si="469"/>
        <v>4</v>
      </c>
      <c r="FN108" s="5">
        <f t="shared" si="470"/>
        <v>30</v>
      </c>
      <c r="FO108" s="5">
        <f t="shared" si="471"/>
        <v>41</v>
      </c>
      <c r="FP108" s="176">
        <f t="shared" si="472"/>
        <v>11</v>
      </c>
      <c r="FQ108" s="176">
        <f t="shared" si="473"/>
        <v>349</v>
      </c>
      <c r="FR108" s="176">
        <f t="shared" si="474"/>
        <v>206</v>
      </c>
      <c r="FS108" s="66">
        <f t="shared" si="475"/>
        <v>566</v>
      </c>
      <c r="FT108" s="242">
        <f t="shared" si="332"/>
        <v>0</v>
      </c>
      <c r="FU108" s="242">
        <f t="shared" si="333"/>
        <v>0</v>
      </c>
      <c r="FV108" s="242">
        <f t="shared" si="334"/>
        <v>3.4637432673490244E-5</v>
      </c>
      <c r="FW108" s="242">
        <f t="shared" si="335"/>
        <v>0</v>
      </c>
      <c r="FX108" s="242">
        <f t="shared" si="336"/>
        <v>4.161493698804958E-5</v>
      </c>
      <c r="FY108" s="242">
        <f t="shared" si="337"/>
        <v>4.2457736861099519E-5</v>
      </c>
      <c r="FZ108" s="242">
        <f t="shared" si="338"/>
        <v>3.1355498186607019E-5</v>
      </c>
      <c r="GA108" s="242">
        <f t="shared" si="339"/>
        <v>-7.1689726862140651E-5</v>
      </c>
      <c r="GB108" s="242">
        <f t="shared" si="340"/>
        <v>7.9598821937435329E-5</v>
      </c>
      <c r="GC108" s="242">
        <f t="shared" si="341"/>
        <v>1.4458329030259218E-4</v>
      </c>
      <c r="GD108" s="242">
        <f t="shared" si="342"/>
        <v>2.0659022828220226E-4</v>
      </c>
      <c r="GE108" s="242">
        <f t="shared" si="343"/>
        <v>5.5581287633163501E-4</v>
      </c>
      <c r="GF108" s="242">
        <f t="shared" si="344"/>
        <v>7.6481835564053537E-4</v>
      </c>
      <c r="GG108" s="242">
        <f t="shared" si="345"/>
        <v>9.7544845829544518E-4</v>
      </c>
      <c r="GH108" s="242">
        <f t="shared" si="346"/>
        <v>3.1882163523616711E-4</v>
      </c>
      <c r="GI108" s="242">
        <f t="shared" si="347"/>
        <v>5.4906057075515915E-4</v>
      </c>
      <c r="GJ108" s="242">
        <f t="shared" si="348"/>
        <v>8.7431417022516757E-4</v>
      </c>
      <c r="GK108" s="242">
        <f t="shared" si="349"/>
        <v>2.8617886178861789E-4</v>
      </c>
      <c r="GL108" s="242">
        <f t="shared" si="350"/>
        <v>6.7897730434879398E-4</v>
      </c>
      <c r="GM108" s="242">
        <f t="shared" si="351"/>
        <v>1.1305964524395759E-4</v>
      </c>
      <c r="GN108" s="242">
        <f t="shared" si="352"/>
        <v>2.7806528354934885E-4</v>
      </c>
      <c r="GO108" s="242">
        <f t="shared" si="353"/>
        <v>7.334335692544648E-5</v>
      </c>
      <c r="GP108" s="242">
        <f t="shared" si="354"/>
        <v>3.5231352548401165E-4</v>
      </c>
      <c r="GQ108" s="242">
        <f t="shared" si="355"/>
        <v>2.360125676692284E-4</v>
      </c>
      <c r="GR108" s="242">
        <f t="shared" si="356"/>
        <v>6.1966507102910874E-5</v>
      </c>
      <c r="GS108" s="242">
        <f t="shared" si="357"/>
        <v>6.228589224540642E-4</v>
      </c>
      <c r="GT108" s="242">
        <f t="shared" si="358"/>
        <v>3.6913466316461986E-4</v>
      </c>
      <c r="GU108" s="242">
        <f t="shared" si="359"/>
        <v>5.2385676446417639E-5</v>
      </c>
      <c r="GV108" s="242">
        <f t="shared" si="360"/>
        <v>5.343355092662683E-4</v>
      </c>
      <c r="GW108" s="242">
        <f t="shared" si="361"/>
        <v>5.5234911158237913E-4</v>
      </c>
      <c r="GX108" s="177">
        <f t="shared" si="362"/>
        <v>3.9373770911946649E-5</v>
      </c>
      <c r="GY108" s="177">
        <f t="shared" si="363"/>
        <v>5.2945531336472649E-4</v>
      </c>
      <c r="GZ108" s="177">
        <f t="shared" si="364"/>
        <v>3.1411217565884778E-4</v>
      </c>
      <c r="HA108" s="243">
        <f t="shared" si="365"/>
        <v>3.5500172127748601E-4</v>
      </c>
      <c r="HB108" s="19"/>
      <c r="HC108" s="19"/>
      <c r="HD108" s="225">
        <v>2.61E-4</v>
      </c>
      <c r="HE108" s="10">
        <f t="shared" si="476"/>
        <v>0</v>
      </c>
      <c r="HF108" s="10">
        <f t="shared" si="477"/>
        <v>0</v>
      </c>
      <c r="HG108" s="10">
        <f t="shared" si="478"/>
        <v>2.61E-4</v>
      </c>
      <c r="HH108" s="10">
        <f t="shared" si="479"/>
        <v>0</v>
      </c>
      <c r="HI108" s="10">
        <f t="shared" si="480"/>
        <v>2.61E-4</v>
      </c>
      <c r="HJ108" s="10">
        <f t="shared" si="481"/>
        <v>2.61E-4</v>
      </c>
      <c r="HK108" s="10">
        <f t="shared" si="482"/>
        <v>2.61E-4</v>
      </c>
      <c r="HL108" s="10">
        <f t="shared" si="483"/>
        <v>-5.22E-4</v>
      </c>
      <c r="HM108" s="10">
        <f t="shared" si="484"/>
        <v>5.22E-4</v>
      </c>
      <c r="HN108" s="10">
        <f t="shared" si="485"/>
        <v>1.8270000000000001E-3</v>
      </c>
      <c r="HO108" s="10">
        <f t="shared" si="486"/>
        <v>2.6099999999999999E-3</v>
      </c>
      <c r="HP108" s="10">
        <f t="shared" si="487"/>
        <v>6.2640000000000005E-3</v>
      </c>
      <c r="HQ108" s="10">
        <f t="shared" si="488"/>
        <v>8.8739999999999999E-3</v>
      </c>
      <c r="HR108" s="10">
        <f t="shared" si="489"/>
        <v>1.5398999999999999E-2</v>
      </c>
      <c r="HS108" s="10">
        <f t="shared" si="490"/>
        <v>5.2199999999999998E-3</v>
      </c>
      <c r="HT108" s="10">
        <f t="shared" si="491"/>
        <v>1.0701E-2</v>
      </c>
      <c r="HU108" s="10">
        <f t="shared" si="492"/>
        <v>1.8009000000000001E-2</v>
      </c>
      <c r="HV108" s="10">
        <f t="shared" si="493"/>
        <v>5.7419999999999997E-3</v>
      </c>
      <c r="HW108" s="10">
        <f t="shared" si="494"/>
        <v>1.5921000000000001E-2</v>
      </c>
      <c r="HX108" s="10">
        <f t="shared" si="495"/>
        <v>2.349E-3</v>
      </c>
      <c r="HY108" s="10">
        <f t="shared" si="496"/>
        <v>4.6979999999999999E-3</v>
      </c>
      <c r="HZ108" s="10">
        <f t="shared" si="497"/>
        <v>1.044E-3</v>
      </c>
      <c r="IA108" s="10">
        <f t="shared" si="498"/>
        <v>5.4809999999999998E-3</v>
      </c>
      <c r="IB108" s="10">
        <f t="shared" si="499"/>
        <v>4.176E-3</v>
      </c>
      <c r="IC108" s="10">
        <f t="shared" si="500"/>
        <v>1.044E-3</v>
      </c>
      <c r="ID108" s="10">
        <f t="shared" si="501"/>
        <v>1.0962E-2</v>
      </c>
      <c r="IE108" s="10">
        <f t="shared" si="502"/>
        <v>6.7860000000000004E-3</v>
      </c>
      <c r="IF108" s="10">
        <f t="shared" si="503"/>
        <v>1.044E-3</v>
      </c>
      <c r="IG108" s="10">
        <f t="shared" si="504"/>
        <v>7.8300000000000002E-3</v>
      </c>
      <c r="IH108" s="10">
        <f t="shared" si="505"/>
        <v>1.0701E-2</v>
      </c>
      <c r="II108" s="176">
        <f t="shared" si="506"/>
        <v>2.8710000000000003E-3</v>
      </c>
      <c r="IJ108" s="176">
        <f t="shared" si="507"/>
        <v>9.1089000000000003E-2</v>
      </c>
      <c r="IK108" s="176">
        <f t="shared" si="508"/>
        <v>5.3766000000000008E-2</v>
      </c>
      <c r="IL108" s="19">
        <f t="shared" si="509"/>
        <v>0.147726</v>
      </c>
      <c r="IM108" s="168"/>
      <c r="IN108" s="168"/>
      <c r="IO108" s="168"/>
      <c r="IP108" s="168"/>
      <c r="IQ108" s="168"/>
      <c r="IR108" s="168"/>
      <c r="IS108" s="168"/>
      <c r="IT108" s="168"/>
      <c r="IU108" s="168"/>
      <c r="IV108" s="168"/>
      <c r="IW108" s="168"/>
      <c r="IX108" s="168"/>
      <c r="IY108" s="168"/>
      <c r="IZ108" s="168"/>
      <c r="JA108" s="168"/>
      <c r="JB108" s="168"/>
      <c r="JC108" s="168"/>
      <c r="JD108" s="168"/>
      <c r="JE108" s="168"/>
      <c r="JF108" s="168"/>
      <c r="JG108" s="168"/>
      <c r="JH108" s="168"/>
      <c r="JI108" s="168"/>
      <c r="JJ108" s="168"/>
      <c r="JK108" s="168"/>
      <c r="JL108" s="168"/>
      <c r="JM108" s="168"/>
      <c r="JN108" s="168"/>
      <c r="JO108" s="168"/>
      <c r="JP108" s="168"/>
      <c r="JQ108" s="177">
        <f t="shared" si="510"/>
        <v>2.61E-4</v>
      </c>
      <c r="JR108" s="177">
        <f t="shared" si="401"/>
        <v>2.61E-4</v>
      </c>
      <c r="JS108" s="177">
        <f t="shared" si="402"/>
        <v>2.6100000000000006E-4</v>
      </c>
      <c r="JT108" s="22">
        <f t="shared" si="403"/>
        <v>2.61E-4</v>
      </c>
    </row>
    <row r="109" spans="1:280" x14ac:dyDescent="0.25">
      <c r="A109" s="96">
        <v>109</v>
      </c>
      <c r="B109" s="45"/>
      <c r="C109" s="45" t="s">
        <v>237</v>
      </c>
      <c r="D109" s="45" t="s">
        <v>197</v>
      </c>
      <c r="E109" s="68">
        <v>354</v>
      </c>
      <c r="F109" s="46" t="s">
        <v>75</v>
      </c>
      <c r="G109" s="17"/>
      <c r="H109" s="5"/>
      <c r="I109" s="5"/>
      <c r="J109" s="5"/>
      <c r="K109" s="5"/>
      <c r="L109" s="5"/>
      <c r="M109" s="5"/>
      <c r="N109" s="17"/>
      <c r="O109" s="12"/>
      <c r="P109" s="11"/>
      <c r="Q109" s="12"/>
      <c r="R109" s="12"/>
      <c r="S109" s="12"/>
      <c r="T109" s="12"/>
      <c r="U109" s="12"/>
      <c r="V109" s="12"/>
      <c r="W109" s="11"/>
      <c r="X109" s="11"/>
      <c r="Y109" s="12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2"/>
      <c r="AL109" s="60"/>
      <c r="AM109" s="17">
        <v>145600</v>
      </c>
      <c r="AN109" s="5">
        <v>144993</v>
      </c>
      <c r="AO109" s="5">
        <v>145363</v>
      </c>
      <c r="AP109" s="5">
        <v>143969</v>
      </c>
      <c r="AQ109" s="5">
        <v>140303</v>
      </c>
      <c r="AR109" s="5">
        <v>138252</v>
      </c>
      <c r="AS109" s="5">
        <v>132831</v>
      </c>
      <c r="AT109" s="17">
        <v>125103</v>
      </c>
      <c r="AU109" s="12">
        <v>122005</v>
      </c>
      <c r="AV109" s="11">
        <v>106840</v>
      </c>
      <c r="AW109" s="12">
        <v>90657</v>
      </c>
      <c r="AX109" s="12">
        <v>83641</v>
      </c>
      <c r="AY109" s="12">
        <v>81771</v>
      </c>
      <c r="AZ109" s="12">
        <v>81287</v>
      </c>
      <c r="BA109" s="12">
        <v>80609</v>
      </c>
      <c r="BB109" s="12">
        <v>80587</v>
      </c>
      <c r="BC109" s="11">
        <v>79867</v>
      </c>
      <c r="BD109" s="11">
        <v>79426</v>
      </c>
      <c r="BE109" s="12">
        <v>81943</v>
      </c>
      <c r="BF109" s="11">
        <v>84735</v>
      </c>
      <c r="BG109" s="11">
        <v>86054</v>
      </c>
      <c r="BH109" s="11">
        <v>83270</v>
      </c>
      <c r="BI109" s="11">
        <v>80720</v>
      </c>
      <c r="BJ109" s="11">
        <v>82009</v>
      </c>
      <c r="BK109" s="11">
        <v>82817</v>
      </c>
      <c r="BL109" s="11">
        <v>82586</v>
      </c>
      <c r="BM109" s="11">
        <v>81215</v>
      </c>
      <c r="BN109" s="11">
        <v>80295</v>
      </c>
      <c r="BO109" s="11">
        <v>80579</v>
      </c>
      <c r="BP109" s="11">
        <v>80550</v>
      </c>
      <c r="BQ109" s="12">
        <v>81420</v>
      </c>
      <c r="BR109" s="60"/>
      <c r="BS109" s="60"/>
      <c r="BT109" s="11">
        <f t="shared" si="404"/>
        <v>-607</v>
      </c>
      <c r="BU109" s="11">
        <f t="shared" si="405"/>
        <v>370</v>
      </c>
      <c r="BV109" s="11">
        <f t="shared" si="406"/>
        <v>-1394</v>
      </c>
      <c r="BW109" s="11">
        <f t="shared" si="407"/>
        <v>-3666</v>
      </c>
      <c r="BX109" s="11">
        <f t="shared" si="408"/>
        <v>-2051</v>
      </c>
      <c r="BY109" s="11">
        <f t="shared" si="409"/>
        <v>-5421</v>
      </c>
      <c r="BZ109" s="11">
        <f t="shared" si="410"/>
        <v>-7728</v>
      </c>
      <c r="CA109" s="11">
        <f t="shared" si="411"/>
        <v>-3098</v>
      </c>
      <c r="CB109" s="11">
        <f t="shared" si="412"/>
        <v>-15165</v>
      </c>
      <c r="CC109" s="11">
        <f t="shared" si="413"/>
        <v>-16183</v>
      </c>
      <c r="CD109" s="11">
        <f t="shared" si="414"/>
        <v>-7016</v>
      </c>
      <c r="CE109" s="11">
        <f t="shared" si="415"/>
        <v>-1870</v>
      </c>
      <c r="CF109" s="11">
        <f t="shared" si="416"/>
        <v>-484</v>
      </c>
      <c r="CG109" s="11">
        <f t="shared" si="417"/>
        <v>-678</v>
      </c>
      <c r="CH109" s="11">
        <f t="shared" si="418"/>
        <v>-22</v>
      </c>
      <c r="CI109" s="11">
        <f t="shared" si="419"/>
        <v>-720</v>
      </c>
      <c r="CJ109" s="11">
        <f t="shared" si="420"/>
        <v>-441</v>
      </c>
      <c r="CK109" s="11">
        <f t="shared" si="421"/>
        <v>2517</v>
      </c>
      <c r="CL109" s="11">
        <f t="shared" si="422"/>
        <v>2792</v>
      </c>
      <c r="CM109" s="11">
        <f t="shared" si="423"/>
        <v>1319</v>
      </c>
      <c r="CN109" s="11">
        <f t="shared" si="424"/>
        <v>-2784</v>
      </c>
      <c r="CO109" s="11">
        <f t="shared" si="425"/>
        <v>-2550</v>
      </c>
      <c r="CP109" s="11">
        <f t="shared" si="426"/>
        <v>1289</v>
      </c>
      <c r="CQ109" s="11">
        <f t="shared" si="427"/>
        <v>808</v>
      </c>
      <c r="CR109" s="11">
        <f t="shared" si="428"/>
        <v>-231</v>
      </c>
      <c r="CS109" s="11">
        <f t="shared" si="429"/>
        <v>-1371</v>
      </c>
      <c r="CT109" s="11">
        <f t="shared" si="430"/>
        <v>-920</v>
      </c>
      <c r="CU109" s="11">
        <f t="shared" si="431"/>
        <v>284</v>
      </c>
      <c r="CV109" s="11">
        <f t="shared" si="432"/>
        <v>-29</v>
      </c>
      <c r="CW109" s="11">
        <f t="shared" si="433"/>
        <v>870</v>
      </c>
      <c r="CX109" s="66">
        <f t="shared" si="434"/>
        <v>-54943</v>
      </c>
      <c r="CY109" s="66">
        <f t="shared" si="435"/>
        <v>-4603</v>
      </c>
      <c r="CZ109" s="66">
        <f t="shared" si="436"/>
        <v>-4634</v>
      </c>
      <c r="DA109" s="66">
        <f t="shared" si="437"/>
        <v>-64180</v>
      </c>
      <c r="DB109" s="60"/>
      <c r="DC109" s="128">
        <v>6860</v>
      </c>
      <c r="DD109" s="128">
        <v>5489</v>
      </c>
      <c r="DE109" s="128">
        <v>8628</v>
      </c>
      <c r="DF109" s="129">
        <v>9139</v>
      </c>
      <c r="DG109" s="129">
        <v>7905</v>
      </c>
      <c r="DH109" s="129">
        <v>11079</v>
      </c>
      <c r="DI109" s="129">
        <v>13486</v>
      </c>
      <c r="DJ109" s="129">
        <v>9135</v>
      </c>
      <c r="DK109" s="128">
        <v>21917</v>
      </c>
      <c r="DL109" s="128">
        <v>24020</v>
      </c>
      <c r="DM109" s="128">
        <v>15832</v>
      </c>
      <c r="DN109" s="129">
        <v>10565</v>
      </c>
      <c r="DO109" s="129">
        <v>8704</v>
      </c>
      <c r="DP109" s="129">
        <v>7977</v>
      </c>
      <c r="DQ109" s="129">
        <v>7754</v>
      </c>
      <c r="DR109" s="129">
        <v>8722</v>
      </c>
      <c r="DS109" s="130">
        <v>8427</v>
      </c>
      <c r="DT109" s="130">
        <v>6919</v>
      </c>
      <c r="DU109" s="130">
        <v>6075</v>
      </c>
      <c r="DV109" s="130">
        <v>7035</v>
      </c>
      <c r="DW109" s="130">
        <v>7879</v>
      </c>
      <c r="DX109" s="130">
        <v>5926</v>
      </c>
      <c r="DY109" s="130">
        <v>2408</v>
      </c>
      <c r="DZ109" s="130">
        <v>3170</v>
      </c>
      <c r="EA109" s="130">
        <v>3996</v>
      </c>
      <c r="EB109" s="130">
        <v>5084</v>
      </c>
      <c r="EC109" s="130">
        <v>4856</v>
      </c>
      <c r="ED109" s="130">
        <v>4975</v>
      </c>
      <c r="EE109" s="130">
        <v>3756</v>
      </c>
      <c r="EF109" s="130">
        <v>3698</v>
      </c>
      <c r="EG109" s="66">
        <f t="shared" si="438"/>
        <v>117658</v>
      </c>
      <c r="EH109" s="66">
        <f t="shared" si="439"/>
        <v>88010</v>
      </c>
      <c r="EI109" s="66">
        <f t="shared" si="440"/>
        <v>45748</v>
      </c>
      <c r="EJ109" s="66">
        <f t="shared" si="441"/>
        <v>251416</v>
      </c>
      <c r="EK109" s="84"/>
      <c r="EL109" s="5">
        <f t="shared" si="442"/>
        <v>6253</v>
      </c>
      <c r="EM109" s="5">
        <f t="shared" si="443"/>
        <v>5859</v>
      </c>
      <c r="EN109" s="5">
        <f t="shared" si="444"/>
        <v>7234</v>
      </c>
      <c r="EO109" s="5">
        <f t="shared" si="445"/>
        <v>5473</v>
      </c>
      <c r="EP109" s="5">
        <f t="shared" si="446"/>
        <v>5854</v>
      </c>
      <c r="EQ109" s="5">
        <f t="shared" si="447"/>
        <v>5658</v>
      </c>
      <c r="ER109" s="5">
        <f t="shared" si="448"/>
        <v>5758</v>
      </c>
      <c r="ES109" s="5">
        <f t="shared" si="449"/>
        <v>6037</v>
      </c>
      <c r="ET109" s="5">
        <f t="shared" si="450"/>
        <v>6752</v>
      </c>
      <c r="EU109" s="5">
        <f t="shared" si="451"/>
        <v>7837</v>
      </c>
      <c r="EV109" s="5">
        <f t="shared" si="452"/>
        <v>8816</v>
      </c>
      <c r="EW109" s="5">
        <f t="shared" si="453"/>
        <v>8695</v>
      </c>
      <c r="EX109" s="5">
        <f t="shared" si="454"/>
        <v>8220</v>
      </c>
      <c r="EY109" s="5">
        <f t="shared" si="455"/>
        <v>7299</v>
      </c>
      <c r="EZ109" s="5">
        <f t="shared" si="456"/>
        <v>7732</v>
      </c>
      <c r="FA109" s="5">
        <f t="shared" si="457"/>
        <v>8002</v>
      </c>
      <c r="FB109" s="5">
        <f t="shared" si="458"/>
        <v>7986</v>
      </c>
      <c r="FC109" s="5">
        <f t="shared" si="459"/>
        <v>9436</v>
      </c>
      <c r="FD109" s="5">
        <f t="shared" si="460"/>
        <v>8867</v>
      </c>
      <c r="FE109" s="5">
        <f t="shared" si="461"/>
        <v>8354</v>
      </c>
      <c r="FF109" s="5">
        <f t="shared" si="462"/>
        <v>5095</v>
      </c>
      <c r="FG109" s="5">
        <f t="shared" si="463"/>
        <v>3376</v>
      </c>
      <c r="FH109" s="5">
        <f t="shared" si="464"/>
        <v>3697</v>
      </c>
      <c r="FI109" s="5">
        <f t="shared" si="465"/>
        <v>3978</v>
      </c>
      <c r="FJ109" s="5">
        <f t="shared" si="466"/>
        <v>3765</v>
      </c>
      <c r="FK109" s="5">
        <f t="shared" si="467"/>
        <v>3713</v>
      </c>
      <c r="FL109" s="5">
        <f t="shared" si="468"/>
        <v>3936</v>
      </c>
      <c r="FM109" s="5">
        <f t="shared" si="469"/>
        <v>5259</v>
      </c>
      <c r="FN109" s="5">
        <f t="shared" si="470"/>
        <v>3727</v>
      </c>
      <c r="FO109" s="5">
        <f t="shared" si="471"/>
        <v>4568</v>
      </c>
      <c r="FP109" s="176">
        <f t="shared" si="472"/>
        <v>62715</v>
      </c>
      <c r="FQ109" s="176">
        <f t="shared" si="473"/>
        <v>83407</v>
      </c>
      <c r="FR109" s="176">
        <f t="shared" si="474"/>
        <v>41114</v>
      </c>
      <c r="FS109" s="66">
        <f t="shared" si="475"/>
        <v>187236</v>
      </c>
      <c r="FT109" s="242">
        <f t="shared" si="332"/>
        <v>0.19918199366745876</v>
      </c>
      <c r="FU109" s="242">
        <f t="shared" si="333"/>
        <v>0.23836064506680119</v>
      </c>
      <c r="FV109" s="242">
        <f t="shared" si="334"/>
        <v>0.25056718796002841</v>
      </c>
      <c r="FW109" s="242">
        <f t="shared" si="335"/>
        <v>0.40196834490103189</v>
      </c>
      <c r="FX109" s="242">
        <f t="shared" si="336"/>
        <v>0.24361384112804224</v>
      </c>
      <c r="FY109" s="242">
        <f t="shared" si="337"/>
        <v>0.24022587516010105</v>
      </c>
      <c r="FZ109" s="242">
        <f t="shared" si="338"/>
        <v>0.18054495855848321</v>
      </c>
      <c r="GA109" s="242">
        <f t="shared" si="339"/>
        <v>0.21639544053337156</v>
      </c>
      <c r="GB109" s="242">
        <f t="shared" si="340"/>
        <v>0.26872562286078167</v>
      </c>
      <c r="GC109" s="242">
        <f t="shared" si="341"/>
        <v>0.1618713208716307</v>
      </c>
      <c r="GD109" s="242">
        <f t="shared" si="342"/>
        <v>0.1821299452535895</v>
      </c>
      <c r="GE109" s="242">
        <f t="shared" si="343"/>
        <v>0.20136637332098192</v>
      </c>
      <c r="GF109" s="242">
        <f t="shared" si="344"/>
        <v>0.18490608480485884</v>
      </c>
      <c r="GG109" s="242">
        <f t="shared" si="345"/>
        <v>0.12067454740844838</v>
      </c>
      <c r="GH109" s="242">
        <f t="shared" si="346"/>
        <v>0.12325644418230221</v>
      </c>
      <c r="GI109" s="242">
        <f t="shared" si="347"/>
        <v>0.10716055334592155</v>
      </c>
      <c r="GJ109" s="242">
        <f t="shared" si="348"/>
        <v>0.1011923617886694</v>
      </c>
      <c r="GK109" s="242">
        <f t="shared" si="349"/>
        <v>0.12274471544715447</v>
      </c>
      <c r="GL109" s="242">
        <f t="shared" si="350"/>
        <v>9.8696586191159938E-2</v>
      </c>
      <c r="GM109" s="242">
        <f t="shared" si="351"/>
        <v>0.10494447515200241</v>
      </c>
      <c r="GN109" s="242">
        <f t="shared" si="352"/>
        <v>7.8707923315774031E-2</v>
      </c>
      <c r="GO109" s="242">
        <f t="shared" si="353"/>
        <v>6.190179324507683E-2</v>
      </c>
      <c r="GP109" s="242">
        <f t="shared" si="354"/>
        <v>6.2023957319732911E-2</v>
      </c>
      <c r="GQ109" s="242">
        <f t="shared" si="355"/>
        <v>5.8678624636761906E-2</v>
      </c>
      <c r="GR109" s="242">
        <f t="shared" si="356"/>
        <v>5.8325974810614863E-2</v>
      </c>
      <c r="GS109" s="242">
        <f t="shared" si="357"/>
        <v>5.50636947398081E-2</v>
      </c>
      <c r="GT109" s="242">
        <f t="shared" si="358"/>
        <v>5.5881309008305527E-2</v>
      </c>
      <c r="GU109" s="242">
        <f t="shared" si="359"/>
        <v>6.8874068107927594E-2</v>
      </c>
      <c r="GV109" s="242">
        <f t="shared" si="360"/>
        <v>6.6382281434512733E-2</v>
      </c>
      <c r="GW109" s="242">
        <f t="shared" si="361"/>
        <v>6.1539774188007511E-2</v>
      </c>
      <c r="GX109" s="177">
        <f t="shared" si="362"/>
        <v>0.22448418570388493</v>
      </c>
      <c r="GY109" s="177">
        <f t="shared" si="363"/>
        <v>0.12653375163842906</v>
      </c>
      <c r="GZ109" s="177">
        <f t="shared" si="364"/>
        <v>6.2691300922513918E-2</v>
      </c>
      <c r="HA109" s="243">
        <f t="shared" si="365"/>
        <v>0.11743657647546178</v>
      </c>
      <c r="HB109" s="19"/>
      <c r="HC109" s="19"/>
      <c r="HD109" s="225">
        <v>0.86913000000000007</v>
      </c>
      <c r="HE109" s="10">
        <f t="shared" si="476"/>
        <v>5434.6698900000001</v>
      </c>
      <c r="HF109" s="10">
        <f t="shared" si="477"/>
        <v>5092.2326700000003</v>
      </c>
      <c r="HG109" s="10">
        <f t="shared" si="478"/>
        <v>6287.2864200000004</v>
      </c>
      <c r="HH109" s="10">
        <f t="shared" si="479"/>
        <v>4756.7484899999999</v>
      </c>
      <c r="HI109" s="10">
        <f t="shared" si="480"/>
        <v>5087.8870200000001</v>
      </c>
      <c r="HJ109" s="10">
        <f t="shared" si="481"/>
        <v>4917.5375400000003</v>
      </c>
      <c r="HK109" s="10">
        <f t="shared" si="482"/>
        <v>5004.4505400000007</v>
      </c>
      <c r="HL109" s="10">
        <f t="shared" si="483"/>
        <v>5246.9378100000004</v>
      </c>
      <c r="HM109" s="10">
        <f t="shared" si="484"/>
        <v>5868.3657600000006</v>
      </c>
      <c r="HN109" s="10">
        <f t="shared" si="485"/>
        <v>6811.3718100000006</v>
      </c>
      <c r="HO109" s="10">
        <f t="shared" si="486"/>
        <v>7662.2500800000007</v>
      </c>
      <c r="HP109" s="10">
        <f t="shared" si="487"/>
        <v>7557.0853500000003</v>
      </c>
      <c r="HQ109" s="10">
        <f t="shared" si="488"/>
        <v>7144.2486000000008</v>
      </c>
      <c r="HR109" s="10">
        <f t="shared" si="489"/>
        <v>6343.7798700000003</v>
      </c>
      <c r="HS109" s="10">
        <f t="shared" si="490"/>
        <v>6720.1131600000008</v>
      </c>
      <c r="HT109" s="10">
        <f t="shared" si="491"/>
        <v>6954.778260000001</v>
      </c>
      <c r="HU109" s="10">
        <f t="shared" si="492"/>
        <v>6940.8721800000003</v>
      </c>
      <c r="HV109" s="10">
        <f t="shared" si="493"/>
        <v>8201.1106799999998</v>
      </c>
      <c r="HW109" s="10">
        <f t="shared" si="494"/>
        <v>7706.575710000001</v>
      </c>
      <c r="HX109" s="10">
        <f t="shared" si="495"/>
        <v>7260.7120200000008</v>
      </c>
      <c r="HY109" s="10">
        <f t="shared" si="496"/>
        <v>4428.2173500000008</v>
      </c>
      <c r="HZ109" s="10">
        <f t="shared" si="497"/>
        <v>2934.1828800000003</v>
      </c>
      <c r="IA109" s="10">
        <f t="shared" si="498"/>
        <v>3213.1736100000003</v>
      </c>
      <c r="IB109" s="10">
        <f t="shared" si="499"/>
        <v>3457.3991400000004</v>
      </c>
      <c r="IC109" s="10">
        <f t="shared" si="500"/>
        <v>3272.2744500000003</v>
      </c>
      <c r="ID109" s="10">
        <f t="shared" si="501"/>
        <v>3227.0796900000005</v>
      </c>
      <c r="IE109" s="10">
        <f t="shared" si="502"/>
        <v>3420.8956800000001</v>
      </c>
      <c r="IF109" s="10">
        <f t="shared" si="503"/>
        <v>4570.7546700000003</v>
      </c>
      <c r="IG109" s="10">
        <f t="shared" si="504"/>
        <v>3239.2475100000001</v>
      </c>
      <c r="IH109" s="10">
        <f t="shared" si="505"/>
        <v>3970.1858400000001</v>
      </c>
      <c r="II109" s="176">
        <f t="shared" si="506"/>
        <v>54507.48795000001</v>
      </c>
      <c r="IJ109" s="176">
        <f t="shared" si="507"/>
        <v>72491.525910000011</v>
      </c>
      <c r="IK109" s="176">
        <f t="shared" si="508"/>
        <v>35733.410820000005</v>
      </c>
      <c r="IL109" s="19">
        <f t="shared" si="509"/>
        <v>162732.42468</v>
      </c>
      <c r="IM109" s="168"/>
      <c r="IN109" s="168"/>
      <c r="IO109" s="168"/>
      <c r="IP109" s="168"/>
      <c r="IQ109" s="168"/>
      <c r="IR109" s="168"/>
      <c r="IS109" s="168"/>
      <c r="IT109" s="168"/>
      <c r="IU109" s="168"/>
      <c r="IV109" s="168"/>
      <c r="IW109" s="168"/>
      <c r="IX109" s="168"/>
      <c r="IY109" s="168"/>
      <c r="IZ109" s="168"/>
      <c r="JA109" s="168"/>
      <c r="JB109" s="168"/>
      <c r="JC109" s="168"/>
      <c r="JD109" s="168"/>
      <c r="JE109" s="168"/>
      <c r="JF109" s="168"/>
      <c r="JG109" s="168"/>
      <c r="JH109" s="168"/>
      <c r="JI109" s="168"/>
      <c r="JJ109" s="168"/>
      <c r="JK109" s="168"/>
      <c r="JL109" s="168"/>
      <c r="JM109" s="168"/>
      <c r="JN109" s="168"/>
      <c r="JO109" s="168"/>
      <c r="JP109" s="168"/>
      <c r="JQ109" s="177">
        <f t="shared" si="510"/>
        <v>0.86913000000000018</v>
      </c>
      <c r="JR109" s="177">
        <f t="shared" si="401"/>
        <v>0.86913000000000018</v>
      </c>
      <c r="JS109" s="177">
        <f t="shared" si="402"/>
        <v>0.86913000000000007</v>
      </c>
      <c r="JT109" s="22">
        <f t="shared" si="403"/>
        <v>0.86912999999999996</v>
      </c>
    </row>
    <row r="110" spans="1:280" x14ac:dyDescent="0.25">
      <c r="A110" s="96">
        <v>110</v>
      </c>
      <c r="B110" s="45"/>
      <c r="C110" s="45" t="s">
        <v>237</v>
      </c>
      <c r="D110" s="45" t="s">
        <v>197</v>
      </c>
      <c r="E110" s="68">
        <v>355</v>
      </c>
      <c r="F110" s="46" t="s">
        <v>76</v>
      </c>
      <c r="G110" s="124"/>
      <c r="H110" s="125"/>
      <c r="I110" s="125"/>
      <c r="J110" s="125"/>
      <c r="K110" s="125"/>
      <c r="L110" s="125"/>
      <c r="M110" s="125"/>
      <c r="N110" s="17"/>
      <c r="O110" s="12"/>
      <c r="P110" s="12"/>
      <c r="Q110" s="12"/>
      <c r="R110" s="12"/>
      <c r="S110" s="12"/>
      <c r="T110" s="12"/>
      <c r="U110" s="12"/>
      <c r="V110" s="12"/>
      <c r="W110" s="11"/>
      <c r="X110" s="11"/>
      <c r="Y110" s="12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60"/>
      <c r="AM110" s="124">
        <v>138</v>
      </c>
      <c r="AN110" s="125">
        <v>138</v>
      </c>
      <c r="AO110" s="125">
        <v>138</v>
      </c>
      <c r="AP110" s="125">
        <v>138</v>
      </c>
      <c r="AQ110" s="125">
        <v>138</v>
      </c>
      <c r="AR110" s="125">
        <v>138</v>
      </c>
      <c r="AS110" s="125">
        <v>138</v>
      </c>
      <c r="AT110" s="17">
        <v>138</v>
      </c>
      <c r="AU110" s="12">
        <v>150</v>
      </c>
      <c r="AV110" s="12">
        <v>142</v>
      </c>
      <c r="AW110" s="12">
        <v>194</v>
      </c>
      <c r="AX110" s="12">
        <v>262</v>
      </c>
      <c r="AY110" s="12">
        <v>261</v>
      </c>
      <c r="AZ110" s="12">
        <v>273</v>
      </c>
      <c r="BA110" s="12">
        <v>417</v>
      </c>
      <c r="BB110" s="12">
        <v>553</v>
      </c>
      <c r="BC110" s="11">
        <v>640</v>
      </c>
      <c r="BD110" s="11">
        <v>736</v>
      </c>
      <c r="BE110" s="12">
        <v>859</v>
      </c>
      <c r="BF110" s="11">
        <v>995</v>
      </c>
      <c r="BG110" s="11">
        <v>1061</v>
      </c>
      <c r="BH110" s="11">
        <v>954</v>
      </c>
      <c r="BI110" s="11">
        <v>886</v>
      </c>
      <c r="BJ110" s="11">
        <v>921</v>
      </c>
      <c r="BK110" s="11">
        <v>955</v>
      </c>
      <c r="BL110" s="11">
        <v>936</v>
      </c>
      <c r="BM110" s="11">
        <v>685</v>
      </c>
      <c r="BN110" s="11">
        <v>935</v>
      </c>
      <c r="BO110" s="11">
        <v>929</v>
      </c>
      <c r="BP110" s="11">
        <v>905</v>
      </c>
      <c r="BQ110" s="11">
        <v>913</v>
      </c>
      <c r="BR110" s="60"/>
      <c r="BS110" s="60"/>
      <c r="BT110" s="11">
        <f t="shared" si="404"/>
        <v>0</v>
      </c>
      <c r="BU110" s="11">
        <f t="shared" si="405"/>
        <v>0</v>
      </c>
      <c r="BV110" s="11">
        <f t="shared" si="406"/>
        <v>0</v>
      </c>
      <c r="BW110" s="11">
        <f t="shared" si="407"/>
        <v>0</v>
      </c>
      <c r="BX110" s="11">
        <f t="shared" si="408"/>
        <v>0</v>
      </c>
      <c r="BY110" s="11">
        <f t="shared" si="409"/>
        <v>0</v>
      </c>
      <c r="BZ110" s="11">
        <f t="shared" si="410"/>
        <v>0</v>
      </c>
      <c r="CA110" s="11">
        <f t="shared" si="411"/>
        <v>12</v>
      </c>
      <c r="CB110" s="11">
        <f t="shared" si="412"/>
        <v>-8</v>
      </c>
      <c r="CC110" s="11">
        <f t="shared" si="413"/>
        <v>52</v>
      </c>
      <c r="CD110" s="11">
        <f t="shared" si="414"/>
        <v>68</v>
      </c>
      <c r="CE110" s="11">
        <f t="shared" si="415"/>
        <v>-1</v>
      </c>
      <c r="CF110" s="11">
        <f t="shared" si="416"/>
        <v>12</v>
      </c>
      <c r="CG110" s="11">
        <f t="shared" si="417"/>
        <v>144</v>
      </c>
      <c r="CH110" s="11">
        <f t="shared" si="418"/>
        <v>136</v>
      </c>
      <c r="CI110" s="11">
        <f t="shared" si="419"/>
        <v>87</v>
      </c>
      <c r="CJ110" s="11">
        <f t="shared" si="420"/>
        <v>96</v>
      </c>
      <c r="CK110" s="11">
        <f t="shared" si="421"/>
        <v>123</v>
      </c>
      <c r="CL110" s="11">
        <f t="shared" si="422"/>
        <v>136</v>
      </c>
      <c r="CM110" s="11">
        <f t="shared" si="423"/>
        <v>66</v>
      </c>
      <c r="CN110" s="11">
        <f t="shared" si="424"/>
        <v>-107</v>
      </c>
      <c r="CO110" s="11">
        <f t="shared" si="425"/>
        <v>-68</v>
      </c>
      <c r="CP110" s="11">
        <f t="shared" si="426"/>
        <v>35</v>
      </c>
      <c r="CQ110" s="11">
        <f t="shared" si="427"/>
        <v>34</v>
      </c>
      <c r="CR110" s="11">
        <f t="shared" si="428"/>
        <v>-19</v>
      </c>
      <c r="CS110" s="11">
        <f t="shared" si="429"/>
        <v>-251</v>
      </c>
      <c r="CT110" s="11">
        <f t="shared" si="430"/>
        <v>250</v>
      </c>
      <c r="CU110" s="11">
        <f t="shared" si="431"/>
        <v>-6</v>
      </c>
      <c r="CV110" s="11">
        <f t="shared" si="432"/>
        <v>-24</v>
      </c>
      <c r="CW110" s="11">
        <f t="shared" si="433"/>
        <v>8</v>
      </c>
      <c r="CX110" s="66">
        <f t="shared" si="434"/>
        <v>56</v>
      </c>
      <c r="CY110" s="66">
        <f t="shared" si="435"/>
        <v>867</v>
      </c>
      <c r="CZ110" s="66">
        <f t="shared" si="436"/>
        <v>-148</v>
      </c>
      <c r="DA110" s="66">
        <f t="shared" si="437"/>
        <v>775</v>
      </c>
      <c r="DB110" s="60"/>
      <c r="DC110" s="128">
        <v>1</v>
      </c>
      <c r="DD110" s="128">
        <v>4</v>
      </c>
      <c r="DE110" s="128">
        <v>11</v>
      </c>
      <c r="DF110" s="129">
        <v>6</v>
      </c>
      <c r="DG110" s="129">
        <v>8</v>
      </c>
      <c r="DH110" s="129">
        <v>6</v>
      </c>
      <c r="DI110" s="129">
        <v>16</v>
      </c>
      <c r="DJ110" s="129">
        <v>10</v>
      </c>
      <c r="DK110" s="128">
        <v>29</v>
      </c>
      <c r="DL110" s="128">
        <v>20</v>
      </c>
      <c r="DM110" s="128">
        <v>25</v>
      </c>
      <c r="DN110" s="129">
        <v>24</v>
      </c>
      <c r="DO110" s="129">
        <v>25</v>
      </c>
      <c r="DP110" s="129">
        <v>32</v>
      </c>
      <c r="DQ110" s="129">
        <v>55</v>
      </c>
      <c r="DR110" s="129">
        <v>73</v>
      </c>
      <c r="DS110" s="130">
        <v>96</v>
      </c>
      <c r="DT110" s="130">
        <v>74</v>
      </c>
      <c r="DU110" s="130">
        <v>47</v>
      </c>
      <c r="DV110" s="130">
        <v>68</v>
      </c>
      <c r="DW110" s="130">
        <v>156</v>
      </c>
      <c r="DX110" s="130">
        <v>142</v>
      </c>
      <c r="DY110" s="130">
        <v>71</v>
      </c>
      <c r="DZ110" s="130">
        <v>62</v>
      </c>
      <c r="EA110" s="130">
        <v>80</v>
      </c>
      <c r="EB110" s="130">
        <v>75</v>
      </c>
      <c r="EC110" s="130">
        <v>64</v>
      </c>
      <c r="ED110" s="130">
        <v>84</v>
      </c>
      <c r="EE110" s="130">
        <v>78</v>
      </c>
      <c r="EF110" s="130">
        <v>64</v>
      </c>
      <c r="EG110" s="66">
        <f t="shared" si="438"/>
        <v>111</v>
      </c>
      <c r="EH110" s="66">
        <f t="shared" si="439"/>
        <v>519</v>
      </c>
      <c r="EI110" s="66">
        <f t="shared" si="440"/>
        <v>876</v>
      </c>
      <c r="EJ110" s="66">
        <f t="shared" si="441"/>
        <v>1506</v>
      </c>
      <c r="EK110" s="25"/>
      <c r="EL110" s="5">
        <f t="shared" si="442"/>
        <v>1</v>
      </c>
      <c r="EM110" s="5">
        <f t="shared" si="443"/>
        <v>4</v>
      </c>
      <c r="EN110" s="5">
        <f t="shared" si="444"/>
        <v>11</v>
      </c>
      <c r="EO110" s="5">
        <f t="shared" si="445"/>
        <v>6</v>
      </c>
      <c r="EP110" s="5">
        <f t="shared" si="446"/>
        <v>8</v>
      </c>
      <c r="EQ110" s="5">
        <f t="shared" si="447"/>
        <v>6</v>
      </c>
      <c r="ER110" s="5">
        <f t="shared" si="448"/>
        <v>16</v>
      </c>
      <c r="ES110" s="5">
        <f t="shared" si="449"/>
        <v>22</v>
      </c>
      <c r="ET110" s="5">
        <f t="shared" si="450"/>
        <v>21</v>
      </c>
      <c r="EU110" s="5">
        <f t="shared" si="451"/>
        <v>72</v>
      </c>
      <c r="EV110" s="5">
        <f t="shared" si="452"/>
        <v>93</v>
      </c>
      <c r="EW110" s="5">
        <f t="shared" si="453"/>
        <v>23</v>
      </c>
      <c r="EX110" s="5">
        <f t="shared" si="454"/>
        <v>37</v>
      </c>
      <c r="EY110" s="5">
        <f t="shared" si="455"/>
        <v>176</v>
      </c>
      <c r="EZ110" s="5">
        <f t="shared" si="456"/>
        <v>191</v>
      </c>
      <c r="FA110" s="5">
        <f t="shared" si="457"/>
        <v>160</v>
      </c>
      <c r="FB110" s="5">
        <f t="shared" si="458"/>
        <v>192</v>
      </c>
      <c r="FC110" s="5">
        <f t="shared" si="459"/>
        <v>197</v>
      </c>
      <c r="FD110" s="5">
        <f t="shared" si="460"/>
        <v>183</v>
      </c>
      <c r="FE110" s="5">
        <f t="shared" si="461"/>
        <v>134</v>
      </c>
      <c r="FF110" s="5">
        <f t="shared" si="462"/>
        <v>49</v>
      </c>
      <c r="FG110" s="5">
        <f t="shared" si="463"/>
        <v>74</v>
      </c>
      <c r="FH110" s="5">
        <f t="shared" si="464"/>
        <v>106</v>
      </c>
      <c r="FI110" s="5">
        <f t="shared" si="465"/>
        <v>96</v>
      </c>
      <c r="FJ110" s="5">
        <f t="shared" si="466"/>
        <v>61</v>
      </c>
      <c r="FK110" s="5">
        <f t="shared" si="467"/>
        <v>-176</v>
      </c>
      <c r="FL110" s="5">
        <f t="shared" si="468"/>
        <v>314</v>
      </c>
      <c r="FM110" s="5">
        <f t="shared" si="469"/>
        <v>78</v>
      </c>
      <c r="FN110" s="5">
        <f t="shared" si="470"/>
        <v>54</v>
      </c>
      <c r="FO110" s="5">
        <f t="shared" si="471"/>
        <v>72</v>
      </c>
      <c r="FP110" s="176">
        <f t="shared" si="472"/>
        <v>167</v>
      </c>
      <c r="FQ110" s="176">
        <f t="shared" si="473"/>
        <v>1386</v>
      </c>
      <c r="FR110" s="176">
        <f t="shared" si="474"/>
        <v>728</v>
      </c>
      <c r="FS110" s="66">
        <f t="shared" si="475"/>
        <v>2281</v>
      </c>
      <c r="FT110" s="242">
        <f t="shared" si="332"/>
        <v>3.1853829148801973E-5</v>
      </c>
      <c r="FU110" s="242">
        <f t="shared" si="333"/>
        <v>1.62731281834307E-4</v>
      </c>
      <c r="FV110" s="242">
        <f t="shared" si="334"/>
        <v>3.8101175940839267E-4</v>
      </c>
      <c r="FW110" s="242">
        <f t="shared" si="335"/>
        <v>4.4067423157430867E-4</v>
      </c>
      <c r="FX110" s="242">
        <f t="shared" si="336"/>
        <v>3.3291949590439664E-4</v>
      </c>
      <c r="FY110" s="242">
        <f t="shared" si="337"/>
        <v>2.5474642116659707E-4</v>
      </c>
      <c r="FZ110" s="242">
        <f t="shared" si="338"/>
        <v>5.0168797098571231E-4</v>
      </c>
      <c r="GA110" s="242">
        <f t="shared" si="339"/>
        <v>7.8858699548354724E-4</v>
      </c>
      <c r="GB110" s="242">
        <f t="shared" si="340"/>
        <v>8.3578763034307087E-4</v>
      </c>
      <c r="GC110" s="242">
        <f t="shared" si="341"/>
        <v>1.4871424145409481E-3</v>
      </c>
      <c r="GD110" s="242">
        <f t="shared" si="342"/>
        <v>1.9212891230244809E-3</v>
      </c>
      <c r="GE110" s="242">
        <f t="shared" si="343"/>
        <v>5.3265400648448355E-4</v>
      </c>
      <c r="GF110" s="242">
        <f t="shared" si="344"/>
        <v>8.3230232819705323E-4</v>
      </c>
      <c r="GG110" s="242">
        <f t="shared" si="345"/>
        <v>2.9098123501694636E-3</v>
      </c>
      <c r="GH110" s="242">
        <f t="shared" si="346"/>
        <v>3.0447466165053959E-3</v>
      </c>
      <c r="GI110" s="242">
        <f t="shared" si="347"/>
        <v>2.1426753980689139E-3</v>
      </c>
      <c r="GJ110" s="242">
        <f t="shared" si="348"/>
        <v>2.4328742128004663E-3</v>
      </c>
      <c r="GK110" s="242">
        <f t="shared" si="349"/>
        <v>2.56260162601626E-3</v>
      </c>
      <c r="GL110" s="242">
        <f t="shared" si="350"/>
        <v>2.0369319130463821E-3</v>
      </c>
      <c r="GM110" s="242">
        <f t="shared" si="351"/>
        <v>1.6833324958544797E-3</v>
      </c>
      <c r="GN110" s="242">
        <f t="shared" si="352"/>
        <v>7.5695549410656081E-4</v>
      </c>
      <c r="GO110" s="242">
        <f t="shared" si="353"/>
        <v>1.3568521031207597E-3</v>
      </c>
      <c r="GP110" s="242">
        <f t="shared" si="354"/>
        <v>1.7783444619669162E-3</v>
      </c>
      <c r="GQ110" s="242">
        <f t="shared" si="355"/>
        <v>1.4160754060153703E-3</v>
      </c>
      <c r="GR110" s="242">
        <f t="shared" si="356"/>
        <v>9.4498923331939085E-4</v>
      </c>
      <c r="GS110" s="242">
        <f t="shared" si="357"/>
        <v>-2.6100754845694118E-3</v>
      </c>
      <c r="GT110" s="242">
        <f t="shared" si="358"/>
        <v>4.4580109320650242E-3</v>
      </c>
      <c r="GU110" s="242">
        <f t="shared" si="359"/>
        <v>1.0215206907051438E-3</v>
      </c>
      <c r="GV110" s="242">
        <f t="shared" si="360"/>
        <v>9.6180391667928294E-4</v>
      </c>
      <c r="GW110" s="242">
        <f t="shared" si="361"/>
        <v>9.6997892765686086E-4</v>
      </c>
      <c r="GX110" s="177">
        <f t="shared" si="362"/>
        <v>5.9776543111773547E-4</v>
      </c>
      <c r="GY110" s="177">
        <f t="shared" si="363"/>
        <v>2.1026506141074808E-3</v>
      </c>
      <c r="GZ110" s="177">
        <f t="shared" si="364"/>
        <v>1.1100663295128212E-3</v>
      </c>
      <c r="HA110" s="243">
        <f t="shared" si="365"/>
        <v>1.4306694809787025E-3</v>
      </c>
      <c r="HB110" s="19"/>
      <c r="HC110" s="19"/>
      <c r="HD110" s="225">
        <v>0.86304000000000003</v>
      </c>
      <c r="HE110" s="10">
        <f t="shared" si="476"/>
        <v>0.86304000000000003</v>
      </c>
      <c r="HF110" s="10">
        <f t="shared" si="477"/>
        <v>3.4521600000000001</v>
      </c>
      <c r="HG110" s="10">
        <f t="shared" si="478"/>
        <v>9.4934399999999997</v>
      </c>
      <c r="HH110" s="10">
        <f t="shared" si="479"/>
        <v>5.1782400000000006</v>
      </c>
      <c r="HI110" s="10">
        <f t="shared" si="480"/>
        <v>6.9043200000000002</v>
      </c>
      <c r="HJ110" s="10">
        <f t="shared" si="481"/>
        <v>5.1782400000000006</v>
      </c>
      <c r="HK110" s="10">
        <f t="shared" si="482"/>
        <v>13.80864</v>
      </c>
      <c r="HL110" s="10">
        <f t="shared" si="483"/>
        <v>18.986879999999999</v>
      </c>
      <c r="HM110" s="10">
        <f t="shared" si="484"/>
        <v>18.123840000000001</v>
      </c>
      <c r="HN110" s="10">
        <f t="shared" si="485"/>
        <v>62.13888</v>
      </c>
      <c r="HO110" s="10">
        <f t="shared" si="486"/>
        <v>80.262720000000002</v>
      </c>
      <c r="HP110" s="10">
        <f t="shared" si="487"/>
        <v>19.849920000000001</v>
      </c>
      <c r="HQ110" s="10">
        <f t="shared" si="488"/>
        <v>31.932480000000002</v>
      </c>
      <c r="HR110" s="10">
        <f t="shared" si="489"/>
        <v>151.89503999999999</v>
      </c>
      <c r="HS110" s="10">
        <f t="shared" si="490"/>
        <v>164.84064000000001</v>
      </c>
      <c r="HT110" s="10">
        <f t="shared" si="491"/>
        <v>138.0864</v>
      </c>
      <c r="HU110" s="10">
        <f t="shared" si="492"/>
        <v>165.70368000000002</v>
      </c>
      <c r="HV110" s="10">
        <f t="shared" si="493"/>
        <v>170.01888</v>
      </c>
      <c r="HW110" s="10">
        <f t="shared" si="494"/>
        <v>157.93631999999999</v>
      </c>
      <c r="HX110" s="10">
        <f t="shared" si="495"/>
        <v>115.64736000000001</v>
      </c>
      <c r="HY110" s="10">
        <f t="shared" si="496"/>
        <v>42.288960000000003</v>
      </c>
      <c r="HZ110" s="10">
        <f t="shared" si="497"/>
        <v>63.864960000000004</v>
      </c>
      <c r="IA110" s="10">
        <f t="shared" si="498"/>
        <v>91.482240000000004</v>
      </c>
      <c r="IB110" s="10">
        <f t="shared" si="499"/>
        <v>82.85184000000001</v>
      </c>
      <c r="IC110" s="10">
        <f t="shared" si="500"/>
        <v>52.645440000000001</v>
      </c>
      <c r="ID110" s="10">
        <f t="shared" si="501"/>
        <v>-151.89503999999999</v>
      </c>
      <c r="IE110" s="10">
        <f t="shared" si="502"/>
        <v>270.99456000000004</v>
      </c>
      <c r="IF110" s="10">
        <f t="shared" si="503"/>
        <v>67.317120000000003</v>
      </c>
      <c r="IG110" s="10">
        <f t="shared" si="504"/>
        <v>46.60416</v>
      </c>
      <c r="IH110" s="10">
        <f t="shared" si="505"/>
        <v>62.13888</v>
      </c>
      <c r="II110" s="176">
        <f t="shared" si="506"/>
        <v>144.12768</v>
      </c>
      <c r="IJ110" s="176">
        <f t="shared" si="507"/>
        <v>1196.1734399999998</v>
      </c>
      <c r="IK110" s="176">
        <f t="shared" si="508"/>
        <v>628.29312000000004</v>
      </c>
      <c r="IL110" s="19">
        <f t="shared" si="509"/>
        <v>1968.5942400000004</v>
      </c>
      <c r="IM110" s="168"/>
      <c r="IN110" s="168"/>
      <c r="IO110" s="168"/>
      <c r="IP110" s="168"/>
      <c r="IQ110" s="168"/>
      <c r="IR110" s="168"/>
      <c r="IS110" s="168"/>
      <c r="IT110" s="168"/>
      <c r="IU110" s="168"/>
      <c r="IV110" s="168"/>
      <c r="IW110" s="168"/>
      <c r="IX110" s="168"/>
      <c r="IY110" s="168"/>
      <c r="IZ110" s="168"/>
      <c r="JA110" s="168"/>
      <c r="JB110" s="168"/>
      <c r="JC110" s="168"/>
      <c r="JD110" s="168"/>
      <c r="JE110" s="168"/>
      <c r="JF110" s="168"/>
      <c r="JG110" s="168"/>
      <c r="JH110" s="168"/>
      <c r="JI110" s="168"/>
      <c r="JJ110" s="168"/>
      <c r="JK110" s="168"/>
      <c r="JL110" s="168"/>
      <c r="JM110" s="168"/>
      <c r="JN110" s="168"/>
      <c r="JO110" s="168"/>
      <c r="JP110" s="168"/>
      <c r="JQ110" s="177">
        <f t="shared" si="510"/>
        <v>0.86304000000000003</v>
      </c>
      <c r="JR110" s="177">
        <f t="shared" si="401"/>
        <v>0.86303999999999981</v>
      </c>
      <c r="JS110" s="177">
        <f t="shared" si="402"/>
        <v>0.86304000000000003</v>
      </c>
      <c r="JT110" s="22">
        <f t="shared" si="403"/>
        <v>0.86304000000000014</v>
      </c>
    </row>
    <row r="111" spans="1:280" x14ac:dyDescent="0.25">
      <c r="A111" s="96">
        <v>111</v>
      </c>
      <c r="B111" s="45"/>
      <c r="C111" s="45" t="s">
        <v>237</v>
      </c>
      <c r="D111" s="45" t="s">
        <v>183</v>
      </c>
      <c r="E111" s="68">
        <v>317</v>
      </c>
      <c r="F111" s="46" t="s">
        <v>145</v>
      </c>
      <c r="G111" s="17"/>
      <c r="H111" s="5"/>
      <c r="I111" s="5"/>
      <c r="J111" s="5"/>
      <c r="K111" s="5"/>
      <c r="L111" s="5"/>
      <c r="M111" s="5"/>
      <c r="N111" s="17"/>
      <c r="O111" s="12"/>
      <c r="P111" s="12"/>
      <c r="Q111" s="12"/>
      <c r="R111" s="12"/>
      <c r="S111" s="12"/>
      <c r="T111" s="12"/>
      <c r="U111" s="12"/>
      <c r="V111" s="12"/>
      <c r="W111" s="11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1"/>
      <c r="AI111" s="11"/>
      <c r="AJ111" s="11"/>
      <c r="AK111" s="11"/>
      <c r="AL111" s="60"/>
      <c r="AM111" s="17">
        <v>749</v>
      </c>
      <c r="AN111" s="5">
        <v>769</v>
      </c>
      <c r="AO111" s="5">
        <v>778</v>
      </c>
      <c r="AP111" s="5">
        <v>798</v>
      </c>
      <c r="AQ111" s="5">
        <v>816</v>
      </c>
      <c r="AR111" s="5">
        <v>848</v>
      </c>
      <c r="AS111" s="5">
        <v>828</v>
      </c>
      <c r="AT111" s="17">
        <v>820</v>
      </c>
      <c r="AU111" s="12">
        <v>840</v>
      </c>
      <c r="AV111" s="12">
        <v>760</v>
      </c>
      <c r="AW111" s="12">
        <v>752</v>
      </c>
      <c r="AX111" s="12">
        <v>742</v>
      </c>
      <c r="AY111" s="12">
        <v>751</v>
      </c>
      <c r="AZ111" s="12">
        <v>745</v>
      </c>
      <c r="BA111" s="12">
        <v>680</v>
      </c>
      <c r="BB111" s="12">
        <v>680</v>
      </c>
      <c r="BC111" s="11">
        <v>664</v>
      </c>
      <c r="BD111" s="12">
        <v>638</v>
      </c>
      <c r="BE111" s="12">
        <v>651</v>
      </c>
      <c r="BF111" s="12">
        <v>674</v>
      </c>
      <c r="BG111" s="12">
        <v>712</v>
      </c>
      <c r="BH111" s="12">
        <v>724</v>
      </c>
      <c r="BI111" s="12">
        <v>767</v>
      </c>
      <c r="BJ111" s="12">
        <v>806</v>
      </c>
      <c r="BK111" s="12">
        <v>836</v>
      </c>
      <c r="BL111" s="12">
        <v>858</v>
      </c>
      <c r="BM111" s="12">
        <v>1086</v>
      </c>
      <c r="BN111" s="11">
        <v>842</v>
      </c>
      <c r="BO111" s="11">
        <v>877</v>
      </c>
      <c r="BP111" s="11">
        <v>848</v>
      </c>
      <c r="BQ111" s="11">
        <v>822</v>
      </c>
      <c r="BR111" s="60"/>
      <c r="BS111" s="60"/>
      <c r="BT111" s="11">
        <f t="shared" si="404"/>
        <v>20</v>
      </c>
      <c r="BU111" s="11">
        <f t="shared" si="405"/>
        <v>9</v>
      </c>
      <c r="BV111" s="11">
        <f t="shared" si="406"/>
        <v>20</v>
      </c>
      <c r="BW111" s="11">
        <f t="shared" si="407"/>
        <v>18</v>
      </c>
      <c r="BX111" s="11">
        <f t="shared" si="408"/>
        <v>32</v>
      </c>
      <c r="BY111" s="11">
        <f t="shared" si="409"/>
        <v>-20</v>
      </c>
      <c r="BZ111" s="11">
        <f t="shared" si="410"/>
        <v>-8</v>
      </c>
      <c r="CA111" s="11">
        <f t="shared" si="411"/>
        <v>20</v>
      </c>
      <c r="CB111" s="11">
        <f t="shared" si="412"/>
        <v>-80</v>
      </c>
      <c r="CC111" s="11">
        <f t="shared" si="413"/>
        <v>-8</v>
      </c>
      <c r="CD111" s="11">
        <f t="shared" si="414"/>
        <v>-10</v>
      </c>
      <c r="CE111" s="11">
        <f t="shared" si="415"/>
        <v>9</v>
      </c>
      <c r="CF111" s="11">
        <f t="shared" si="416"/>
        <v>-6</v>
      </c>
      <c r="CG111" s="11">
        <f t="shared" si="417"/>
        <v>-65</v>
      </c>
      <c r="CH111" s="11">
        <f t="shared" si="418"/>
        <v>0</v>
      </c>
      <c r="CI111" s="11">
        <f t="shared" si="419"/>
        <v>-16</v>
      </c>
      <c r="CJ111" s="11">
        <f t="shared" si="420"/>
        <v>-26</v>
      </c>
      <c r="CK111" s="11">
        <f t="shared" si="421"/>
        <v>13</v>
      </c>
      <c r="CL111" s="11">
        <f t="shared" si="422"/>
        <v>23</v>
      </c>
      <c r="CM111" s="11">
        <f t="shared" si="423"/>
        <v>38</v>
      </c>
      <c r="CN111" s="11">
        <f t="shared" si="424"/>
        <v>12</v>
      </c>
      <c r="CO111" s="11">
        <f t="shared" si="425"/>
        <v>43</v>
      </c>
      <c r="CP111" s="11">
        <f t="shared" si="426"/>
        <v>39</v>
      </c>
      <c r="CQ111" s="11">
        <f t="shared" si="427"/>
        <v>30</v>
      </c>
      <c r="CR111" s="11">
        <f t="shared" si="428"/>
        <v>22</v>
      </c>
      <c r="CS111" s="11">
        <f t="shared" si="429"/>
        <v>228</v>
      </c>
      <c r="CT111" s="11">
        <f t="shared" si="430"/>
        <v>-244</v>
      </c>
      <c r="CU111" s="11">
        <f t="shared" si="431"/>
        <v>35</v>
      </c>
      <c r="CV111" s="11">
        <f t="shared" si="432"/>
        <v>-29</v>
      </c>
      <c r="CW111" s="11">
        <f t="shared" si="433"/>
        <v>-26</v>
      </c>
      <c r="CX111" s="66">
        <f t="shared" si="434"/>
        <v>3</v>
      </c>
      <c r="CY111" s="66">
        <f t="shared" si="435"/>
        <v>-40</v>
      </c>
      <c r="CZ111" s="66">
        <f t="shared" si="436"/>
        <v>110</v>
      </c>
      <c r="DA111" s="66">
        <f t="shared" si="437"/>
        <v>73</v>
      </c>
      <c r="DB111" s="60"/>
      <c r="DC111" s="128">
        <v>79</v>
      </c>
      <c r="DD111" s="128">
        <v>60</v>
      </c>
      <c r="DE111" s="128">
        <v>67</v>
      </c>
      <c r="DF111" s="129">
        <v>52</v>
      </c>
      <c r="DG111" s="129">
        <v>39</v>
      </c>
      <c r="DH111" s="129">
        <v>54</v>
      </c>
      <c r="DI111" s="129">
        <v>60</v>
      </c>
      <c r="DJ111" s="129">
        <v>49</v>
      </c>
      <c r="DK111" s="128">
        <v>138</v>
      </c>
      <c r="DL111" s="128">
        <v>108</v>
      </c>
      <c r="DM111" s="128">
        <v>77</v>
      </c>
      <c r="DN111" s="129">
        <v>68</v>
      </c>
      <c r="DO111" s="129">
        <v>89</v>
      </c>
      <c r="DP111" s="129">
        <v>88</v>
      </c>
      <c r="DQ111" s="129">
        <v>63</v>
      </c>
      <c r="DR111" s="129">
        <v>86</v>
      </c>
      <c r="DS111" s="130">
        <v>72</v>
      </c>
      <c r="DT111" s="130">
        <v>64</v>
      </c>
      <c r="DU111" s="130">
        <v>45</v>
      </c>
      <c r="DV111" s="130">
        <v>40</v>
      </c>
      <c r="DW111" s="130">
        <v>54</v>
      </c>
      <c r="DX111" s="130">
        <v>35</v>
      </c>
      <c r="DY111" s="130">
        <v>11</v>
      </c>
      <c r="DZ111" s="130">
        <v>12</v>
      </c>
      <c r="EA111" s="130">
        <v>16</v>
      </c>
      <c r="EB111" s="130">
        <v>31</v>
      </c>
      <c r="EC111" s="130">
        <v>43</v>
      </c>
      <c r="ED111" s="130">
        <v>37</v>
      </c>
      <c r="EE111" s="130">
        <v>45</v>
      </c>
      <c r="EF111" s="130">
        <v>45</v>
      </c>
      <c r="EG111" s="66">
        <f t="shared" si="438"/>
        <v>706</v>
      </c>
      <c r="EH111" s="66">
        <f t="shared" si="439"/>
        <v>692</v>
      </c>
      <c r="EI111" s="66">
        <f t="shared" si="440"/>
        <v>329</v>
      </c>
      <c r="EJ111" s="66">
        <f t="shared" si="441"/>
        <v>1727</v>
      </c>
      <c r="EK111" s="25"/>
      <c r="EL111" s="5">
        <f t="shared" si="442"/>
        <v>99</v>
      </c>
      <c r="EM111" s="5">
        <f t="shared" si="443"/>
        <v>69</v>
      </c>
      <c r="EN111" s="5">
        <f t="shared" si="444"/>
        <v>87</v>
      </c>
      <c r="EO111" s="5">
        <f t="shared" si="445"/>
        <v>70</v>
      </c>
      <c r="EP111" s="5">
        <f t="shared" si="446"/>
        <v>71</v>
      </c>
      <c r="EQ111" s="5">
        <f t="shared" si="447"/>
        <v>34</v>
      </c>
      <c r="ER111" s="5">
        <f t="shared" si="448"/>
        <v>52</v>
      </c>
      <c r="ES111" s="5">
        <f t="shared" si="449"/>
        <v>69</v>
      </c>
      <c r="ET111" s="5">
        <f t="shared" si="450"/>
        <v>58</v>
      </c>
      <c r="EU111" s="5">
        <f t="shared" si="451"/>
        <v>100</v>
      </c>
      <c r="EV111" s="5">
        <f t="shared" si="452"/>
        <v>67</v>
      </c>
      <c r="EW111" s="5">
        <f t="shared" si="453"/>
        <v>77</v>
      </c>
      <c r="EX111" s="5">
        <f t="shared" si="454"/>
        <v>83</v>
      </c>
      <c r="EY111" s="5">
        <f t="shared" si="455"/>
        <v>23</v>
      </c>
      <c r="EZ111" s="5">
        <f t="shared" si="456"/>
        <v>63</v>
      </c>
      <c r="FA111" s="5">
        <f t="shared" si="457"/>
        <v>70</v>
      </c>
      <c r="FB111" s="5">
        <f t="shared" si="458"/>
        <v>46</v>
      </c>
      <c r="FC111" s="5">
        <f t="shared" si="459"/>
        <v>77</v>
      </c>
      <c r="FD111" s="5">
        <f t="shared" si="460"/>
        <v>68</v>
      </c>
      <c r="FE111" s="5">
        <f t="shared" si="461"/>
        <v>78</v>
      </c>
      <c r="FF111" s="5">
        <f t="shared" si="462"/>
        <v>66</v>
      </c>
      <c r="FG111" s="5">
        <f t="shared" si="463"/>
        <v>78</v>
      </c>
      <c r="FH111" s="5">
        <f t="shared" si="464"/>
        <v>50</v>
      </c>
      <c r="FI111" s="5">
        <f t="shared" si="465"/>
        <v>42</v>
      </c>
      <c r="FJ111" s="5">
        <f t="shared" si="466"/>
        <v>38</v>
      </c>
      <c r="FK111" s="5">
        <f t="shared" si="467"/>
        <v>259</v>
      </c>
      <c r="FL111" s="5">
        <f t="shared" si="468"/>
        <v>-201</v>
      </c>
      <c r="FM111" s="5">
        <f t="shared" si="469"/>
        <v>72</v>
      </c>
      <c r="FN111" s="5">
        <f t="shared" si="470"/>
        <v>16</v>
      </c>
      <c r="FO111" s="5">
        <f t="shared" si="471"/>
        <v>19</v>
      </c>
      <c r="FP111" s="176">
        <f t="shared" si="472"/>
        <v>709</v>
      </c>
      <c r="FQ111" s="176">
        <f t="shared" si="473"/>
        <v>652</v>
      </c>
      <c r="FR111" s="176">
        <f t="shared" si="474"/>
        <v>439</v>
      </c>
      <c r="FS111" s="66">
        <f t="shared" si="475"/>
        <v>1800</v>
      </c>
      <c r="FT111" s="242">
        <f t="shared" si="332"/>
        <v>3.1535290857313955E-3</v>
      </c>
      <c r="FU111" s="242">
        <f t="shared" si="333"/>
        <v>2.8071146116417957E-3</v>
      </c>
      <c r="FV111" s="242">
        <f t="shared" si="334"/>
        <v>3.0134566425936509E-3</v>
      </c>
      <c r="FW111" s="242">
        <f t="shared" si="335"/>
        <v>5.141199368366935E-3</v>
      </c>
      <c r="FX111" s="242">
        <f t="shared" si="336"/>
        <v>2.9546605261515199E-3</v>
      </c>
      <c r="FY111" s="242">
        <f t="shared" si="337"/>
        <v>1.4435630532773835E-3</v>
      </c>
      <c r="FZ111" s="242">
        <f t="shared" si="338"/>
        <v>1.630485905703565E-3</v>
      </c>
      <c r="GA111" s="242">
        <f t="shared" si="339"/>
        <v>2.4732955767438527E-3</v>
      </c>
      <c r="GB111" s="242">
        <f t="shared" si="340"/>
        <v>2.3083658361856244E-3</v>
      </c>
      <c r="GC111" s="242">
        <f t="shared" si="341"/>
        <v>2.0654755757513166E-3</v>
      </c>
      <c r="GD111" s="242">
        <f t="shared" si="342"/>
        <v>1.3841545294907551E-3</v>
      </c>
      <c r="GE111" s="242">
        <f t="shared" si="343"/>
        <v>1.7832329782306623E-3</v>
      </c>
      <c r="GF111" s="242">
        <f t="shared" si="344"/>
        <v>1.8670565740636599E-3</v>
      </c>
      <c r="GG111" s="242">
        <f t="shared" si="345"/>
        <v>3.802595684880549E-4</v>
      </c>
      <c r="GH111" s="242">
        <f t="shared" si="346"/>
        <v>1.0042881509939264E-3</v>
      </c>
      <c r="GI111" s="242">
        <f t="shared" si="347"/>
        <v>9.3742048665514978E-4</v>
      </c>
      <c r="GJ111" s="242">
        <f t="shared" si="348"/>
        <v>5.8287611348344505E-4</v>
      </c>
      <c r="GK111" s="242">
        <f t="shared" si="349"/>
        <v>1.0016260162601625E-3</v>
      </c>
      <c r="GL111" s="242">
        <f t="shared" si="350"/>
        <v>7.5689273271668832E-4</v>
      </c>
      <c r="GM111" s="242">
        <f t="shared" si="351"/>
        <v>9.7985025878096583E-4</v>
      </c>
      <c r="GN111" s="242">
        <f t="shared" si="352"/>
        <v>1.0195727063476124E-3</v>
      </c>
      <c r="GO111" s="242">
        <f t="shared" si="353"/>
        <v>1.4301954600462064E-3</v>
      </c>
      <c r="GP111" s="242">
        <f t="shared" si="354"/>
        <v>8.3884172734288492E-4</v>
      </c>
      <c r="GQ111" s="242">
        <f t="shared" si="355"/>
        <v>6.1953299013172455E-4</v>
      </c>
      <c r="GR111" s="242">
        <f t="shared" si="356"/>
        <v>5.8868181747765336E-4</v>
      </c>
      <c r="GS111" s="242">
        <f t="shared" si="357"/>
        <v>3.8409633551333955E-3</v>
      </c>
      <c r="GT111" s="242">
        <f t="shared" si="358"/>
        <v>-2.8536948960034073E-3</v>
      </c>
      <c r="GU111" s="242">
        <f t="shared" si="359"/>
        <v>9.4294217603551754E-4</v>
      </c>
      <c r="GV111" s="242">
        <f t="shared" si="360"/>
        <v>2.8497893827534308E-4</v>
      </c>
      <c r="GW111" s="242">
        <f t="shared" si="361"/>
        <v>2.5596666146500494E-4</v>
      </c>
      <c r="GX111" s="177">
        <f t="shared" si="362"/>
        <v>2.5378185069609249E-3</v>
      </c>
      <c r="GY111" s="177">
        <f t="shared" si="363"/>
        <v>9.8912568571289878E-4</v>
      </c>
      <c r="GZ111" s="177">
        <f t="shared" si="364"/>
        <v>6.6939439375841825E-4</v>
      </c>
      <c r="HA111" s="243">
        <f t="shared" si="365"/>
        <v>1.1289807390450085E-3</v>
      </c>
      <c r="HB111" s="19"/>
      <c r="HC111" s="19"/>
      <c r="HD111" s="225">
        <v>0.14442000000000002</v>
      </c>
      <c r="HE111" s="10">
        <f t="shared" si="476"/>
        <v>14.297580000000002</v>
      </c>
      <c r="HF111" s="10">
        <f t="shared" si="477"/>
        <v>9.9649800000000006</v>
      </c>
      <c r="HG111" s="10">
        <f t="shared" si="478"/>
        <v>12.564540000000001</v>
      </c>
      <c r="HH111" s="10">
        <f t="shared" si="479"/>
        <v>10.109400000000001</v>
      </c>
      <c r="HI111" s="10">
        <f t="shared" si="480"/>
        <v>10.253820000000001</v>
      </c>
      <c r="HJ111" s="10">
        <f t="shared" si="481"/>
        <v>4.9102800000000011</v>
      </c>
      <c r="HK111" s="10">
        <f t="shared" si="482"/>
        <v>7.5098400000000014</v>
      </c>
      <c r="HL111" s="10">
        <f t="shared" si="483"/>
        <v>9.9649800000000006</v>
      </c>
      <c r="HM111" s="10">
        <f t="shared" si="484"/>
        <v>8.3763600000000018</v>
      </c>
      <c r="HN111" s="10">
        <f t="shared" si="485"/>
        <v>14.442000000000002</v>
      </c>
      <c r="HO111" s="10">
        <f t="shared" si="486"/>
        <v>9.676140000000002</v>
      </c>
      <c r="HP111" s="10">
        <f t="shared" si="487"/>
        <v>11.120340000000002</v>
      </c>
      <c r="HQ111" s="10">
        <f t="shared" si="488"/>
        <v>11.986860000000002</v>
      </c>
      <c r="HR111" s="10">
        <f t="shared" si="489"/>
        <v>3.3216600000000005</v>
      </c>
      <c r="HS111" s="10">
        <f t="shared" si="490"/>
        <v>9.0984600000000011</v>
      </c>
      <c r="HT111" s="10">
        <f t="shared" si="491"/>
        <v>10.109400000000001</v>
      </c>
      <c r="HU111" s="10">
        <f t="shared" si="492"/>
        <v>6.643320000000001</v>
      </c>
      <c r="HV111" s="10">
        <f t="shared" si="493"/>
        <v>11.120340000000002</v>
      </c>
      <c r="HW111" s="10">
        <f t="shared" si="494"/>
        <v>9.8205600000000022</v>
      </c>
      <c r="HX111" s="10">
        <f t="shared" si="495"/>
        <v>11.264760000000001</v>
      </c>
      <c r="HY111" s="10">
        <f t="shared" si="496"/>
        <v>9.5317200000000017</v>
      </c>
      <c r="HZ111" s="10">
        <f t="shared" si="497"/>
        <v>11.264760000000001</v>
      </c>
      <c r="IA111" s="10">
        <f t="shared" si="498"/>
        <v>7.221000000000001</v>
      </c>
      <c r="IB111" s="10">
        <f t="shared" si="499"/>
        <v>6.065640000000001</v>
      </c>
      <c r="IC111" s="10">
        <f t="shared" si="500"/>
        <v>5.4879600000000011</v>
      </c>
      <c r="ID111" s="10">
        <f t="shared" si="501"/>
        <v>37.404780000000002</v>
      </c>
      <c r="IE111" s="10">
        <f t="shared" si="502"/>
        <v>-29.028420000000004</v>
      </c>
      <c r="IF111" s="10">
        <f t="shared" si="503"/>
        <v>10.398240000000001</v>
      </c>
      <c r="IG111" s="10">
        <f t="shared" si="504"/>
        <v>2.3107200000000003</v>
      </c>
      <c r="IH111" s="10">
        <f t="shared" si="505"/>
        <v>2.7439800000000005</v>
      </c>
      <c r="II111" s="176">
        <f t="shared" si="506"/>
        <v>102.39378000000001</v>
      </c>
      <c r="IJ111" s="176">
        <f t="shared" si="507"/>
        <v>94.161840000000012</v>
      </c>
      <c r="IK111" s="176">
        <f t="shared" si="508"/>
        <v>63.400380000000013</v>
      </c>
      <c r="IL111" s="19">
        <f t="shared" si="509"/>
        <v>259.95600000000002</v>
      </c>
      <c r="IM111" s="168"/>
      <c r="IN111" s="168"/>
      <c r="IO111" s="168"/>
      <c r="IP111" s="168"/>
      <c r="IQ111" s="168"/>
      <c r="IR111" s="168"/>
      <c r="IS111" s="168"/>
      <c r="IT111" s="168"/>
      <c r="IU111" s="168"/>
      <c r="IV111" s="168"/>
      <c r="IW111" s="168"/>
      <c r="IX111" s="168"/>
      <c r="IY111" s="168"/>
      <c r="IZ111" s="168"/>
      <c r="JA111" s="168"/>
      <c r="JB111" s="168"/>
      <c r="JC111" s="168"/>
      <c r="JD111" s="168"/>
      <c r="JE111" s="168"/>
      <c r="JF111" s="168"/>
      <c r="JG111" s="168"/>
      <c r="JH111" s="168"/>
      <c r="JI111" s="168"/>
      <c r="JJ111" s="168"/>
      <c r="JK111" s="168"/>
      <c r="JL111" s="168"/>
      <c r="JM111" s="168"/>
      <c r="JN111" s="168"/>
      <c r="JO111" s="168"/>
      <c r="JP111" s="168"/>
      <c r="JQ111" s="177">
        <f t="shared" si="510"/>
        <v>0.14442000000000002</v>
      </c>
      <c r="JR111" s="177">
        <f t="shared" si="401"/>
        <v>0.14442000000000002</v>
      </c>
      <c r="JS111" s="177">
        <f t="shared" si="402"/>
        <v>0.14442000000000002</v>
      </c>
      <c r="JT111" s="22">
        <f t="shared" si="403"/>
        <v>0.14442000000000002</v>
      </c>
    </row>
    <row r="112" spans="1:280" x14ac:dyDescent="0.25">
      <c r="A112" s="96">
        <v>112</v>
      </c>
      <c r="B112" s="39"/>
      <c r="C112" s="39" t="s">
        <v>236</v>
      </c>
      <c r="D112" s="39" t="s">
        <v>185</v>
      </c>
      <c r="E112" s="68">
        <v>416</v>
      </c>
      <c r="F112" s="46" t="s">
        <v>158</v>
      </c>
      <c r="G112" s="124"/>
      <c r="H112" s="125"/>
      <c r="I112" s="125"/>
      <c r="J112" s="125"/>
      <c r="K112" s="125"/>
      <c r="L112" s="125"/>
      <c r="M112" s="125"/>
      <c r="N112" s="17"/>
      <c r="O112" s="12"/>
      <c r="P112" s="12"/>
      <c r="Q112" s="12"/>
      <c r="R112" s="12"/>
      <c r="S112" s="12"/>
      <c r="T112" s="12"/>
      <c r="U112" s="12"/>
      <c r="V112" s="12"/>
      <c r="W112" s="11"/>
      <c r="X112" s="11"/>
      <c r="Y112" s="12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60"/>
      <c r="AM112" s="124">
        <v>469</v>
      </c>
      <c r="AN112" s="125">
        <v>469</v>
      </c>
      <c r="AO112" s="125">
        <v>469</v>
      </c>
      <c r="AP112" s="125">
        <v>469</v>
      </c>
      <c r="AQ112" s="125">
        <v>469</v>
      </c>
      <c r="AR112" s="125">
        <v>469</v>
      </c>
      <c r="AS112" s="125">
        <v>469</v>
      </c>
      <c r="AT112" s="17">
        <v>469</v>
      </c>
      <c r="AU112" s="12">
        <v>547</v>
      </c>
      <c r="AV112" s="12">
        <v>613</v>
      </c>
      <c r="AW112" s="12">
        <v>667</v>
      </c>
      <c r="AX112" s="12">
        <v>711</v>
      </c>
      <c r="AY112" s="12">
        <v>780</v>
      </c>
      <c r="AZ112" s="12">
        <v>793</v>
      </c>
      <c r="BA112" s="12">
        <v>749</v>
      </c>
      <c r="BB112" s="12">
        <v>779</v>
      </c>
      <c r="BC112" s="11">
        <v>847</v>
      </c>
      <c r="BD112" s="11">
        <v>889</v>
      </c>
      <c r="BE112" s="12">
        <v>945</v>
      </c>
      <c r="BF112" s="11">
        <v>973</v>
      </c>
      <c r="BG112" s="11">
        <v>1053</v>
      </c>
      <c r="BH112" s="11">
        <v>1111</v>
      </c>
      <c r="BI112" s="11">
        <v>1111</v>
      </c>
      <c r="BJ112" s="11">
        <v>1185</v>
      </c>
      <c r="BK112" s="11">
        <v>1239</v>
      </c>
      <c r="BL112" s="11">
        <v>1298</v>
      </c>
      <c r="BM112" s="11">
        <v>1415</v>
      </c>
      <c r="BN112" s="11">
        <v>1570</v>
      </c>
      <c r="BO112" s="11">
        <v>1679</v>
      </c>
      <c r="BP112" s="11">
        <v>1604</v>
      </c>
      <c r="BQ112" s="11">
        <v>1671</v>
      </c>
      <c r="BR112" s="60"/>
      <c r="BS112" s="60"/>
      <c r="BT112" s="11">
        <f t="shared" si="404"/>
        <v>0</v>
      </c>
      <c r="BU112" s="11">
        <f t="shared" si="405"/>
        <v>0</v>
      </c>
      <c r="BV112" s="11">
        <f t="shared" si="406"/>
        <v>0</v>
      </c>
      <c r="BW112" s="11">
        <f t="shared" si="407"/>
        <v>0</v>
      </c>
      <c r="BX112" s="11">
        <f t="shared" si="408"/>
        <v>0</v>
      </c>
      <c r="BY112" s="11">
        <f t="shared" si="409"/>
        <v>0</v>
      </c>
      <c r="BZ112" s="11">
        <f t="shared" si="410"/>
        <v>0</v>
      </c>
      <c r="CA112" s="11">
        <f t="shared" si="411"/>
        <v>78</v>
      </c>
      <c r="CB112" s="11">
        <f t="shared" si="412"/>
        <v>66</v>
      </c>
      <c r="CC112" s="11">
        <f t="shared" si="413"/>
        <v>54</v>
      </c>
      <c r="CD112" s="11">
        <f t="shared" si="414"/>
        <v>44</v>
      </c>
      <c r="CE112" s="11">
        <f t="shared" si="415"/>
        <v>69</v>
      </c>
      <c r="CF112" s="11">
        <f t="shared" si="416"/>
        <v>13</v>
      </c>
      <c r="CG112" s="11">
        <f t="shared" si="417"/>
        <v>-44</v>
      </c>
      <c r="CH112" s="11">
        <f t="shared" si="418"/>
        <v>30</v>
      </c>
      <c r="CI112" s="11">
        <f t="shared" si="419"/>
        <v>68</v>
      </c>
      <c r="CJ112" s="11">
        <f t="shared" si="420"/>
        <v>42</v>
      </c>
      <c r="CK112" s="11">
        <f t="shared" si="421"/>
        <v>56</v>
      </c>
      <c r="CL112" s="11">
        <f t="shared" si="422"/>
        <v>28</v>
      </c>
      <c r="CM112" s="11">
        <f t="shared" si="423"/>
        <v>80</v>
      </c>
      <c r="CN112" s="11">
        <f t="shared" si="424"/>
        <v>58</v>
      </c>
      <c r="CO112" s="11">
        <f t="shared" si="425"/>
        <v>0</v>
      </c>
      <c r="CP112" s="11">
        <f t="shared" si="426"/>
        <v>74</v>
      </c>
      <c r="CQ112" s="11">
        <f t="shared" si="427"/>
        <v>54</v>
      </c>
      <c r="CR112" s="11">
        <f t="shared" si="428"/>
        <v>59</v>
      </c>
      <c r="CS112" s="11">
        <f t="shared" si="429"/>
        <v>117</v>
      </c>
      <c r="CT112" s="11">
        <f t="shared" si="430"/>
        <v>155</v>
      </c>
      <c r="CU112" s="11">
        <f t="shared" si="431"/>
        <v>109</v>
      </c>
      <c r="CV112" s="11">
        <f t="shared" si="432"/>
        <v>-75</v>
      </c>
      <c r="CW112" s="11">
        <f t="shared" si="433"/>
        <v>67</v>
      </c>
      <c r="CX112" s="66">
        <f t="shared" si="434"/>
        <v>198</v>
      </c>
      <c r="CY112" s="66">
        <f t="shared" si="435"/>
        <v>386</v>
      </c>
      <c r="CZ112" s="66">
        <f t="shared" si="436"/>
        <v>618</v>
      </c>
      <c r="DA112" s="66">
        <f t="shared" si="437"/>
        <v>1202</v>
      </c>
      <c r="DB112" s="60"/>
      <c r="DC112" s="128">
        <v>8</v>
      </c>
      <c r="DD112" s="128">
        <v>5</v>
      </c>
      <c r="DE112" s="128">
        <v>5</v>
      </c>
      <c r="DF112" s="129">
        <v>9</v>
      </c>
      <c r="DG112" s="129">
        <v>4</v>
      </c>
      <c r="DH112" s="129">
        <v>8</v>
      </c>
      <c r="DI112" s="129">
        <v>15</v>
      </c>
      <c r="DJ112" s="129">
        <v>12</v>
      </c>
      <c r="DK112" s="128">
        <v>24</v>
      </c>
      <c r="DL112" s="128">
        <v>25</v>
      </c>
      <c r="DM112" s="128">
        <v>29</v>
      </c>
      <c r="DN112" s="129">
        <v>24</v>
      </c>
      <c r="DO112" s="129">
        <v>29</v>
      </c>
      <c r="DP112" s="129">
        <v>30</v>
      </c>
      <c r="DQ112" s="129">
        <v>46</v>
      </c>
      <c r="DR112" s="129">
        <v>31</v>
      </c>
      <c r="DS112" s="130">
        <v>51</v>
      </c>
      <c r="DT112" s="130">
        <v>44</v>
      </c>
      <c r="DU112" s="130">
        <v>39</v>
      </c>
      <c r="DV112" s="130">
        <v>50</v>
      </c>
      <c r="DW112" s="130">
        <v>51</v>
      </c>
      <c r="DX112" s="130">
        <v>53</v>
      </c>
      <c r="DY112" s="130">
        <v>23</v>
      </c>
      <c r="DZ112" s="130">
        <v>47</v>
      </c>
      <c r="EA112" s="130">
        <v>51</v>
      </c>
      <c r="EB112" s="130">
        <v>59</v>
      </c>
      <c r="EC112" s="130">
        <v>55</v>
      </c>
      <c r="ED112" s="130">
        <v>70</v>
      </c>
      <c r="EE112" s="130">
        <v>50</v>
      </c>
      <c r="EF112" s="130">
        <v>52</v>
      </c>
      <c r="EG112" s="66">
        <f t="shared" si="438"/>
        <v>115</v>
      </c>
      <c r="EH112" s="66">
        <f t="shared" si="439"/>
        <v>373</v>
      </c>
      <c r="EI112" s="66">
        <f t="shared" si="440"/>
        <v>511</v>
      </c>
      <c r="EJ112" s="66">
        <f t="shared" si="441"/>
        <v>999</v>
      </c>
      <c r="EK112" s="2"/>
      <c r="EL112" s="5">
        <f t="shared" si="442"/>
        <v>8</v>
      </c>
      <c r="EM112" s="5">
        <f t="shared" si="443"/>
        <v>5</v>
      </c>
      <c r="EN112" s="5">
        <f t="shared" si="444"/>
        <v>5</v>
      </c>
      <c r="EO112" s="5">
        <f t="shared" si="445"/>
        <v>9</v>
      </c>
      <c r="EP112" s="5">
        <f t="shared" si="446"/>
        <v>4</v>
      </c>
      <c r="EQ112" s="5">
        <f t="shared" si="447"/>
        <v>8</v>
      </c>
      <c r="ER112" s="5">
        <f t="shared" si="448"/>
        <v>15</v>
      </c>
      <c r="ES112" s="5">
        <f t="shared" si="449"/>
        <v>90</v>
      </c>
      <c r="ET112" s="5">
        <f t="shared" si="450"/>
        <v>90</v>
      </c>
      <c r="EU112" s="5">
        <f t="shared" si="451"/>
        <v>79</v>
      </c>
      <c r="EV112" s="5">
        <f t="shared" si="452"/>
        <v>73</v>
      </c>
      <c r="EW112" s="5">
        <f t="shared" si="453"/>
        <v>93</v>
      </c>
      <c r="EX112" s="5">
        <f t="shared" si="454"/>
        <v>42</v>
      </c>
      <c r="EY112" s="5">
        <f t="shared" si="455"/>
        <v>-14</v>
      </c>
      <c r="EZ112" s="5">
        <f t="shared" si="456"/>
        <v>76</v>
      </c>
      <c r="FA112" s="5">
        <f t="shared" si="457"/>
        <v>99</v>
      </c>
      <c r="FB112" s="5">
        <f t="shared" si="458"/>
        <v>93</v>
      </c>
      <c r="FC112" s="5">
        <f t="shared" si="459"/>
        <v>100</v>
      </c>
      <c r="FD112" s="5">
        <f t="shared" si="460"/>
        <v>67</v>
      </c>
      <c r="FE112" s="5">
        <f t="shared" si="461"/>
        <v>130</v>
      </c>
      <c r="FF112" s="5">
        <f t="shared" si="462"/>
        <v>109</v>
      </c>
      <c r="FG112" s="5">
        <f t="shared" si="463"/>
        <v>53</v>
      </c>
      <c r="FH112" s="5">
        <f t="shared" si="464"/>
        <v>97</v>
      </c>
      <c r="FI112" s="5">
        <f t="shared" si="465"/>
        <v>101</v>
      </c>
      <c r="FJ112" s="5">
        <f t="shared" si="466"/>
        <v>110</v>
      </c>
      <c r="FK112" s="5">
        <f t="shared" si="467"/>
        <v>176</v>
      </c>
      <c r="FL112" s="5">
        <f t="shared" si="468"/>
        <v>210</v>
      </c>
      <c r="FM112" s="5">
        <f t="shared" si="469"/>
        <v>179</v>
      </c>
      <c r="FN112" s="5">
        <f t="shared" si="470"/>
        <v>-25</v>
      </c>
      <c r="FO112" s="5">
        <f t="shared" si="471"/>
        <v>119</v>
      </c>
      <c r="FP112" s="176">
        <f t="shared" si="472"/>
        <v>313</v>
      </c>
      <c r="FQ112" s="176">
        <f t="shared" si="473"/>
        <v>759</v>
      </c>
      <c r="FR112" s="176">
        <f t="shared" si="474"/>
        <v>1129</v>
      </c>
      <c r="FS112" s="66">
        <f t="shared" si="475"/>
        <v>2201</v>
      </c>
      <c r="FT112" s="242">
        <f t="shared" si="332"/>
        <v>2.5483063319041579E-4</v>
      </c>
      <c r="FU112" s="242">
        <f t="shared" si="333"/>
        <v>2.0341410229288376E-4</v>
      </c>
      <c r="FV112" s="242">
        <f t="shared" si="334"/>
        <v>1.7318716336745121E-4</v>
      </c>
      <c r="FW112" s="242">
        <f t="shared" si="335"/>
        <v>6.6101134736146303E-4</v>
      </c>
      <c r="FX112" s="242">
        <f t="shared" si="336"/>
        <v>1.6645974795219832E-4</v>
      </c>
      <c r="FY112" s="242">
        <f t="shared" si="337"/>
        <v>3.3966189488879615E-4</v>
      </c>
      <c r="FZ112" s="242">
        <f t="shared" si="338"/>
        <v>4.7033247279910527E-4</v>
      </c>
      <c r="GA112" s="242">
        <f t="shared" si="339"/>
        <v>3.2260377087963295E-3</v>
      </c>
      <c r="GB112" s="242">
        <f t="shared" si="340"/>
        <v>3.5819469871845896E-3</v>
      </c>
      <c r="GC112" s="242">
        <f t="shared" si="341"/>
        <v>1.6317257048435402E-3</v>
      </c>
      <c r="GD112" s="242">
        <f t="shared" si="342"/>
        <v>1.5081086664600763E-3</v>
      </c>
      <c r="GE112" s="242">
        <f t="shared" si="343"/>
        <v>2.1537748957850857E-3</v>
      </c>
      <c r="GF112" s="242">
        <f t="shared" si="344"/>
        <v>9.4477561579124961E-4</v>
      </c>
      <c r="GG112" s="242">
        <f t="shared" si="345"/>
        <v>-2.3146234603620733E-4</v>
      </c>
      <c r="GH112" s="242">
        <f t="shared" si="346"/>
        <v>1.2115222138974352E-3</v>
      </c>
      <c r="GI112" s="242">
        <f t="shared" si="347"/>
        <v>1.3257804025551404E-3</v>
      </c>
      <c r="GJ112" s="242">
        <f t="shared" si="348"/>
        <v>1.178423446825226E-3</v>
      </c>
      <c r="GK112" s="242">
        <f t="shared" si="349"/>
        <v>1.3008130081300813E-3</v>
      </c>
      <c r="GL112" s="242">
        <f t="shared" si="350"/>
        <v>7.4576195723556062E-4</v>
      </c>
      <c r="GM112" s="242">
        <f t="shared" si="351"/>
        <v>1.6330837646349431E-3</v>
      </c>
      <c r="GN112" s="242">
        <f t="shared" si="352"/>
        <v>1.6838397726043903E-3</v>
      </c>
      <c r="GO112" s="242">
        <f t="shared" si="353"/>
        <v>9.7179947926216584E-4</v>
      </c>
      <c r="GP112" s="242">
        <f t="shared" si="354"/>
        <v>1.6273529510451967E-3</v>
      </c>
      <c r="GQ112" s="242">
        <f t="shared" si="355"/>
        <v>1.4898293334120042E-3</v>
      </c>
      <c r="GR112" s="242">
        <f t="shared" si="356"/>
        <v>1.7040789453300492E-3</v>
      </c>
      <c r="GS112" s="242">
        <f t="shared" si="357"/>
        <v>2.6100754845694118E-3</v>
      </c>
      <c r="GT112" s="242">
        <f t="shared" si="358"/>
        <v>2.981472279406545E-3</v>
      </c>
      <c r="GU112" s="242">
        <f t="shared" si="359"/>
        <v>2.3442590209771892E-3</v>
      </c>
      <c r="GV112" s="242">
        <f t="shared" si="360"/>
        <v>-4.4527959105522357E-4</v>
      </c>
      <c r="GW112" s="242">
        <f t="shared" si="361"/>
        <v>1.6031596165439785E-3</v>
      </c>
      <c r="GX112" s="177">
        <f t="shared" si="362"/>
        <v>1.1203627541308456E-3</v>
      </c>
      <c r="GY112" s="177">
        <f t="shared" si="363"/>
        <v>1.1514515267731444E-3</v>
      </c>
      <c r="GZ112" s="177">
        <f t="shared" si="364"/>
        <v>1.7215177005768889E-3</v>
      </c>
      <c r="HA112" s="243">
        <f t="shared" si="365"/>
        <v>1.3804925592433687E-3</v>
      </c>
      <c r="HB112" s="19"/>
      <c r="HC112" s="19"/>
      <c r="HD112" s="225">
        <v>8.7000000000000001E-4</v>
      </c>
      <c r="HE112" s="10">
        <f t="shared" si="476"/>
        <v>6.96E-3</v>
      </c>
      <c r="HF112" s="10">
        <f t="shared" si="477"/>
        <v>4.3499999999999997E-3</v>
      </c>
      <c r="HG112" s="10">
        <f t="shared" si="478"/>
        <v>4.3499999999999997E-3</v>
      </c>
      <c r="HH112" s="10">
        <f t="shared" si="479"/>
        <v>7.8300000000000002E-3</v>
      </c>
      <c r="HI112" s="10">
        <f t="shared" si="480"/>
        <v>3.48E-3</v>
      </c>
      <c r="HJ112" s="10">
        <f t="shared" si="481"/>
        <v>6.96E-3</v>
      </c>
      <c r="HK112" s="10">
        <f t="shared" si="482"/>
        <v>1.3050000000000001E-2</v>
      </c>
      <c r="HL112" s="10">
        <f t="shared" si="483"/>
        <v>7.8299999999999995E-2</v>
      </c>
      <c r="HM112" s="10">
        <f t="shared" si="484"/>
        <v>7.8299999999999995E-2</v>
      </c>
      <c r="HN112" s="10">
        <f t="shared" si="485"/>
        <v>6.8729999999999999E-2</v>
      </c>
      <c r="HO112" s="10">
        <f t="shared" si="486"/>
        <v>6.3509999999999997E-2</v>
      </c>
      <c r="HP112" s="10">
        <f t="shared" si="487"/>
        <v>8.0909999999999996E-2</v>
      </c>
      <c r="HQ112" s="10">
        <f t="shared" si="488"/>
        <v>3.6540000000000003E-2</v>
      </c>
      <c r="HR112" s="10">
        <f t="shared" si="489"/>
        <v>-1.218E-2</v>
      </c>
      <c r="HS112" s="10">
        <f t="shared" si="490"/>
        <v>6.6119999999999998E-2</v>
      </c>
      <c r="HT112" s="10">
        <f t="shared" si="491"/>
        <v>8.6129999999999998E-2</v>
      </c>
      <c r="HU112" s="10">
        <f t="shared" si="492"/>
        <v>8.0909999999999996E-2</v>
      </c>
      <c r="HV112" s="10">
        <f t="shared" si="493"/>
        <v>8.6999999999999994E-2</v>
      </c>
      <c r="HW112" s="10">
        <f t="shared" si="494"/>
        <v>5.8290000000000002E-2</v>
      </c>
      <c r="HX112" s="10">
        <f t="shared" si="495"/>
        <v>0.11310000000000001</v>
      </c>
      <c r="HY112" s="10">
        <f t="shared" si="496"/>
        <v>9.4829999999999998E-2</v>
      </c>
      <c r="HZ112" s="10">
        <f t="shared" si="497"/>
        <v>4.6109999999999998E-2</v>
      </c>
      <c r="IA112" s="10">
        <f t="shared" si="498"/>
        <v>8.4390000000000007E-2</v>
      </c>
      <c r="IB112" s="10">
        <f t="shared" si="499"/>
        <v>8.7870000000000004E-2</v>
      </c>
      <c r="IC112" s="10">
        <f t="shared" si="500"/>
        <v>9.5700000000000007E-2</v>
      </c>
      <c r="ID112" s="10">
        <f t="shared" si="501"/>
        <v>0.15312000000000001</v>
      </c>
      <c r="IE112" s="10">
        <f t="shared" si="502"/>
        <v>0.1827</v>
      </c>
      <c r="IF112" s="10">
        <f t="shared" si="503"/>
        <v>0.15573000000000001</v>
      </c>
      <c r="IG112" s="10">
        <f t="shared" si="504"/>
        <v>-2.1749999999999999E-2</v>
      </c>
      <c r="IH112" s="10">
        <f t="shared" si="505"/>
        <v>0.10353</v>
      </c>
      <c r="II112" s="176">
        <f t="shared" si="506"/>
        <v>0.27231</v>
      </c>
      <c r="IJ112" s="176">
        <f t="shared" si="507"/>
        <v>0.66032999999999986</v>
      </c>
      <c r="IK112" s="176">
        <f t="shared" si="508"/>
        <v>0.98223000000000005</v>
      </c>
      <c r="IL112" s="19">
        <f t="shared" si="509"/>
        <v>1.9148699999999996</v>
      </c>
      <c r="IM112" s="168"/>
      <c r="IN112" s="168"/>
      <c r="IO112" s="168"/>
      <c r="IP112" s="168"/>
      <c r="IQ112" s="168"/>
      <c r="IR112" s="168"/>
      <c r="IS112" s="168"/>
      <c r="IT112" s="168"/>
      <c r="IU112" s="168"/>
      <c r="IV112" s="168"/>
      <c r="IW112" s="168"/>
      <c r="IX112" s="168"/>
      <c r="IY112" s="168"/>
      <c r="IZ112" s="168"/>
      <c r="JA112" s="168"/>
      <c r="JB112" s="168"/>
      <c r="JC112" s="168"/>
      <c r="JD112" s="168"/>
      <c r="JE112" s="168"/>
      <c r="JF112" s="168"/>
      <c r="JG112" s="168"/>
      <c r="JH112" s="168"/>
      <c r="JI112" s="168"/>
      <c r="JJ112" s="168"/>
      <c r="JK112" s="168"/>
      <c r="JL112" s="168"/>
      <c r="JM112" s="168"/>
      <c r="JN112" s="168"/>
      <c r="JO112" s="168"/>
      <c r="JP112" s="168"/>
      <c r="JQ112" s="177">
        <f t="shared" si="510"/>
        <v>8.7000000000000001E-4</v>
      </c>
      <c r="JR112" s="177">
        <f t="shared" si="401"/>
        <v>8.6999999999999979E-4</v>
      </c>
      <c r="JS112" s="177">
        <f t="shared" si="402"/>
        <v>8.7000000000000001E-4</v>
      </c>
      <c r="JT112" s="22">
        <f t="shared" si="403"/>
        <v>8.6999999999999979E-4</v>
      </c>
    </row>
    <row r="113" spans="1:280" x14ac:dyDescent="0.25">
      <c r="A113" s="96">
        <v>113</v>
      </c>
      <c r="B113" s="39"/>
      <c r="C113" s="39" t="s">
        <v>186</v>
      </c>
      <c r="D113" s="39" t="s">
        <v>186</v>
      </c>
      <c r="E113" s="121">
        <v>602</v>
      </c>
      <c r="F113" s="93" t="s">
        <v>239</v>
      </c>
      <c r="G113" s="17"/>
      <c r="H113" s="5"/>
      <c r="I113" s="5"/>
      <c r="J113" s="5"/>
      <c r="K113" s="5"/>
      <c r="L113" s="5"/>
      <c r="M113" s="5"/>
      <c r="N113" s="17"/>
      <c r="O113" s="12"/>
      <c r="P113" s="12"/>
      <c r="Q113" s="12"/>
      <c r="R113" s="12"/>
      <c r="S113" s="12"/>
      <c r="T113" s="12"/>
      <c r="U113" s="12"/>
      <c r="V113" s="12"/>
      <c r="W113" s="11"/>
      <c r="X113" s="12"/>
      <c r="Y113" s="12"/>
      <c r="Z113" s="12"/>
      <c r="AA113" s="11"/>
      <c r="AB113" s="11"/>
      <c r="AC113" s="11"/>
      <c r="AD113" s="11"/>
      <c r="AE113" s="11"/>
      <c r="AF113" s="11"/>
      <c r="AG113" s="11"/>
      <c r="AH113" s="12"/>
      <c r="AI113" s="12"/>
      <c r="AJ113" s="12"/>
      <c r="AK113" s="12"/>
      <c r="AL113" s="58"/>
      <c r="AM113" s="17"/>
      <c r="AN113" s="5"/>
      <c r="AO113" s="5"/>
      <c r="AP113" s="5"/>
      <c r="AQ113" s="5"/>
      <c r="AR113" s="5"/>
      <c r="AS113" s="5"/>
      <c r="AT113" s="17"/>
      <c r="AU113" s="12"/>
      <c r="AV113" s="12"/>
      <c r="AW113" s="12"/>
      <c r="AX113" s="12"/>
      <c r="AY113" s="12"/>
      <c r="AZ113" s="12"/>
      <c r="BA113" s="12"/>
      <c r="BB113" s="12"/>
      <c r="BC113" s="11"/>
      <c r="BD113" s="12"/>
      <c r="BE113" s="12"/>
      <c r="BF113" s="12"/>
      <c r="BG113" s="11"/>
      <c r="BH113" s="11"/>
      <c r="BI113" s="11"/>
      <c r="BJ113" s="11"/>
      <c r="BK113" s="11"/>
      <c r="BL113" s="11"/>
      <c r="BM113" s="11"/>
      <c r="BN113" s="12">
        <v>1</v>
      </c>
      <c r="BO113" s="12"/>
      <c r="BP113" s="12"/>
      <c r="BQ113" s="12"/>
      <c r="BR113" s="58"/>
      <c r="BS113" s="58"/>
      <c r="BT113" s="12">
        <f t="shared" si="404"/>
        <v>0</v>
      </c>
      <c r="BU113" s="12">
        <f t="shared" si="405"/>
        <v>0</v>
      </c>
      <c r="BV113" s="12">
        <f t="shared" si="406"/>
        <v>0</v>
      </c>
      <c r="BW113" s="12">
        <f t="shared" si="407"/>
        <v>0</v>
      </c>
      <c r="BX113" s="12">
        <f t="shared" si="408"/>
        <v>0</v>
      </c>
      <c r="BY113" s="12">
        <f t="shared" si="409"/>
        <v>0</v>
      </c>
      <c r="BZ113" s="12">
        <f t="shared" si="410"/>
        <v>0</v>
      </c>
      <c r="CA113" s="12">
        <f t="shared" si="411"/>
        <v>0</v>
      </c>
      <c r="CB113" s="12">
        <f t="shared" si="412"/>
        <v>0</v>
      </c>
      <c r="CC113" s="12">
        <f t="shared" si="413"/>
        <v>0</v>
      </c>
      <c r="CD113" s="12">
        <f t="shared" si="414"/>
        <v>0</v>
      </c>
      <c r="CE113" s="12">
        <f t="shared" si="415"/>
        <v>0</v>
      </c>
      <c r="CF113" s="12">
        <f t="shared" si="416"/>
        <v>0</v>
      </c>
      <c r="CG113" s="12">
        <f t="shared" si="417"/>
        <v>0</v>
      </c>
      <c r="CH113" s="12">
        <f t="shared" si="418"/>
        <v>0</v>
      </c>
      <c r="CI113" s="12">
        <f t="shared" si="419"/>
        <v>0</v>
      </c>
      <c r="CJ113" s="12">
        <f t="shared" si="420"/>
        <v>0</v>
      </c>
      <c r="CK113" s="12">
        <f t="shared" si="421"/>
        <v>0</v>
      </c>
      <c r="CL113" s="12">
        <f t="shared" si="422"/>
        <v>0</v>
      </c>
      <c r="CM113" s="12">
        <f t="shared" si="423"/>
        <v>0</v>
      </c>
      <c r="CN113" s="12">
        <f t="shared" si="424"/>
        <v>0</v>
      </c>
      <c r="CO113" s="12">
        <f t="shared" si="425"/>
        <v>0</v>
      </c>
      <c r="CP113" s="12">
        <f t="shared" si="426"/>
        <v>0</v>
      </c>
      <c r="CQ113" s="12">
        <f t="shared" si="427"/>
        <v>0</v>
      </c>
      <c r="CR113" s="12">
        <f t="shared" si="428"/>
        <v>0</v>
      </c>
      <c r="CS113" s="12">
        <f t="shared" si="429"/>
        <v>0</v>
      </c>
      <c r="CT113" s="12">
        <f t="shared" si="430"/>
        <v>1</v>
      </c>
      <c r="CU113" s="12">
        <f t="shared" si="431"/>
        <v>-1</v>
      </c>
      <c r="CV113" s="12">
        <f t="shared" si="432"/>
        <v>0</v>
      </c>
      <c r="CW113" s="12">
        <f t="shared" si="433"/>
        <v>0</v>
      </c>
      <c r="CX113" s="66">
        <f t="shared" si="434"/>
        <v>0</v>
      </c>
      <c r="CY113" s="66">
        <f t="shared" si="435"/>
        <v>0</v>
      </c>
      <c r="CZ113" s="66">
        <f t="shared" si="436"/>
        <v>0</v>
      </c>
      <c r="DA113" s="66">
        <f t="shared" si="437"/>
        <v>0</v>
      </c>
      <c r="DB113" s="58"/>
      <c r="DC113" s="135"/>
      <c r="DD113" s="134"/>
      <c r="DE113" s="134"/>
      <c r="DF113" s="134"/>
      <c r="DG113" s="134"/>
      <c r="DH113" s="134"/>
      <c r="DI113" s="134"/>
      <c r="DJ113" s="135"/>
      <c r="DK113" s="122"/>
      <c r="DL113" s="122"/>
      <c r="DM113" s="122"/>
      <c r="DN113" s="122"/>
      <c r="DO113" s="122"/>
      <c r="DP113" s="122"/>
      <c r="DQ113" s="122"/>
      <c r="DR113" s="122"/>
      <c r="DS113" s="137"/>
      <c r="DT113" s="122"/>
      <c r="DU113" s="122"/>
      <c r="DV113" s="122"/>
      <c r="DW113" s="122"/>
      <c r="DX113" s="122"/>
      <c r="DY113" s="122"/>
      <c r="DZ113" s="122"/>
      <c r="EA113" s="122"/>
      <c r="EB113" s="232"/>
      <c r="EC113" s="232"/>
      <c r="ED113" s="232"/>
      <c r="EE113" s="232"/>
      <c r="EF113" s="232"/>
      <c r="EG113" s="66">
        <f t="shared" si="438"/>
        <v>0</v>
      </c>
      <c r="EH113" s="66">
        <f t="shared" si="439"/>
        <v>0</v>
      </c>
      <c r="EI113" s="66">
        <f t="shared" si="440"/>
        <v>0</v>
      </c>
      <c r="EJ113" s="66">
        <f t="shared" si="441"/>
        <v>0</v>
      </c>
      <c r="EK113" s="19"/>
      <c r="EL113" s="5">
        <f t="shared" si="442"/>
        <v>0</v>
      </c>
      <c r="EM113" s="5">
        <f t="shared" si="443"/>
        <v>0</v>
      </c>
      <c r="EN113" s="5">
        <f t="shared" si="444"/>
        <v>0</v>
      </c>
      <c r="EO113" s="5">
        <f t="shared" si="445"/>
        <v>0</v>
      </c>
      <c r="EP113" s="5">
        <f t="shared" si="446"/>
        <v>0</v>
      </c>
      <c r="EQ113" s="5">
        <f t="shared" si="447"/>
        <v>0</v>
      </c>
      <c r="ER113" s="5">
        <f t="shared" si="448"/>
        <v>0</v>
      </c>
      <c r="ES113" s="5">
        <f t="shared" si="449"/>
        <v>0</v>
      </c>
      <c r="ET113" s="5">
        <f t="shared" si="450"/>
        <v>0</v>
      </c>
      <c r="EU113" s="5">
        <f t="shared" si="451"/>
        <v>0</v>
      </c>
      <c r="EV113" s="5">
        <f t="shared" si="452"/>
        <v>0</v>
      </c>
      <c r="EW113" s="5">
        <f t="shared" si="453"/>
        <v>0</v>
      </c>
      <c r="EX113" s="5">
        <f t="shared" si="454"/>
        <v>0</v>
      </c>
      <c r="EY113" s="5">
        <f t="shared" si="455"/>
        <v>0</v>
      </c>
      <c r="EZ113" s="5">
        <f t="shared" si="456"/>
        <v>0</v>
      </c>
      <c r="FA113" s="5">
        <f t="shared" si="457"/>
        <v>0</v>
      </c>
      <c r="FB113" s="5">
        <f t="shared" si="458"/>
        <v>0</v>
      </c>
      <c r="FC113" s="5">
        <f t="shared" si="459"/>
        <v>0</v>
      </c>
      <c r="FD113" s="5">
        <f t="shared" si="460"/>
        <v>0</v>
      </c>
      <c r="FE113" s="5">
        <f t="shared" si="461"/>
        <v>0</v>
      </c>
      <c r="FF113" s="5">
        <f t="shared" si="462"/>
        <v>0</v>
      </c>
      <c r="FG113" s="5">
        <f t="shared" si="463"/>
        <v>0</v>
      </c>
      <c r="FH113" s="5">
        <f t="shared" si="464"/>
        <v>0</v>
      </c>
      <c r="FI113" s="5">
        <f t="shared" si="465"/>
        <v>0</v>
      </c>
      <c r="FJ113" s="5">
        <f t="shared" si="466"/>
        <v>0</v>
      </c>
      <c r="FK113" s="5">
        <f t="shared" si="467"/>
        <v>0</v>
      </c>
      <c r="FL113" s="5">
        <f t="shared" si="468"/>
        <v>1</v>
      </c>
      <c r="FM113" s="5">
        <f t="shared" si="469"/>
        <v>-1</v>
      </c>
      <c r="FN113" s="5">
        <f t="shared" si="470"/>
        <v>0</v>
      </c>
      <c r="FO113" s="5">
        <f t="shared" si="471"/>
        <v>0</v>
      </c>
      <c r="FP113" s="176">
        <f t="shared" si="472"/>
        <v>0</v>
      </c>
      <c r="FQ113" s="176">
        <f t="shared" si="473"/>
        <v>0</v>
      </c>
      <c r="FR113" s="176">
        <f t="shared" si="474"/>
        <v>0</v>
      </c>
      <c r="FS113" s="66">
        <f t="shared" si="475"/>
        <v>0</v>
      </c>
      <c r="FT113" s="242">
        <f t="shared" si="332"/>
        <v>0</v>
      </c>
      <c r="FU113" s="242">
        <f t="shared" si="333"/>
        <v>0</v>
      </c>
      <c r="FV113" s="242">
        <f t="shared" si="334"/>
        <v>0</v>
      </c>
      <c r="FW113" s="242">
        <f t="shared" si="335"/>
        <v>0</v>
      </c>
      <c r="FX113" s="242">
        <f t="shared" si="336"/>
        <v>0</v>
      </c>
      <c r="FY113" s="242">
        <f t="shared" si="337"/>
        <v>0</v>
      </c>
      <c r="FZ113" s="242">
        <f t="shared" si="338"/>
        <v>0</v>
      </c>
      <c r="GA113" s="242">
        <f t="shared" si="339"/>
        <v>0</v>
      </c>
      <c r="GB113" s="242">
        <f t="shared" si="340"/>
        <v>0</v>
      </c>
      <c r="GC113" s="242">
        <f t="shared" si="341"/>
        <v>0</v>
      </c>
      <c r="GD113" s="242">
        <f t="shared" si="342"/>
        <v>0</v>
      </c>
      <c r="GE113" s="242">
        <f t="shared" si="343"/>
        <v>0</v>
      </c>
      <c r="GF113" s="242">
        <f t="shared" si="344"/>
        <v>0</v>
      </c>
      <c r="GG113" s="242">
        <f t="shared" si="345"/>
        <v>0</v>
      </c>
      <c r="GH113" s="242">
        <f t="shared" si="346"/>
        <v>0</v>
      </c>
      <c r="GI113" s="242">
        <f t="shared" si="347"/>
        <v>0</v>
      </c>
      <c r="GJ113" s="242">
        <f t="shared" si="348"/>
        <v>0</v>
      </c>
      <c r="GK113" s="242">
        <f t="shared" si="349"/>
        <v>0</v>
      </c>
      <c r="GL113" s="242">
        <f t="shared" si="350"/>
        <v>0</v>
      </c>
      <c r="GM113" s="242">
        <f t="shared" si="351"/>
        <v>0</v>
      </c>
      <c r="GN113" s="242">
        <f t="shared" si="352"/>
        <v>0</v>
      </c>
      <c r="GO113" s="242">
        <f t="shared" si="353"/>
        <v>0</v>
      </c>
      <c r="GP113" s="242">
        <f t="shared" si="354"/>
        <v>0</v>
      </c>
      <c r="GQ113" s="242">
        <f t="shared" si="355"/>
        <v>0</v>
      </c>
      <c r="GR113" s="242">
        <f t="shared" si="356"/>
        <v>0</v>
      </c>
      <c r="GS113" s="242">
        <f t="shared" si="357"/>
        <v>0</v>
      </c>
      <c r="GT113" s="242">
        <f t="shared" si="358"/>
        <v>1.4197487044793071E-5</v>
      </c>
      <c r="GU113" s="242">
        <f t="shared" si="359"/>
        <v>-1.309641911160441E-5</v>
      </c>
      <c r="GV113" s="242">
        <f t="shared" si="360"/>
        <v>0</v>
      </c>
      <c r="GW113" s="242">
        <f t="shared" si="361"/>
        <v>0</v>
      </c>
      <c r="GX113" s="177">
        <f t="shared" si="362"/>
        <v>0</v>
      </c>
      <c r="GY113" s="177">
        <f t="shared" si="363"/>
        <v>0</v>
      </c>
      <c r="GZ113" s="177">
        <f t="shared" si="364"/>
        <v>0</v>
      </c>
      <c r="HA113" s="243">
        <f t="shared" si="365"/>
        <v>0</v>
      </c>
      <c r="HB113" s="19"/>
      <c r="HC113" s="19"/>
      <c r="HD113" s="225"/>
      <c r="HE113" s="10">
        <f t="shared" si="476"/>
        <v>0</v>
      </c>
      <c r="HF113" s="10">
        <f t="shared" si="477"/>
        <v>0</v>
      </c>
      <c r="HG113" s="10">
        <f t="shared" si="478"/>
        <v>0</v>
      </c>
      <c r="HH113" s="10">
        <f t="shared" si="479"/>
        <v>0</v>
      </c>
      <c r="HI113" s="10">
        <f t="shared" si="480"/>
        <v>0</v>
      </c>
      <c r="HJ113" s="10">
        <f t="shared" si="481"/>
        <v>0</v>
      </c>
      <c r="HK113" s="10">
        <f t="shared" si="482"/>
        <v>0</v>
      </c>
      <c r="HL113" s="10">
        <f t="shared" si="483"/>
        <v>0</v>
      </c>
      <c r="HM113" s="10">
        <f t="shared" si="484"/>
        <v>0</v>
      </c>
      <c r="HN113" s="10">
        <f t="shared" si="485"/>
        <v>0</v>
      </c>
      <c r="HO113" s="10">
        <f t="shared" si="486"/>
        <v>0</v>
      </c>
      <c r="HP113" s="10">
        <f t="shared" si="487"/>
        <v>0</v>
      </c>
      <c r="HQ113" s="10">
        <f t="shared" si="488"/>
        <v>0</v>
      </c>
      <c r="HR113" s="10">
        <f t="shared" si="489"/>
        <v>0</v>
      </c>
      <c r="HS113" s="10">
        <f t="shared" si="490"/>
        <v>0</v>
      </c>
      <c r="HT113" s="10">
        <f t="shared" si="491"/>
        <v>0</v>
      </c>
      <c r="HU113" s="10">
        <f t="shared" si="492"/>
        <v>0</v>
      </c>
      <c r="HV113" s="10">
        <f t="shared" si="493"/>
        <v>0</v>
      </c>
      <c r="HW113" s="10">
        <f t="shared" si="494"/>
        <v>0</v>
      </c>
      <c r="HX113" s="10">
        <f t="shared" si="495"/>
        <v>0</v>
      </c>
      <c r="HY113" s="10">
        <f t="shared" si="496"/>
        <v>0</v>
      </c>
      <c r="HZ113" s="10">
        <f t="shared" si="497"/>
        <v>0</v>
      </c>
      <c r="IA113" s="10">
        <f t="shared" si="498"/>
        <v>0</v>
      </c>
      <c r="IB113" s="10">
        <f t="shared" si="499"/>
        <v>0</v>
      </c>
      <c r="IC113" s="10">
        <f t="shared" si="500"/>
        <v>0</v>
      </c>
      <c r="ID113" s="10">
        <f t="shared" si="501"/>
        <v>0</v>
      </c>
      <c r="IE113" s="10">
        <f t="shared" si="502"/>
        <v>0</v>
      </c>
      <c r="IF113" s="10">
        <f t="shared" si="503"/>
        <v>0</v>
      </c>
      <c r="IG113" s="10">
        <f t="shared" si="504"/>
        <v>0</v>
      </c>
      <c r="IH113" s="10">
        <f t="shared" si="505"/>
        <v>0</v>
      </c>
      <c r="II113" s="176">
        <f t="shared" si="506"/>
        <v>0</v>
      </c>
      <c r="IJ113" s="176">
        <f t="shared" si="507"/>
        <v>0</v>
      </c>
      <c r="IK113" s="176">
        <f t="shared" si="508"/>
        <v>0</v>
      </c>
      <c r="IL113" s="19">
        <f t="shared" si="509"/>
        <v>0</v>
      </c>
      <c r="IM113" s="168"/>
      <c r="IN113" s="168"/>
      <c r="IO113" s="168"/>
      <c r="IP113" s="168"/>
      <c r="IQ113" s="168"/>
      <c r="IR113" s="168"/>
      <c r="IS113" s="168"/>
      <c r="IT113" s="168"/>
      <c r="IU113" s="168"/>
      <c r="IV113" s="168"/>
      <c r="IW113" s="168"/>
      <c r="IX113" s="168"/>
      <c r="IY113" s="168"/>
      <c r="IZ113" s="168"/>
      <c r="JA113" s="168"/>
      <c r="JB113" s="168"/>
      <c r="JC113" s="168"/>
      <c r="JD113" s="168"/>
      <c r="JE113" s="168"/>
      <c r="JF113" s="168"/>
      <c r="JG113" s="168"/>
      <c r="JH113" s="168"/>
      <c r="JI113" s="168"/>
      <c r="JJ113" s="168"/>
      <c r="JK113" s="168"/>
      <c r="JL113" s="168"/>
      <c r="JM113" s="168"/>
      <c r="JN113" s="168"/>
      <c r="JO113" s="168"/>
      <c r="JP113" s="168"/>
      <c r="JQ113" s="177"/>
      <c r="JR113" s="177"/>
      <c r="JS113" s="177"/>
      <c r="JT113" s="22"/>
    </row>
    <row r="114" spans="1:280" x14ac:dyDescent="0.25">
      <c r="A114" s="96">
        <v>114</v>
      </c>
      <c r="B114" s="45"/>
      <c r="C114" s="39" t="s">
        <v>238</v>
      </c>
      <c r="D114" s="45" t="s">
        <v>180</v>
      </c>
      <c r="E114" s="68">
        <v>144</v>
      </c>
      <c r="F114" s="46" t="s">
        <v>124</v>
      </c>
      <c r="G114" s="17"/>
      <c r="H114" s="5"/>
      <c r="I114" s="5"/>
      <c r="J114" s="5"/>
      <c r="K114" s="5"/>
      <c r="L114" s="5"/>
      <c r="M114" s="5"/>
      <c r="N114" s="17"/>
      <c r="O114" s="12"/>
      <c r="P114" s="12"/>
      <c r="Q114" s="12"/>
      <c r="R114" s="12"/>
      <c r="S114" s="12"/>
      <c r="T114" s="12"/>
      <c r="U114" s="12"/>
      <c r="V114" s="12"/>
      <c r="W114" s="11"/>
      <c r="X114" s="11"/>
      <c r="Y114" s="12"/>
      <c r="Z114" s="1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58"/>
      <c r="AM114" s="17">
        <v>57</v>
      </c>
      <c r="AN114" s="5">
        <v>57</v>
      </c>
      <c r="AO114" s="5">
        <v>57</v>
      </c>
      <c r="AP114" s="5">
        <v>57</v>
      </c>
      <c r="AQ114" s="5">
        <v>57</v>
      </c>
      <c r="AR114" s="5">
        <v>57</v>
      </c>
      <c r="AS114" s="5">
        <v>57</v>
      </c>
      <c r="AT114" s="17">
        <v>57</v>
      </c>
      <c r="AU114" s="12">
        <v>83</v>
      </c>
      <c r="AV114" s="12">
        <v>99</v>
      </c>
      <c r="AW114" s="12">
        <v>175</v>
      </c>
      <c r="AX114" s="12">
        <v>230</v>
      </c>
      <c r="AY114" s="12">
        <v>289</v>
      </c>
      <c r="AZ114" s="12">
        <v>322</v>
      </c>
      <c r="BA114" s="12">
        <v>439</v>
      </c>
      <c r="BB114" s="12">
        <v>506</v>
      </c>
      <c r="BC114" s="11">
        <v>621</v>
      </c>
      <c r="BD114" s="11">
        <v>738</v>
      </c>
      <c r="BE114" s="12">
        <v>913</v>
      </c>
      <c r="BF114" s="11">
        <v>1178</v>
      </c>
      <c r="BG114" s="12">
        <v>1324</v>
      </c>
      <c r="BH114" s="12">
        <v>1419</v>
      </c>
      <c r="BI114" s="12">
        <v>1445</v>
      </c>
      <c r="BJ114" s="12">
        <v>1505</v>
      </c>
      <c r="BK114" s="12">
        <v>1530</v>
      </c>
      <c r="BL114" s="12">
        <v>1485</v>
      </c>
      <c r="BM114" s="12">
        <v>1551</v>
      </c>
      <c r="BN114" s="12">
        <v>1673</v>
      </c>
      <c r="BO114" s="12">
        <v>1878</v>
      </c>
      <c r="BP114" s="12">
        <v>2048</v>
      </c>
      <c r="BQ114" s="12">
        <v>2372</v>
      </c>
      <c r="BR114" s="58"/>
      <c r="BS114" s="58"/>
      <c r="BT114" s="12">
        <f t="shared" si="404"/>
        <v>0</v>
      </c>
      <c r="BU114" s="12">
        <f t="shared" si="405"/>
        <v>0</v>
      </c>
      <c r="BV114" s="12">
        <f t="shared" si="406"/>
        <v>0</v>
      </c>
      <c r="BW114" s="12">
        <f t="shared" si="407"/>
        <v>0</v>
      </c>
      <c r="BX114" s="12">
        <f t="shared" si="408"/>
        <v>0</v>
      </c>
      <c r="BY114" s="12">
        <f t="shared" si="409"/>
        <v>0</v>
      </c>
      <c r="BZ114" s="12">
        <f t="shared" si="410"/>
        <v>0</v>
      </c>
      <c r="CA114" s="12">
        <f t="shared" si="411"/>
        <v>26</v>
      </c>
      <c r="CB114" s="12">
        <f t="shared" si="412"/>
        <v>16</v>
      </c>
      <c r="CC114" s="12">
        <f t="shared" si="413"/>
        <v>76</v>
      </c>
      <c r="CD114" s="12">
        <f t="shared" si="414"/>
        <v>55</v>
      </c>
      <c r="CE114" s="12">
        <f t="shared" si="415"/>
        <v>59</v>
      </c>
      <c r="CF114" s="12">
        <f t="shared" si="416"/>
        <v>33</v>
      </c>
      <c r="CG114" s="12">
        <f t="shared" si="417"/>
        <v>117</v>
      </c>
      <c r="CH114" s="12">
        <f t="shared" si="418"/>
        <v>67</v>
      </c>
      <c r="CI114" s="12">
        <f t="shared" si="419"/>
        <v>115</v>
      </c>
      <c r="CJ114" s="12">
        <f t="shared" si="420"/>
        <v>117</v>
      </c>
      <c r="CK114" s="12">
        <f t="shared" si="421"/>
        <v>175</v>
      </c>
      <c r="CL114" s="12">
        <f t="shared" si="422"/>
        <v>265</v>
      </c>
      <c r="CM114" s="12">
        <f t="shared" si="423"/>
        <v>146</v>
      </c>
      <c r="CN114" s="12">
        <f t="shared" si="424"/>
        <v>95</v>
      </c>
      <c r="CO114" s="12">
        <f t="shared" si="425"/>
        <v>26</v>
      </c>
      <c r="CP114" s="12">
        <f t="shared" si="426"/>
        <v>60</v>
      </c>
      <c r="CQ114" s="12">
        <f t="shared" si="427"/>
        <v>25</v>
      </c>
      <c r="CR114" s="12">
        <f t="shared" si="428"/>
        <v>-45</v>
      </c>
      <c r="CS114" s="12">
        <f t="shared" si="429"/>
        <v>66</v>
      </c>
      <c r="CT114" s="12">
        <f t="shared" si="430"/>
        <v>122</v>
      </c>
      <c r="CU114" s="12">
        <f t="shared" si="431"/>
        <v>205</v>
      </c>
      <c r="CV114" s="12">
        <f t="shared" si="432"/>
        <v>170</v>
      </c>
      <c r="CW114" s="12">
        <f t="shared" si="433"/>
        <v>324</v>
      </c>
      <c r="CX114" s="66">
        <f t="shared" si="434"/>
        <v>118</v>
      </c>
      <c r="CY114" s="66">
        <f t="shared" si="435"/>
        <v>1149</v>
      </c>
      <c r="CZ114" s="66">
        <f t="shared" si="436"/>
        <v>1048</v>
      </c>
      <c r="DA114" s="66">
        <f t="shared" si="437"/>
        <v>2315</v>
      </c>
      <c r="DB114" s="58"/>
      <c r="DC114" s="128">
        <v>0</v>
      </c>
      <c r="DD114" s="128">
        <v>0</v>
      </c>
      <c r="DE114" s="128">
        <v>0</v>
      </c>
      <c r="DF114" s="129">
        <v>0</v>
      </c>
      <c r="DG114" s="129">
        <v>1</v>
      </c>
      <c r="DH114" s="129">
        <v>1</v>
      </c>
      <c r="DI114" s="129">
        <v>0</v>
      </c>
      <c r="DJ114" s="129">
        <v>2</v>
      </c>
      <c r="DK114" s="128">
        <v>14</v>
      </c>
      <c r="DL114" s="128">
        <v>2</v>
      </c>
      <c r="DM114" s="128">
        <v>14</v>
      </c>
      <c r="DN114" s="129">
        <v>15</v>
      </c>
      <c r="DO114" s="129">
        <v>37</v>
      </c>
      <c r="DP114" s="129">
        <v>31</v>
      </c>
      <c r="DQ114" s="129">
        <v>50</v>
      </c>
      <c r="DR114" s="129">
        <v>54</v>
      </c>
      <c r="DS114" s="130">
        <v>73</v>
      </c>
      <c r="DT114" s="130">
        <v>56</v>
      </c>
      <c r="DU114" s="130">
        <v>52</v>
      </c>
      <c r="DV114" s="130">
        <v>43</v>
      </c>
      <c r="DW114" s="130">
        <v>56</v>
      </c>
      <c r="DX114" s="130">
        <v>71</v>
      </c>
      <c r="DY114" s="130">
        <v>48</v>
      </c>
      <c r="DZ114" s="130">
        <v>100</v>
      </c>
      <c r="EA114" s="130">
        <v>149</v>
      </c>
      <c r="EB114" s="130">
        <v>148</v>
      </c>
      <c r="EC114" s="130">
        <v>136</v>
      </c>
      <c r="ED114" s="130">
        <v>102</v>
      </c>
      <c r="EE114" s="130">
        <v>83</v>
      </c>
      <c r="EF114" s="130">
        <v>76</v>
      </c>
      <c r="EG114" s="66">
        <f t="shared" si="438"/>
        <v>20</v>
      </c>
      <c r="EH114" s="66">
        <f t="shared" si="439"/>
        <v>425</v>
      </c>
      <c r="EI114" s="66">
        <f t="shared" si="440"/>
        <v>969</v>
      </c>
      <c r="EJ114" s="66">
        <f t="shared" si="441"/>
        <v>1414</v>
      </c>
      <c r="EK114" s="19"/>
      <c r="EL114" s="5">
        <f t="shared" si="442"/>
        <v>0</v>
      </c>
      <c r="EM114" s="5">
        <f t="shared" si="443"/>
        <v>0</v>
      </c>
      <c r="EN114" s="5">
        <f t="shared" si="444"/>
        <v>0</v>
      </c>
      <c r="EO114" s="5">
        <f t="shared" si="445"/>
        <v>0</v>
      </c>
      <c r="EP114" s="5">
        <f t="shared" si="446"/>
        <v>1</v>
      </c>
      <c r="EQ114" s="5">
        <f t="shared" si="447"/>
        <v>1</v>
      </c>
      <c r="ER114" s="5">
        <f t="shared" si="448"/>
        <v>0</v>
      </c>
      <c r="ES114" s="5">
        <f t="shared" si="449"/>
        <v>28</v>
      </c>
      <c r="ET114" s="5">
        <f t="shared" si="450"/>
        <v>30</v>
      </c>
      <c r="EU114" s="5">
        <f t="shared" si="451"/>
        <v>78</v>
      </c>
      <c r="EV114" s="5">
        <f t="shared" si="452"/>
        <v>69</v>
      </c>
      <c r="EW114" s="5">
        <f t="shared" si="453"/>
        <v>74</v>
      </c>
      <c r="EX114" s="5">
        <f t="shared" si="454"/>
        <v>70</v>
      </c>
      <c r="EY114" s="5">
        <f t="shared" si="455"/>
        <v>148</v>
      </c>
      <c r="EZ114" s="5">
        <f t="shared" si="456"/>
        <v>117</v>
      </c>
      <c r="FA114" s="5">
        <f t="shared" si="457"/>
        <v>169</v>
      </c>
      <c r="FB114" s="5">
        <f t="shared" si="458"/>
        <v>190</v>
      </c>
      <c r="FC114" s="5">
        <f t="shared" si="459"/>
        <v>231</v>
      </c>
      <c r="FD114" s="5">
        <f t="shared" si="460"/>
        <v>317</v>
      </c>
      <c r="FE114" s="5">
        <f t="shared" si="461"/>
        <v>189</v>
      </c>
      <c r="FF114" s="5">
        <f t="shared" si="462"/>
        <v>151</v>
      </c>
      <c r="FG114" s="5">
        <f t="shared" si="463"/>
        <v>97</v>
      </c>
      <c r="FH114" s="5">
        <f t="shared" si="464"/>
        <v>108</v>
      </c>
      <c r="FI114" s="5">
        <f t="shared" si="465"/>
        <v>125</v>
      </c>
      <c r="FJ114" s="5">
        <f t="shared" si="466"/>
        <v>104</v>
      </c>
      <c r="FK114" s="5">
        <f t="shared" si="467"/>
        <v>214</v>
      </c>
      <c r="FL114" s="5">
        <f t="shared" si="468"/>
        <v>258</v>
      </c>
      <c r="FM114" s="5">
        <f t="shared" si="469"/>
        <v>307</v>
      </c>
      <c r="FN114" s="5">
        <f t="shared" si="470"/>
        <v>253</v>
      </c>
      <c r="FO114" s="5">
        <f t="shared" si="471"/>
        <v>400</v>
      </c>
      <c r="FP114" s="176">
        <f t="shared" si="472"/>
        <v>138</v>
      </c>
      <c r="FQ114" s="176">
        <f t="shared" si="473"/>
        <v>1574</v>
      </c>
      <c r="FR114" s="176">
        <f t="shared" si="474"/>
        <v>2017</v>
      </c>
      <c r="FS114" s="66">
        <f t="shared" si="475"/>
        <v>3729</v>
      </c>
      <c r="FT114" s="242">
        <f t="shared" si="332"/>
        <v>0</v>
      </c>
      <c r="FU114" s="242">
        <f t="shared" si="333"/>
        <v>0</v>
      </c>
      <c r="FV114" s="242">
        <f t="shared" si="334"/>
        <v>0</v>
      </c>
      <c r="FW114" s="242">
        <f t="shared" si="335"/>
        <v>0</v>
      </c>
      <c r="FX114" s="242">
        <f t="shared" si="336"/>
        <v>4.161493698804958E-5</v>
      </c>
      <c r="FY114" s="242">
        <f t="shared" si="337"/>
        <v>4.2457736861099519E-5</v>
      </c>
      <c r="FZ114" s="242">
        <f t="shared" si="338"/>
        <v>0</v>
      </c>
      <c r="GA114" s="242">
        <f t="shared" si="339"/>
        <v>1.0036561760699693E-3</v>
      </c>
      <c r="GB114" s="242">
        <f t="shared" si="340"/>
        <v>1.1939823290615299E-3</v>
      </c>
      <c r="GC114" s="242">
        <f t="shared" si="341"/>
        <v>1.611070949086027E-3</v>
      </c>
      <c r="GD114" s="242">
        <f t="shared" si="342"/>
        <v>1.4254725751471956E-3</v>
      </c>
      <c r="GE114" s="242">
        <f t="shared" si="343"/>
        <v>1.7137563686892079E-3</v>
      </c>
      <c r="GF114" s="242">
        <f t="shared" si="344"/>
        <v>1.5746260263187492E-3</v>
      </c>
      <c r="GG114" s="242">
        <f t="shared" si="345"/>
        <v>2.4468876580970487E-3</v>
      </c>
      <c r="GH114" s="242">
        <f t="shared" si="346"/>
        <v>1.8651065661315777E-3</v>
      </c>
      <c r="GI114" s="242">
        <f t="shared" si="347"/>
        <v>2.2632008892102904E-3</v>
      </c>
      <c r="GJ114" s="242">
        <f t="shared" si="348"/>
        <v>2.407531773083795E-3</v>
      </c>
      <c r="GK114" s="242">
        <f t="shared" si="349"/>
        <v>3.0048780487804878E-3</v>
      </c>
      <c r="GL114" s="242">
        <f t="shared" si="350"/>
        <v>3.5284558275175031E-3</v>
      </c>
      <c r="GM114" s="242">
        <f t="shared" si="351"/>
        <v>2.3742525501231093E-3</v>
      </c>
      <c r="GN114" s="242">
        <f t="shared" si="352"/>
        <v>2.3326587675528711E-3</v>
      </c>
      <c r="GO114" s="242">
        <f t="shared" si="353"/>
        <v>1.7785764054420771E-3</v>
      </c>
      <c r="GP114" s="242">
        <f t="shared" si="354"/>
        <v>1.8118981310606315E-3</v>
      </c>
      <c r="GQ114" s="242">
        <f t="shared" si="355"/>
        <v>1.8438481849158467E-3</v>
      </c>
      <c r="GR114" s="242">
        <f t="shared" si="356"/>
        <v>1.6111291846756827E-3</v>
      </c>
      <c r="GS114" s="242">
        <f t="shared" si="357"/>
        <v>3.1736145096468984E-3</v>
      </c>
      <c r="GT114" s="242">
        <f t="shared" si="358"/>
        <v>3.6629516575566127E-3</v>
      </c>
      <c r="GU114" s="242">
        <f t="shared" si="359"/>
        <v>4.0206006672625534E-3</v>
      </c>
      <c r="GV114" s="242">
        <f t="shared" si="360"/>
        <v>4.5062294614788626E-3</v>
      </c>
      <c r="GW114" s="242">
        <f t="shared" si="361"/>
        <v>5.3887718203158939E-3</v>
      </c>
      <c r="GX114" s="177">
        <f t="shared" si="362"/>
        <v>4.9396185325896707E-4</v>
      </c>
      <c r="GY114" s="177">
        <f t="shared" si="363"/>
        <v>2.3878586339142675E-3</v>
      </c>
      <c r="GZ114" s="177">
        <f t="shared" si="364"/>
        <v>3.0755546519606598E-3</v>
      </c>
      <c r="HA114" s="243">
        <f t="shared" si="365"/>
        <v>2.3388717643882426E-3</v>
      </c>
      <c r="HB114" s="19"/>
      <c r="HC114" s="19"/>
      <c r="HD114" s="225">
        <v>3.48E-3</v>
      </c>
      <c r="HE114" s="10">
        <f t="shared" si="476"/>
        <v>0</v>
      </c>
      <c r="HF114" s="10">
        <f t="shared" si="477"/>
        <v>0</v>
      </c>
      <c r="HG114" s="10">
        <f t="shared" si="478"/>
        <v>0</v>
      </c>
      <c r="HH114" s="10">
        <f t="shared" si="479"/>
        <v>0</v>
      </c>
      <c r="HI114" s="10">
        <f t="shared" si="480"/>
        <v>3.48E-3</v>
      </c>
      <c r="HJ114" s="10">
        <f t="shared" si="481"/>
        <v>3.48E-3</v>
      </c>
      <c r="HK114" s="10">
        <f t="shared" si="482"/>
        <v>0</v>
      </c>
      <c r="HL114" s="10">
        <f t="shared" si="483"/>
        <v>9.7439999999999999E-2</v>
      </c>
      <c r="HM114" s="10">
        <f t="shared" si="484"/>
        <v>0.10440000000000001</v>
      </c>
      <c r="HN114" s="10">
        <f t="shared" si="485"/>
        <v>0.27144000000000001</v>
      </c>
      <c r="HO114" s="10">
        <f t="shared" si="486"/>
        <v>0.24012</v>
      </c>
      <c r="HP114" s="10">
        <f t="shared" si="487"/>
        <v>0.25752000000000003</v>
      </c>
      <c r="HQ114" s="10">
        <f t="shared" si="488"/>
        <v>0.24360000000000001</v>
      </c>
      <c r="HR114" s="10">
        <f t="shared" si="489"/>
        <v>0.51504000000000005</v>
      </c>
      <c r="HS114" s="10">
        <f t="shared" si="490"/>
        <v>0.40716000000000002</v>
      </c>
      <c r="HT114" s="10">
        <f t="shared" si="491"/>
        <v>0.58811999999999998</v>
      </c>
      <c r="HU114" s="10">
        <f t="shared" si="492"/>
        <v>0.66120000000000001</v>
      </c>
      <c r="HV114" s="10">
        <f t="shared" si="493"/>
        <v>0.80388000000000004</v>
      </c>
      <c r="HW114" s="10">
        <f t="shared" si="494"/>
        <v>1.1031599999999999</v>
      </c>
      <c r="HX114" s="10">
        <f t="shared" si="495"/>
        <v>0.65771999999999997</v>
      </c>
      <c r="HY114" s="10">
        <f t="shared" si="496"/>
        <v>0.52548000000000006</v>
      </c>
      <c r="HZ114" s="10">
        <f t="shared" si="497"/>
        <v>0.33756000000000003</v>
      </c>
      <c r="IA114" s="10">
        <f t="shared" si="498"/>
        <v>0.37584000000000001</v>
      </c>
      <c r="IB114" s="10">
        <f t="shared" si="499"/>
        <v>0.435</v>
      </c>
      <c r="IC114" s="10">
        <f t="shared" si="500"/>
        <v>0.36192000000000002</v>
      </c>
      <c r="ID114" s="10">
        <f t="shared" si="501"/>
        <v>0.74472000000000005</v>
      </c>
      <c r="IE114" s="10">
        <f t="shared" si="502"/>
        <v>0.89783999999999997</v>
      </c>
      <c r="IF114" s="10">
        <f t="shared" si="503"/>
        <v>1.06836</v>
      </c>
      <c r="IG114" s="10">
        <f t="shared" si="504"/>
        <v>0.88044</v>
      </c>
      <c r="IH114" s="10">
        <f t="shared" si="505"/>
        <v>1.3919999999999999</v>
      </c>
      <c r="II114" s="176">
        <f t="shared" si="506"/>
        <v>0.48024</v>
      </c>
      <c r="IJ114" s="176">
        <f t="shared" si="507"/>
        <v>5.4775200000000002</v>
      </c>
      <c r="IK114" s="176">
        <f t="shared" si="508"/>
        <v>7.0191599999999994</v>
      </c>
      <c r="IL114" s="19">
        <f t="shared" si="509"/>
        <v>12.97692</v>
      </c>
      <c r="IM114" s="168"/>
      <c r="IN114" s="168"/>
      <c r="IO114" s="168"/>
      <c r="IP114" s="168"/>
      <c r="IQ114" s="168"/>
      <c r="IR114" s="168"/>
      <c r="IS114" s="168"/>
      <c r="IT114" s="168"/>
      <c r="IU114" s="168"/>
      <c r="IV114" s="168"/>
      <c r="IW114" s="168"/>
      <c r="IX114" s="168"/>
      <c r="IY114" s="168"/>
      <c r="IZ114" s="168"/>
      <c r="JA114" s="168"/>
      <c r="JB114" s="168"/>
      <c r="JC114" s="168"/>
      <c r="JD114" s="168"/>
      <c r="JE114" s="168"/>
      <c r="JF114" s="168"/>
      <c r="JG114" s="168"/>
      <c r="JH114" s="168"/>
      <c r="JI114" s="168"/>
      <c r="JJ114" s="168"/>
      <c r="JK114" s="168"/>
      <c r="JL114" s="168"/>
      <c r="JM114" s="168"/>
      <c r="JN114" s="168"/>
      <c r="JO114" s="168"/>
      <c r="JP114" s="168"/>
      <c r="JQ114" s="177">
        <f>II114/FP114</f>
        <v>3.48E-3</v>
      </c>
      <c r="JR114" s="177">
        <f>IJ114/FQ114</f>
        <v>3.48E-3</v>
      </c>
      <c r="JS114" s="177">
        <f>IK114/FR114</f>
        <v>3.4799999999999996E-3</v>
      </c>
      <c r="JT114" s="22">
        <f>IL114/FS114</f>
        <v>3.48E-3</v>
      </c>
    </row>
    <row r="115" spans="1:280" x14ac:dyDescent="0.25">
      <c r="A115" s="96">
        <v>115</v>
      </c>
      <c r="B115" s="39"/>
      <c r="C115" s="39" t="s">
        <v>238</v>
      </c>
      <c r="D115" s="39" t="s">
        <v>181</v>
      </c>
      <c r="E115" s="68">
        <v>120</v>
      </c>
      <c r="F115" s="48" t="s">
        <v>107</v>
      </c>
      <c r="G115" s="124"/>
      <c r="H115" s="125"/>
      <c r="I115" s="125"/>
      <c r="J115" s="125"/>
      <c r="K115" s="125"/>
      <c r="L115" s="125"/>
      <c r="M115" s="125"/>
      <c r="N115" s="17"/>
      <c r="O115" s="12"/>
      <c r="P115" s="12"/>
      <c r="Q115" s="12"/>
      <c r="R115" s="12"/>
      <c r="S115" s="12"/>
      <c r="T115" s="12"/>
      <c r="U115" s="12"/>
      <c r="V115" s="12"/>
      <c r="W115" s="11"/>
      <c r="X115" s="11"/>
      <c r="Y115" s="12"/>
      <c r="Z115" s="1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58"/>
      <c r="AM115" s="124">
        <v>9</v>
      </c>
      <c r="AN115" s="125">
        <v>9</v>
      </c>
      <c r="AO115" s="125">
        <v>9</v>
      </c>
      <c r="AP115" s="125">
        <v>9</v>
      </c>
      <c r="AQ115" s="125">
        <v>9</v>
      </c>
      <c r="AR115" s="125">
        <v>9</v>
      </c>
      <c r="AS115" s="125">
        <v>9</v>
      </c>
      <c r="AT115" s="17">
        <v>9</v>
      </c>
      <c r="AU115" s="12">
        <v>6</v>
      </c>
      <c r="AV115" s="12">
        <v>7</v>
      </c>
      <c r="AW115" s="12">
        <v>6</v>
      </c>
      <c r="AX115" s="12">
        <v>7</v>
      </c>
      <c r="AY115" s="12">
        <v>4</v>
      </c>
      <c r="AZ115" s="12">
        <v>5</v>
      </c>
      <c r="BA115" s="12">
        <v>4</v>
      </c>
      <c r="BB115" s="12">
        <v>5</v>
      </c>
      <c r="BC115" s="11">
        <v>8</v>
      </c>
      <c r="BD115" s="11">
        <v>7</v>
      </c>
      <c r="BE115" s="12">
        <v>8</v>
      </c>
      <c r="BF115" s="11">
        <v>7</v>
      </c>
      <c r="BG115" s="12">
        <v>6</v>
      </c>
      <c r="BH115" s="12">
        <v>5</v>
      </c>
      <c r="BI115" s="12">
        <v>5</v>
      </c>
      <c r="BJ115" s="12">
        <v>5</v>
      </c>
      <c r="BK115" s="12">
        <v>6</v>
      </c>
      <c r="BL115" s="12">
        <v>7</v>
      </c>
      <c r="BM115" s="12">
        <v>9</v>
      </c>
      <c r="BN115" s="12">
        <v>8</v>
      </c>
      <c r="BO115" s="12">
        <v>7</v>
      </c>
      <c r="BP115" s="12">
        <v>8</v>
      </c>
      <c r="BQ115" s="12">
        <v>8</v>
      </c>
      <c r="BR115" s="58"/>
      <c r="BS115" s="58"/>
      <c r="BT115" s="12">
        <f t="shared" si="404"/>
        <v>0</v>
      </c>
      <c r="BU115" s="12">
        <f t="shared" si="405"/>
        <v>0</v>
      </c>
      <c r="BV115" s="12">
        <f t="shared" si="406"/>
        <v>0</v>
      </c>
      <c r="BW115" s="12">
        <f t="shared" si="407"/>
        <v>0</v>
      </c>
      <c r="BX115" s="12">
        <f t="shared" si="408"/>
        <v>0</v>
      </c>
      <c r="BY115" s="12">
        <f t="shared" si="409"/>
        <v>0</v>
      </c>
      <c r="BZ115" s="12">
        <f t="shared" si="410"/>
        <v>0</v>
      </c>
      <c r="CA115" s="12">
        <f t="shared" si="411"/>
        <v>-3</v>
      </c>
      <c r="CB115" s="12">
        <f t="shared" si="412"/>
        <v>1</v>
      </c>
      <c r="CC115" s="12">
        <f t="shared" si="413"/>
        <v>-1</v>
      </c>
      <c r="CD115" s="12">
        <f t="shared" si="414"/>
        <v>1</v>
      </c>
      <c r="CE115" s="12">
        <f t="shared" si="415"/>
        <v>-3</v>
      </c>
      <c r="CF115" s="12">
        <f t="shared" si="416"/>
        <v>1</v>
      </c>
      <c r="CG115" s="12">
        <f t="shared" si="417"/>
        <v>-1</v>
      </c>
      <c r="CH115" s="12">
        <f t="shared" si="418"/>
        <v>1</v>
      </c>
      <c r="CI115" s="12">
        <f t="shared" si="419"/>
        <v>3</v>
      </c>
      <c r="CJ115" s="12">
        <f t="shared" si="420"/>
        <v>-1</v>
      </c>
      <c r="CK115" s="12">
        <f t="shared" si="421"/>
        <v>1</v>
      </c>
      <c r="CL115" s="12">
        <f t="shared" si="422"/>
        <v>-1</v>
      </c>
      <c r="CM115" s="12">
        <f t="shared" si="423"/>
        <v>-1</v>
      </c>
      <c r="CN115" s="12">
        <f t="shared" si="424"/>
        <v>-1</v>
      </c>
      <c r="CO115" s="12">
        <f t="shared" si="425"/>
        <v>0</v>
      </c>
      <c r="CP115" s="12">
        <f t="shared" si="426"/>
        <v>0</v>
      </c>
      <c r="CQ115" s="12">
        <f t="shared" si="427"/>
        <v>1</v>
      </c>
      <c r="CR115" s="12">
        <f t="shared" si="428"/>
        <v>1</v>
      </c>
      <c r="CS115" s="12">
        <f t="shared" si="429"/>
        <v>2</v>
      </c>
      <c r="CT115" s="12">
        <f t="shared" si="430"/>
        <v>-1</v>
      </c>
      <c r="CU115" s="12">
        <f t="shared" si="431"/>
        <v>-1</v>
      </c>
      <c r="CV115" s="12">
        <f t="shared" si="432"/>
        <v>1</v>
      </c>
      <c r="CW115" s="12">
        <f t="shared" si="433"/>
        <v>0</v>
      </c>
      <c r="CX115" s="66">
        <f t="shared" si="434"/>
        <v>-3</v>
      </c>
      <c r="CY115" s="66">
        <f t="shared" si="435"/>
        <v>0</v>
      </c>
      <c r="CZ115" s="66">
        <f t="shared" si="436"/>
        <v>2</v>
      </c>
      <c r="DA115" s="66">
        <f t="shared" si="437"/>
        <v>-1</v>
      </c>
      <c r="DB115" s="58"/>
      <c r="DC115" s="135"/>
      <c r="DD115" s="134"/>
      <c r="DE115" s="134"/>
      <c r="DF115" s="134"/>
      <c r="DG115" s="134"/>
      <c r="DH115" s="134"/>
      <c r="DI115" s="134"/>
      <c r="DJ115" s="135">
        <v>0</v>
      </c>
      <c r="DK115" s="122">
        <v>0</v>
      </c>
      <c r="DL115" s="122">
        <v>0</v>
      </c>
      <c r="DM115" s="122">
        <v>0</v>
      </c>
      <c r="DN115" s="122">
        <v>0</v>
      </c>
      <c r="DO115" s="122">
        <v>0</v>
      </c>
      <c r="DP115" s="137">
        <v>0</v>
      </c>
      <c r="DQ115" s="122">
        <v>0</v>
      </c>
      <c r="DR115" s="122">
        <v>0</v>
      </c>
      <c r="DS115" s="137">
        <v>0</v>
      </c>
      <c r="DT115" s="137">
        <v>0</v>
      </c>
      <c r="DU115" s="137">
        <v>0</v>
      </c>
      <c r="DV115" s="137">
        <v>0</v>
      </c>
      <c r="DW115" s="137">
        <v>0</v>
      </c>
      <c r="DX115" s="137">
        <v>0</v>
      </c>
      <c r="DY115" s="137">
        <v>0</v>
      </c>
      <c r="DZ115" s="137"/>
      <c r="EA115" s="137"/>
      <c r="EB115" s="138"/>
      <c r="EC115" s="138"/>
      <c r="ED115" s="138"/>
      <c r="EE115" s="138"/>
      <c r="EF115" s="138"/>
      <c r="EG115" s="66">
        <f t="shared" si="438"/>
        <v>0</v>
      </c>
      <c r="EH115" s="66">
        <f t="shared" si="439"/>
        <v>0</v>
      </c>
      <c r="EI115" s="66">
        <f t="shared" si="440"/>
        <v>0</v>
      </c>
      <c r="EJ115" s="66">
        <f t="shared" si="441"/>
        <v>0</v>
      </c>
      <c r="EK115" s="19"/>
      <c r="EL115" s="5">
        <f t="shared" si="442"/>
        <v>0</v>
      </c>
      <c r="EM115" s="5">
        <f t="shared" si="443"/>
        <v>0</v>
      </c>
      <c r="EN115" s="5">
        <f t="shared" si="444"/>
        <v>0</v>
      </c>
      <c r="EO115" s="5">
        <f t="shared" si="445"/>
        <v>0</v>
      </c>
      <c r="EP115" s="5">
        <f t="shared" si="446"/>
        <v>0</v>
      </c>
      <c r="EQ115" s="5">
        <f t="shared" si="447"/>
        <v>0</v>
      </c>
      <c r="ER115" s="5">
        <f t="shared" si="448"/>
        <v>0</v>
      </c>
      <c r="ES115" s="5">
        <f t="shared" si="449"/>
        <v>-3</v>
      </c>
      <c r="ET115" s="5">
        <f t="shared" si="450"/>
        <v>1</v>
      </c>
      <c r="EU115" s="5">
        <f t="shared" si="451"/>
        <v>-1</v>
      </c>
      <c r="EV115" s="5">
        <f t="shared" si="452"/>
        <v>1</v>
      </c>
      <c r="EW115" s="5">
        <f t="shared" si="453"/>
        <v>-3</v>
      </c>
      <c r="EX115" s="5">
        <f t="shared" si="454"/>
        <v>1</v>
      </c>
      <c r="EY115" s="5">
        <f t="shared" si="455"/>
        <v>-1</v>
      </c>
      <c r="EZ115" s="5">
        <f t="shared" si="456"/>
        <v>1</v>
      </c>
      <c r="FA115" s="5">
        <f t="shared" si="457"/>
        <v>3</v>
      </c>
      <c r="FB115" s="5">
        <f t="shared" si="458"/>
        <v>-1</v>
      </c>
      <c r="FC115" s="5">
        <f t="shared" si="459"/>
        <v>1</v>
      </c>
      <c r="FD115" s="5">
        <f t="shared" si="460"/>
        <v>-1</v>
      </c>
      <c r="FE115" s="5">
        <f t="shared" si="461"/>
        <v>-1</v>
      </c>
      <c r="FF115" s="5">
        <f t="shared" si="462"/>
        <v>-1</v>
      </c>
      <c r="FG115" s="5">
        <f t="shared" si="463"/>
        <v>0</v>
      </c>
      <c r="FH115" s="5">
        <f t="shared" si="464"/>
        <v>0</v>
      </c>
      <c r="FI115" s="5">
        <f t="shared" si="465"/>
        <v>1</v>
      </c>
      <c r="FJ115" s="5">
        <f t="shared" si="466"/>
        <v>1</v>
      </c>
      <c r="FK115" s="5">
        <f t="shared" si="467"/>
        <v>2</v>
      </c>
      <c r="FL115" s="5">
        <f t="shared" si="468"/>
        <v>-1</v>
      </c>
      <c r="FM115" s="5">
        <f t="shared" si="469"/>
        <v>-1</v>
      </c>
      <c r="FN115" s="5">
        <f t="shared" si="470"/>
        <v>1</v>
      </c>
      <c r="FO115" s="5">
        <f t="shared" si="471"/>
        <v>0</v>
      </c>
      <c r="FP115" s="176">
        <f t="shared" si="472"/>
        <v>-3</v>
      </c>
      <c r="FQ115" s="176">
        <f t="shared" si="473"/>
        <v>0</v>
      </c>
      <c r="FR115" s="176">
        <f t="shared" si="474"/>
        <v>2</v>
      </c>
      <c r="FS115" s="66">
        <f t="shared" si="475"/>
        <v>-1</v>
      </c>
      <c r="FT115" s="242">
        <f t="shared" si="332"/>
        <v>0</v>
      </c>
      <c r="FU115" s="242">
        <f t="shared" si="333"/>
        <v>0</v>
      </c>
      <c r="FV115" s="242">
        <f t="shared" si="334"/>
        <v>0</v>
      </c>
      <c r="FW115" s="242">
        <f t="shared" si="335"/>
        <v>0</v>
      </c>
      <c r="FX115" s="242">
        <f t="shared" si="336"/>
        <v>0</v>
      </c>
      <c r="FY115" s="242">
        <f t="shared" si="337"/>
        <v>0</v>
      </c>
      <c r="FZ115" s="242">
        <f t="shared" si="338"/>
        <v>0</v>
      </c>
      <c r="GA115" s="242">
        <f t="shared" si="339"/>
        <v>-1.0753459029321098E-4</v>
      </c>
      <c r="GB115" s="242">
        <f t="shared" si="340"/>
        <v>3.9799410968717664E-5</v>
      </c>
      <c r="GC115" s="242">
        <f t="shared" si="341"/>
        <v>-2.0654755757513167E-5</v>
      </c>
      <c r="GD115" s="242">
        <f t="shared" si="342"/>
        <v>2.0659022828220224E-5</v>
      </c>
      <c r="GE115" s="242">
        <f t="shared" si="343"/>
        <v>-6.9476609541454376E-5</v>
      </c>
      <c r="GF115" s="242">
        <f t="shared" si="344"/>
        <v>2.2494657518839277E-5</v>
      </c>
      <c r="GG115" s="242">
        <f t="shared" si="345"/>
        <v>-1.653302471687195E-5</v>
      </c>
      <c r="GH115" s="242">
        <f t="shared" si="346"/>
        <v>1.5941081761808355E-5</v>
      </c>
      <c r="GI115" s="242">
        <f t="shared" si="347"/>
        <v>4.0175163713792137E-5</v>
      </c>
      <c r="GJ115" s="242">
        <f t="shared" si="348"/>
        <v>-1.2671219858335762E-5</v>
      </c>
      <c r="GK115" s="242">
        <f t="shared" si="349"/>
        <v>1.3008130081300813E-5</v>
      </c>
      <c r="GL115" s="242">
        <f t="shared" si="350"/>
        <v>-1.113077548112777E-5</v>
      </c>
      <c r="GM115" s="242">
        <f t="shared" si="351"/>
        <v>-1.2562182804884177E-5</v>
      </c>
      <c r="GN115" s="242">
        <f t="shared" si="352"/>
        <v>-1.544807130829716E-5</v>
      </c>
      <c r="GO115" s="242">
        <f t="shared" si="353"/>
        <v>0</v>
      </c>
      <c r="GP115" s="242">
        <f t="shared" si="354"/>
        <v>0</v>
      </c>
      <c r="GQ115" s="242">
        <f t="shared" si="355"/>
        <v>1.4750785479326775E-5</v>
      </c>
      <c r="GR115" s="242">
        <f t="shared" si="356"/>
        <v>1.5491626775727718E-5</v>
      </c>
      <c r="GS115" s="242">
        <f t="shared" si="357"/>
        <v>2.965994868828877E-5</v>
      </c>
      <c r="GT115" s="242">
        <f t="shared" si="358"/>
        <v>-1.4197487044793071E-5</v>
      </c>
      <c r="GU115" s="242">
        <f t="shared" si="359"/>
        <v>-1.309641911160441E-5</v>
      </c>
      <c r="GV115" s="242">
        <f t="shared" si="360"/>
        <v>1.7811183642208942E-5</v>
      </c>
      <c r="GW115" s="242">
        <f t="shared" si="361"/>
        <v>0</v>
      </c>
      <c r="GX115" s="177">
        <f t="shared" si="362"/>
        <v>-1.0738301157803632E-5</v>
      </c>
      <c r="GY115" s="177">
        <f t="shared" si="363"/>
        <v>0</v>
      </c>
      <c r="GZ115" s="177">
        <f t="shared" si="364"/>
        <v>3.0496327733868715E-6</v>
      </c>
      <c r="HA115" s="243">
        <f t="shared" si="365"/>
        <v>-6.2721152169167141E-7</v>
      </c>
      <c r="HB115" s="19"/>
      <c r="HC115" s="19"/>
      <c r="HD115" s="225">
        <v>4.3499999999999995E-4</v>
      </c>
      <c r="HE115" s="10">
        <f t="shared" si="476"/>
        <v>0</v>
      </c>
      <c r="HF115" s="10">
        <f t="shared" si="477"/>
        <v>0</v>
      </c>
      <c r="HG115" s="10">
        <f t="shared" si="478"/>
        <v>0</v>
      </c>
      <c r="HH115" s="10">
        <f t="shared" si="479"/>
        <v>0</v>
      </c>
      <c r="HI115" s="10">
        <f t="shared" si="480"/>
        <v>0</v>
      </c>
      <c r="HJ115" s="10">
        <f t="shared" si="481"/>
        <v>0</v>
      </c>
      <c r="HK115" s="10">
        <f t="shared" si="482"/>
        <v>0</v>
      </c>
      <c r="HL115" s="10">
        <f t="shared" si="483"/>
        <v>-1.3049999999999997E-3</v>
      </c>
      <c r="HM115" s="10">
        <f t="shared" si="484"/>
        <v>4.3499999999999995E-4</v>
      </c>
      <c r="HN115" s="10">
        <f t="shared" si="485"/>
        <v>-4.3499999999999995E-4</v>
      </c>
      <c r="HO115" s="10">
        <f t="shared" si="486"/>
        <v>4.3499999999999995E-4</v>
      </c>
      <c r="HP115" s="10">
        <f t="shared" si="487"/>
        <v>-1.3049999999999997E-3</v>
      </c>
      <c r="HQ115" s="10">
        <f t="shared" si="488"/>
        <v>4.3499999999999995E-4</v>
      </c>
      <c r="HR115" s="10">
        <f t="shared" si="489"/>
        <v>-4.3499999999999995E-4</v>
      </c>
      <c r="HS115" s="10">
        <f t="shared" si="490"/>
        <v>4.3499999999999995E-4</v>
      </c>
      <c r="HT115" s="10">
        <f t="shared" si="491"/>
        <v>1.3049999999999997E-3</v>
      </c>
      <c r="HU115" s="10">
        <f t="shared" si="492"/>
        <v>-4.3499999999999995E-4</v>
      </c>
      <c r="HV115" s="10">
        <f t="shared" si="493"/>
        <v>4.3499999999999995E-4</v>
      </c>
      <c r="HW115" s="10">
        <f t="shared" si="494"/>
        <v>-4.3499999999999995E-4</v>
      </c>
      <c r="HX115" s="10">
        <f t="shared" si="495"/>
        <v>-4.3499999999999995E-4</v>
      </c>
      <c r="HY115" s="10">
        <f t="shared" si="496"/>
        <v>-4.3499999999999995E-4</v>
      </c>
      <c r="HZ115" s="10">
        <f t="shared" si="497"/>
        <v>0</v>
      </c>
      <c r="IA115" s="10">
        <f t="shared" si="498"/>
        <v>0</v>
      </c>
      <c r="IB115" s="10">
        <f t="shared" si="499"/>
        <v>4.3499999999999995E-4</v>
      </c>
      <c r="IC115" s="10">
        <f t="shared" si="500"/>
        <v>4.3499999999999995E-4</v>
      </c>
      <c r="ID115" s="10">
        <f t="shared" si="501"/>
        <v>8.699999999999999E-4</v>
      </c>
      <c r="IE115" s="10">
        <f t="shared" si="502"/>
        <v>-4.3499999999999995E-4</v>
      </c>
      <c r="IF115" s="10">
        <f t="shared" si="503"/>
        <v>-4.3499999999999995E-4</v>
      </c>
      <c r="IG115" s="10">
        <f t="shared" si="504"/>
        <v>4.3499999999999995E-4</v>
      </c>
      <c r="IH115" s="10">
        <f t="shared" si="505"/>
        <v>0</v>
      </c>
      <c r="II115" s="176">
        <f t="shared" si="506"/>
        <v>-1.3049999999999997E-3</v>
      </c>
      <c r="IJ115" s="176">
        <f t="shared" si="507"/>
        <v>0</v>
      </c>
      <c r="IK115" s="176">
        <f t="shared" si="508"/>
        <v>8.6999999999999979E-4</v>
      </c>
      <c r="IL115" s="19">
        <f t="shared" si="509"/>
        <v>-4.3499999999999941E-4</v>
      </c>
      <c r="IM115" s="168"/>
      <c r="IN115" s="168"/>
      <c r="IO115" s="168"/>
      <c r="IP115" s="168"/>
      <c r="IQ115" s="168"/>
      <c r="IR115" s="168"/>
      <c r="IS115" s="168"/>
      <c r="IT115" s="168"/>
      <c r="IU115" s="168"/>
      <c r="IV115" s="168"/>
      <c r="IW115" s="168"/>
      <c r="IX115" s="168"/>
      <c r="IY115" s="168"/>
      <c r="IZ115" s="168"/>
      <c r="JA115" s="168"/>
      <c r="JB115" s="168"/>
      <c r="JC115" s="168"/>
      <c r="JD115" s="168"/>
      <c r="JE115" s="168"/>
      <c r="JF115" s="168"/>
      <c r="JG115" s="168"/>
      <c r="JH115" s="168"/>
      <c r="JI115" s="168"/>
      <c r="JJ115" s="168"/>
      <c r="JK115" s="168"/>
      <c r="JL115" s="168"/>
      <c r="JM115" s="168"/>
      <c r="JN115" s="168"/>
      <c r="JO115" s="168"/>
      <c r="JP115" s="168"/>
      <c r="JQ115" s="177"/>
      <c r="JR115" s="177"/>
      <c r="JS115" s="177"/>
      <c r="JT115" s="22"/>
    </row>
    <row r="116" spans="1:280" x14ac:dyDescent="0.25">
      <c r="A116" s="96">
        <v>116</v>
      </c>
      <c r="B116" s="45"/>
      <c r="C116" s="45" t="s">
        <v>182</v>
      </c>
      <c r="D116" s="45" t="s">
        <v>182</v>
      </c>
      <c r="E116" s="68">
        <v>221</v>
      </c>
      <c r="F116" s="46" t="s">
        <v>133</v>
      </c>
      <c r="G116" s="124"/>
      <c r="H116" s="125"/>
      <c r="I116" s="125"/>
      <c r="J116" s="125"/>
      <c r="K116" s="125"/>
      <c r="L116" s="125"/>
      <c r="M116" s="125"/>
      <c r="N116" s="17"/>
      <c r="O116" s="12"/>
      <c r="P116" s="11"/>
      <c r="Q116" s="12"/>
      <c r="R116" s="12"/>
      <c r="S116" s="12"/>
      <c r="T116" s="12"/>
      <c r="U116" s="12"/>
      <c r="V116" s="12"/>
      <c r="W116" s="11"/>
      <c r="X116" s="11"/>
      <c r="Y116" s="12"/>
      <c r="Z116" s="11"/>
      <c r="AA116" s="12"/>
      <c r="AB116" s="12"/>
      <c r="AC116" s="12"/>
      <c r="AD116" s="12"/>
      <c r="AE116" s="12"/>
      <c r="AF116" s="12"/>
      <c r="AG116" s="12"/>
      <c r="AH116" s="11"/>
      <c r="AI116" s="11"/>
      <c r="AJ116" s="11"/>
      <c r="AK116" s="11"/>
      <c r="AL116" s="60"/>
      <c r="AM116" s="124">
        <v>18</v>
      </c>
      <c r="AN116" s="125">
        <v>18</v>
      </c>
      <c r="AO116" s="125">
        <v>18</v>
      </c>
      <c r="AP116" s="125">
        <v>18</v>
      </c>
      <c r="AQ116" s="125">
        <v>18</v>
      </c>
      <c r="AR116" s="125">
        <v>18</v>
      </c>
      <c r="AS116" s="125">
        <v>18</v>
      </c>
      <c r="AT116" s="17">
        <v>18</v>
      </c>
      <c r="AU116" s="12">
        <v>23</v>
      </c>
      <c r="AV116" s="11">
        <v>27</v>
      </c>
      <c r="AW116" s="12">
        <v>41</v>
      </c>
      <c r="AX116" s="12">
        <v>55</v>
      </c>
      <c r="AY116" s="12">
        <v>77</v>
      </c>
      <c r="AZ116" s="12">
        <v>98</v>
      </c>
      <c r="BA116" s="12">
        <v>153</v>
      </c>
      <c r="BB116" s="12">
        <v>189</v>
      </c>
      <c r="BC116" s="11">
        <v>245</v>
      </c>
      <c r="BD116" s="11">
        <v>313</v>
      </c>
      <c r="BE116" s="12">
        <v>383</v>
      </c>
      <c r="BF116" s="11">
        <v>573</v>
      </c>
      <c r="BG116" s="12">
        <v>656</v>
      </c>
      <c r="BH116" s="12">
        <v>687</v>
      </c>
      <c r="BI116" s="12">
        <v>638</v>
      </c>
      <c r="BJ116" s="12">
        <v>629</v>
      </c>
      <c r="BK116" s="12">
        <v>618</v>
      </c>
      <c r="BL116" s="12">
        <v>581</v>
      </c>
      <c r="BM116" s="12">
        <v>578</v>
      </c>
      <c r="BN116" s="11">
        <v>578</v>
      </c>
      <c r="BO116" s="11">
        <v>602</v>
      </c>
      <c r="BP116" s="11">
        <v>597</v>
      </c>
      <c r="BQ116" s="11">
        <v>623</v>
      </c>
      <c r="BR116" s="60"/>
      <c r="BS116" s="60"/>
      <c r="BT116" s="11">
        <f t="shared" si="404"/>
        <v>0</v>
      </c>
      <c r="BU116" s="11">
        <f t="shared" si="405"/>
        <v>0</v>
      </c>
      <c r="BV116" s="11">
        <f t="shared" si="406"/>
        <v>0</v>
      </c>
      <c r="BW116" s="11">
        <f t="shared" si="407"/>
        <v>0</v>
      </c>
      <c r="BX116" s="11">
        <f t="shared" si="408"/>
        <v>0</v>
      </c>
      <c r="BY116" s="11">
        <f t="shared" si="409"/>
        <v>0</v>
      </c>
      <c r="BZ116" s="11">
        <f t="shared" si="410"/>
        <v>0</v>
      </c>
      <c r="CA116" s="11">
        <f t="shared" si="411"/>
        <v>5</v>
      </c>
      <c r="CB116" s="11">
        <f t="shared" si="412"/>
        <v>4</v>
      </c>
      <c r="CC116" s="11">
        <f t="shared" si="413"/>
        <v>14</v>
      </c>
      <c r="CD116" s="11">
        <f t="shared" si="414"/>
        <v>14</v>
      </c>
      <c r="CE116" s="11">
        <f t="shared" si="415"/>
        <v>22</v>
      </c>
      <c r="CF116" s="11">
        <f t="shared" si="416"/>
        <v>21</v>
      </c>
      <c r="CG116" s="11">
        <f t="shared" si="417"/>
        <v>55</v>
      </c>
      <c r="CH116" s="11">
        <f t="shared" si="418"/>
        <v>36</v>
      </c>
      <c r="CI116" s="11">
        <f t="shared" si="419"/>
        <v>56</v>
      </c>
      <c r="CJ116" s="11">
        <f t="shared" si="420"/>
        <v>68</v>
      </c>
      <c r="CK116" s="11">
        <f t="shared" si="421"/>
        <v>70</v>
      </c>
      <c r="CL116" s="11">
        <f t="shared" si="422"/>
        <v>190</v>
      </c>
      <c r="CM116" s="11">
        <f t="shared" si="423"/>
        <v>83</v>
      </c>
      <c r="CN116" s="11">
        <f t="shared" si="424"/>
        <v>31</v>
      </c>
      <c r="CO116" s="11">
        <f t="shared" si="425"/>
        <v>-49</v>
      </c>
      <c r="CP116" s="11">
        <f t="shared" si="426"/>
        <v>-9</v>
      </c>
      <c r="CQ116" s="11">
        <f t="shared" si="427"/>
        <v>-11</v>
      </c>
      <c r="CR116" s="11">
        <f t="shared" si="428"/>
        <v>-37</v>
      </c>
      <c r="CS116" s="11">
        <f t="shared" si="429"/>
        <v>-3</v>
      </c>
      <c r="CT116" s="11">
        <f t="shared" si="430"/>
        <v>0</v>
      </c>
      <c r="CU116" s="11">
        <f t="shared" si="431"/>
        <v>24</v>
      </c>
      <c r="CV116" s="11">
        <f t="shared" si="432"/>
        <v>-5</v>
      </c>
      <c r="CW116" s="11">
        <f t="shared" si="433"/>
        <v>26</v>
      </c>
      <c r="CX116" s="66">
        <f t="shared" si="434"/>
        <v>23</v>
      </c>
      <c r="CY116" s="66">
        <f t="shared" si="435"/>
        <v>615</v>
      </c>
      <c r="CZ116" s="66">
        <f t="shared" si="436"/>
        <v>-33</v>
      </c>
      <c r="DA116" s="66">
        <f t="shared" si="437"/>
        <v>605</v>
      </c>
      <c r="DB116" s="60"/>
      <c r="DC116" s="128">
        <v>0</v>
      </c>
      <c r="DD116" s="128">
        <v>0</v>
      </c>
      <c r="DE116" s="128">
        <v>0</v>
      </c>
      <c r="DF116" s="129">
        <v>0</v>
      </c>
      <c r="DG116" s="129">
        <v>0</v>
      </c>
      <c r="DH116" s="129">
        <v>0</v>
      </c>
      <c r="DI116" s="129">
        <v>1</v>
      </c>
      <c r="DJ116" s="129">
        <v>0</v>
      </c>
      <c r="DK116" s="128">
        <v>1</v>
      </c>
      <c r="DL116" s="128">
        <v>3</v>
      </c>
      <c r="DM116" s="128">
        <v>2</v>
      </c>
      <c r="DN116" s="129">
        <v>2</v>
      </c>
      <c r="DO116" s="129">
        <v>5</v>
      </c>
      <c r="DP116" s="129">
        <v>0</v>
      </c>
      <c r="DQ116" s="129">
        <v>6</v>
      </c>
      <c r="DR116" s="129">
        <v>8</v>
      </c>
      <c r="DS116" s="130">
        <v>8</v>
      </c>
      <c r="DT116" s="130">
        <v>25</v>
      </c>
      <c r="DU116" s="130">
        <v>12</v>
      </c>
      <c r="DV116" s="130">
        <v>12</v>
      </c>
      <c r="DW116" s="130">
        <v>27</v>
      </c>
      <c r="DX116" s="130">
        <v>29</v>
      </c>
      <c r="DY116" s="130">
        <v>19</v>
      </c>
      <c r="DZ116" s="130">
        <v>45</v>
      </c>
      <c r="EA116" s="130">
        <v>53</v>
      </c>
      <c r="EB116" s="130">
        <v>31</v>
      </c>
      <c r="EC116" s="130">
        <v>50</v>
      </c>
      <c r="ED116" s="130">
        <v>26</v>
      </c>
      <c r="EE116" s="130">
        <v>39</v>
      </c>
      <c r="EF116" s="130">
        <v>37</v>
      </c>
      <c r="EG116" s="66">
        <f t="shared" si="438"/>
        <v>5</v>
      </c>
      <c r="EH116" s="66">
        <f t="shared" si="439"/>
        <v>80</v>
      </c>
      <c r="EI116" s="66">
        <f t="shared" si="440"/>
        <v>356</v>
      </c>
      <c r="EJ116" s="66">
        <f t="shared" si="441"/>
        <v>441</v>
      </c>
      <c r="EK116" s="25"/>
      <c r="EL116" s="5">
        <f t="shared" si="442"/>
        <v>0</v>
      </c>
      <c r="EM116" s="5">
        <f t="shared" si="443"/>
        <v>0</v>
      </c>
      <c r="EN116" s="5">
        <f t="shared" si="444"/>
        <v>0</v>
      </c>
      <c r="EO116" s="5">
        <f t="shared" si="445"/>
        <v>0</v>
      </c>
      <c r="EP116" s="5">
        <f t="shared" si="446"/>
        <v>0</v>
      </c>
      <c r="EQ116" s="5">
        <f t="shared" si="447"/>
        <v>0</v>
      </c>
      <c r="ER116" s="5">
        <f t="shared" si="448"/>
        <v>1</v>
      </c>
      <c r="ES116" s="5">
        <f t="shared" si="449"/>
        <v>5</v>
      </c>
      <c r="ET116" s="5">
        <f t="shared" si="450"/>
        <v>5</v>
      </c>
      <c r="EU116" s="5">
        <f t="shared" si="451"/>
        <v>17</v>
      </c>
      <c r="EV116" s="5">
        <f t="shared" si="452"/>
        <v>16</v>
      </c>
      <c r="EW116" s="5">
        <f t="shared" si="453"/>
        <v>24</v>
      </c>
      <c r="EX116" s="5">
        <f t="shared" si="454"/>
        <v>26</v>
      </c>
      <c r="EY116" s="5">
        <f t="shared" si="455"/>
        <v>55</v>
      </c>
      <c r="EZ116" s="5">
        <f t="shared" si="456"/>
        <v>42</v>
      </c>
      <c r="FA116" s="5">
        <f t="shared" si="457"/>
        <v>64</v>
      </c>
      <c r="FB116" s="5">
        <f t="shared" si="458"/>
        <v>76</v>
      </c>
      <c r="FC116" s="5">
        <f t="shared" si="459"/>
        <v>95</v>
      </c>
      <c r="FD116" s="5">
        <f t="shared" si="460"/>
        <v>202</v>
      </c>
      <c r="FE116" s="5">
        <f t="shared" si="461"/>
        <v>95</v>
      </c>
      <c r="FF116" s="5">
        <f t="shared" si="462"/>
        <v>58</v>
      </c>
      <c r="FG116" s="5">
        <f t="shared" si="463"/>
        <v>-20</v>
      </c>
      <c r="FH116" s="5">
        <f t="shared" si="464"/>
        <v>10</v>
      </c>
      <c r="FI116" s="5">
        <f t="shared" si="465"/>
        <v>34</v>
      </c>
      <c r="FJ116" s="5">
        <f t="shared" si="466"/>
        <v>16</v>
      </c>
      <c r="FK116" s="5">
        <f t="shared" si="467"/>
        <v>28</v>
      </c>
      <c r="FL116" s="5">
        <f t="shared" si="468"/>
        <v>50</v>
      </c>
      <c r="FM116" s="5">
        <f t="shared" si="469"/>
        <v>50</v>
      </c>
      <c r="FN116" s="5">
        <f t="shared" si="470"/>
        <v>34</v>
      </c>
      <c r="FO116" s="5">
        <f t="shared" si="471"/>
        <v>63</v>
      </c>
      <c r="FP116" s="176">
        <f t="shared" si="472"/>
        <v>28</v>
      </c>
      <c r="FQ116" s="176">
        <f t="shared" si="473"/>
        <v>695</v>
      </c>
      <c r="FR116" s="176">
        <f t="shared" si="474"/>
        <v>323</v>
      </c>
      <c r="FS116" s="66">
        <f t="shared" si="475"/>
        <v>1046</v>
      </c>
      <c r="FT116" s="242">
        <f t="shared" si="332"/>
        <v>0</v>
      </c>
      <c r="FU116" s="242">
        <f t="shared" si="333"/>
        <v>0</v>
      </c>
      <c r="FV116" s="242">
        <f t="shared" si="334"/>
        <v>0</v>
      </c>
      <c r="FW116" s="242">
        <f t="shared" si="335"/>
        <v>0</v>
      </c>
      <c r="FX116" s="242">
        <f t="shared" si="336"/>
        <v>0</v>
      </c>
      <c r="FY116" s="242">
        <f t="shared" si="337"/>
        <v>0</v>
      </c>
      <c r="FZ116" s="242">
        <f t="shared" si="338"/>
        <v>3.1355498186607019E-5</v>
      </c>
      <c r="GA116" s="242">
        <f t="shared" si="339"/>
        <v>1.7922431715535164E-4</v>
      </c>
      <c r="GB116" s="242">
        <f t="shared" si="340"/>
        <v>1.9899705484358832E-4</v>
      </c>
      <c r="GC116" s="242">
        <f t="shared" si="341"/>
        <v>3.5113084787772382E-4</v>
      </c>
      <c r="GD116" s="242">
        <f t="shared" si="342"/>
        <v>3.3054436525152358E-4</v>
      </c>
      <c r="GE116" s="242">
        <f t="shared" si="343"/>
        <v>5.5581287633163501E-4</v>
      </c>
      <c r="GF116" s="242">
        <f t="shared" si="344"/>
        <v>5.8486109548982112E-4</v>
      </c>
      <c r="GG116" s="242">
        <f t="shared" si="345"/>
        <v>9.0931635942795731E-4</v>
      </c>
      <c r="GH116" s="242">
        <f t="shared" si="346"/>
        <v>6.6952543399595096E-4</v>
      </c>
      <c r="GI116" s="242">
        <f t="shared" si="347"/>
        <v>8.5707015922756552E-4</v>
      </c>
      <c r="GJ116" s="242">
        <f t="shared" si="348"/>
        <v>9.630127092335179E-4</v>
      </c>
      <c r="GK116" s="242">
        <f t="shared" si="349"/>
        <v>1.2357723577235773E-3</v>
      </c>
      <c r="GL116" s="242">
        <f t="shared" si="350"/>
        <v>2.2484166471878095E-3</v>
      </c>
      <c r="GM116" s="242">
        <f t="shared" si="351"/>
        <v>1.1934073664639968E-3</v>
      </c>
      <c r="GN116" s="242">
        <f t="shared" si="352"/>
        <v>8.9598813588123521E-4</v>
      </c>
      <c r="GO116" s="242">
        <f t="shared" si="353"/>
        <v>-3.6671678462723239E-4</v>
      </c>
      <c r="GP116" s="242">
        <f t="shared" si="354"/>
        <v>1.67768345468577E-4</v>
      </c>
      <c r="GQ116" s="242">
        <f t="shared" si="355"/>
        <v>5.0152670629711028E-4</v>
      </c>
      <c r="GR116" s="242">
        <f t="shared" si="356"/>
        <v>2.478660284116435E-4</v>
      </c>
      <c r="GS116" s="242">
        <f t="shared" si="357"/>
        <v>4.1523928163604275E-4</v>
      </c>
      <c r="GT116" s="242">
        <f t="shared" si="358"/>
        <v>7.0987435223965356E-4</v>
      </c>
      <c r="GU116" s="242">
        <f t="shared" si="359"/>
        <v>6.548209555802205E-4</v>
      </c>
      <c r="GV116" s="242">
        <f t="shared" si="360"/>
        <v>6.0558024383510411E-4</v>
      </c>
      <c r="GW116" s="242">
        <f t="shared" si="361"/>
        <v>8.4873156169975325E-4</v>
      </c>
      <c r="GX116" s="177">
        <f t="shared" si="362"/>
        <v>1.0022414413950055E-4</v>
      </c>
      <c r="GY116" s="177">
        <f t="shared" si="363"/>
        <v>1.0543594349240253E-3</v>
      </c>
      <c r="GZ116" s="177">
        <f t="shared" si="364"/>
        <v>4.9251569290197973E-4</v>
      </c>
      <c r="HA116" s="243">
        <f t="shared" si="365"/>
        <v>6.5606325168948829E-4</v>
      </c>
      <c r="HB116" s="19"/>
      <c r="HC116" s="19"/>
      <c r="HD116" s="225">
        <v>3.8280000000000002E-2</v>
      </c>
      <c r="HE116" s="10">
        <f t="shared" si="476"/>
        <v>0</v>
      </c>
      <c r="HF116" s="10">
        <f t="shared" si="477"/>
        <v>0</v>
      </c>
      <c r="HG116" s="10">
        <f t="shared" si="478"/>
        <v>0</v>
      </c>
      <c r="HH116" s="10">
        <f t="shared" si="479"/>
        <v>0</v>
      </c>
      <c r="HI116" s="10">
        <f t="shared" si="480"/>
        <v>0</v>
      </c>
      <c r="HJ116" s="10">
        <f t="shared" si="481"/>
        <v>0</v>
      </c>
      <c r="HK116" s="10">
        <f t="shared" si="482"/>
        <v>3.8280000000000002E-2</v>
      </c>
      <c r="HL116" s="10">
        <f t="shared" si="483"/>
        <v>0.19140000000000001</v>
      </c>
      <c r="HM116" s="10">
        <f t="shared" si="484"/>
        <v>0.19140000000000001</v>
      </c>
      <c r="HN116" s="10">
        <f t="shared" si="485"/>
        <v>0.65076000000000001</v>
      </c>
      <c r="HO116" s="10">
        <f t="shared" si="486"/>
        <v>0.61248000000000002</v>
      </c>
      <c r="HP116" s="10">
        <f t="shared" si="487"/>
        <v>0.91871999999999998</v>
      </c>
      <c r="HQ116" s="10">
        <f t="shared" si="488"/>
        <v>0.99528000000000005</v>
      </c>
      <c r="HR116" s="10">
        <f t="shared" si="489"/>
        <v>2.1053999999999999</v>
      </c>
      <c r="HS116" s="10">
        <f t="shared" si="490"/>
        <v>1.6077600000000001</v>
      </c>
      <c r="HT116" s="10">
        <f t="shared" si="491"/>
        <v>2.4499200000000001</v>
      </c>
      <c r="HU116" s="10">
        <f t="shared" si="492"/>
        <v>2.9092800000000003</v>
      </c>
      <c r="HV116" s="10">
        <f t="shared" si="493"/>
        <v>3.6366000000000001</v>
      </c>
      <c r="HW116" s="10">
        <f t="shared" si="494"/>
        <v>7.7325600000000003</v>
      </c>
      <c r="HX116" s="10">
        <f t="shared" si="495"/>
        <v>3.6366000000000001</v>
      </c>
      <c r="HY116" s="10">
        <f t="shared" si="496"/>
        <v>2.22024</v>
      </c>
      <c r="HZ116" s="10">
        <f t="shared" si="497"/>
        <v>-0.76560000000000006</v>
      </c>
      <c r="IA116" s="10">
        <f t="shared" si="498"/>
        <v>0.38280000000000003</v>
      </c>
      <c r="IB116" s="10">
        <f t="shared" si="499"/>
        <v>1.30152</v>
      </c>
      <c r="IC116" s="10">
        <f t="shared" si="500"/>
        <v>0.61248000000000002</v>
      </c>
      <c r="ID116" s="10">
        <f t="shared" si="501"/>
        <v>1.0718400000000001</v>
      </c>
      <c r="IE116" s="10">
        <f t="shared" si="502"/>
        <v>1.9140000000000001</v>
      </c>
      <c r="IF116" s="10">
        <f t="shared" si="503"/>
        <v>1.9140000000000001</v>
      </c>
      <c r="IG116" s="10">
        <f t="shared" si="504"/>
        <v>1.30152</v>
      </c>
      <c r="IH116" s="10">
        <f t="shared" si="505"/>
        <v>2.4116400000000002</v>
      </c>
      <c r="II116" s="176">
        <f t="shared" si="506"/>
        <v>1.0718399999999999</v>
      </c>
      <c r="IJ116" s="176">
        <f t="shared" si="507"/>
        <v>26.604600000000001</v>
      </c>
      <c r="IK116" s="176">
        <f t="shared" si="508"/>
        <v>12.36444</v>
      </c>
      <c r="IL116" s="19">
        <f t="shared" si="509"/>
        <v>40.040880000000008</v>
      </c>
      <c r="IM116" s="168"/>
      <c r="IN116" s="168"/>
      <c r="IO116" s="168"/>
      <c r="IP116" s="168"/>
      <c r="IQ116" s="168"/>
      <c r="IR116" s="168"/>
      <c r="IS116" s="168"/>
      <c r="IT116" s="168"/>
      <c r="IU116" s="168"/>
      <c r="IV116" s="168"/>
      <c r="IW116" s="168"/>
      <c r="IX116" s="168"/>
      <c r="IY116" s="168"/>
      <c r="IZ116" s="168"/>
      <c r="JA116" s="168"/>
      <c r="JB116" s="168"/>
      <c r="JC116" s="168"/>
      <c r="JD116" s="168"/>
      <c r="JE116" s="168"/>
      <c r="JF116" s="168"/>
      <c r="JG116" s="168"/>
      <c r="JH116" s="168"/>
      <c r="JI116" s="168"/>
      <c r="JJ116" s="168"/>
      <c r="JK116" s="168"/>
      <c r="JL116" s="168"/>
      <c r="JM116" s="168"/>
      <c r="JN116" s="168"/>
      <c r="JO116" s="168"/>
      <c r="JP116" s="168"/>
      <c r="JQ116" s="177">
        <f>II116/FP116</f>
        <v>3.8279999999999995E-2</v>
      </c>
      <c r="JR116" s="177">
        <f>IJ116/FQ116</f>
        <v>3.8280000000000002E-2</v>
      </c>
      <c r="JS116" s="177">
        <f>IK116/FR116</f>
        <v>3.8280000000000002E-2</v>
      </c>
      <c r="JT116" s="22">
        <f>IL116/FS116</f>
        <v>3.8280000000000008E-2</v>
      </c>
    </row>
    <row r="117" spans="1:280" x14ac:dyDescent="0.25">
      <c r="A117" s="96">
        <v>117</v>
      </c>
      <c r="B117" s="45"/>
      <c r="C117" s="39" t="s">
        <v>238</v>
      </c>
      <c r="D117" s="45" t="s">
        <v>180</v>
      </c>
      <c r="E117" s="68">
        <v>151</v>
      </c>
      <c r="F117" s="48" t="s">
        <v>119</v>
      </c>
      <c r="G117" s="17"/>
      <c r="H117" s="5"/>
      <c r="I117" s="5"/>
      <c r="J117" s="5"/>
      <c r="K117" s="5"/>
      <c r="L117" s="5"/>
      <c r="M117" s="5"/>
      <c r="N117" s="17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58"/>
      <c r="AM117" s="17"/>
      <c r="AN117" s="5"/>
      <c r="AO117" s="5"/>
      <c r="AP117" s="5"/>
      <c r="AQ117" s="5"/>
      <c r="AR117" s="5"/>
      <c r="AS117" s="5"/>
      <c r="AT117" s="17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1">
        <v>304</v>
      </c>
      <c r="BH117" s="11">
        <v>330</v>
      </c>
      <c r="BI117" s="11">
        <v>329</v>
      </c>
      <c r="BJ117" s="11">
        <v>316</v>
      </c>
      <c r="BK117" s="11">
        <v>321</v>
      </c>
      <c r="BL117" s="11">
        <v>329</v>
      </c>
      <c r="BM117" s="11">
        <v>358</v>
      </c>
      <c r="BN117" s="11">
        <v>374</v>
      </c>
      <c r="BO117" s="11">
        <v>418</v>
      </c>
      <c r="BP117" s="11">
        <v>417</v>
      </c>
      <c r="BQ117" s="11">
        <v>435</v>
      </c>
      <c r="BR117" s="58"/>
      <c r="BS117" s="58"/>
      <c r="BT117" s="12">
        <f t="shared" si="404"/>
        <v>0</v>
      </c>
      <c r="BU117" s="12">
        <f t="shared" si="405"/>
        <v>0</v>
      </c>
      <c r="BV117" s="12">
        <f t="shared" si="406"/>
        <v>0</v>
      </c>
      <c r="BW117" s="12">
        <f t="shared" si="407"/>
        <v>0</v>
      </c>
      <c r="BX117" s="12">
        <f t="shared" si="408"/>
        <v>0</v>
      </c>
      <c r="BY117" s="12">
        <f t="shared" si="409"/>
        <v>0</v>
      </c>
      <c r="BZ117" s="12">
        <f t="shared" si="410"/>
        <v>0</v>
      </c>
      <c r="CA117" s="12">
        <f t="shared" si="411"/>
        <v>0</v>
      </c>
      <c r="CB117" s="12">
        <f t="shared" si="412"/>
        <v>0</v>
      </c>
      <c r="CC117" s="12">
        <f t="shared" si="413"/>
        <v>0</v>
      </c>
      <c r="CD117" s="12">
        <f t="shared" si="414"/>
        <v>0</v>
      </c>
      <c r="CE117" s="12">
        <f t="shared" si="415"/>
        <v>0</v>
      </c>
      <c r="CF117" s="12">
        <f t="shared" si="416"/>
        <v>0</v>
      </c>
      <c r="CG117" s="12">
        <f t="shared" si="417"/>
        <v>0</v>
      </c>
      <c r="CH117" s="12">
        <f t="shared" si="418"/>
        <v>0</v>
      </c>
      <c r="CI117" s="12">
        <f t="shared" si="419"/>
        <v>0</v>
      </c>
      <c r="CJ117" s="12">
        <f t="shared" si="420"/>
        <v>0</v>
      </c>
      <c r="CK117" s="12">
        <f t="shared" si="421"/>
        <v>0</v>
      </c>
      <c r="CL117" s="12">
        <f t="shared" si="422"/>
        <v>0</v>
      </c>
      <c r="CM117" s="12">
        <f t="shared" si="423"/>
        <v>304</v>
      </c>
      <c r="CN117" s="12">
        <f t="shared" si="424"/>
        <v>26</v>
      </c>
      <c r="CO117" s="12">
        <f t="shared" si="425"/>
        <v>-1</v>
      </c>
      <c r="CP117" s="12">
        <f t="shared" si="426"/>
        <v>-13</v>
      </c>
      <c r="CQ117" s="12">
        <f t="shared" si="427"/>
        <v>5</v>
      </c>
      <c r="CR117" s="12">
        <f t="shared" si="428"/>
        <v>8</v>
      </c>
      <c r="CS117" s="12">
        <f t="shared" si="429"/>
        <v>29</v>
      </c>
      <c r="CT117" s="12">
        <f t="shared" si="430"/>
        <v>16</v>
      </c>
      <c r="CU117" s="12">
        <f t="shared" si="431"/>
        <v>44</v>
      </c>
      <c r="CV117" s="12">
        <f t="shared" si="432"/>
        <v>-1</v>
      </c>
      <c r="CW117" s="12">
        <f t="shared" si="433"/>
        <v>18</v>
      </c>
      <c r="CX117" s="66">
        <f t="shared" si="434"/>
        <v>0</v>
      </c>
      <c r="CY117" s="66">
        <f t="shared" si="435"/>
        <v>304</v>
      </c>
      <c r="CZ117" s="66">
        <f t="shared" si="436"/>
        <v>131</v>
      </c>
      <c r="DA117" s="66">
        <f t="shared" si="437"/>
        <v>435</v>
      </c>
      <c r="DB117" s="58"/>
      <c r="DC117" s="135"/>
      <c r="DD117" s="134"/>
      <c r="DE117" s="134"/>
      <c r="DF117" s="134"/>
      <c r="DG117" s="134"/>
      <c r="DH117" s="134"/>
      <c r="DI117" s="134"/>
      <c r="DJ117" s="135">
        <v>0</v>
      </c>
      <c r="DK117" s="122">
        <v>0</v>
      </c>
      <c r="DL117" s="122">
        <v>0</v>
      </c>
      <c r="DM117" s="122">
        <v>0</v>
      </c>
      <c r="DN117" s="122">
        <v>0</v>
      </c>
      <c r="DO117" s="122">
        <v>0</v>
      </c>
      <c r="DP117" s="122">
        <v>0</v>
      </c>
      <c r="DQ117" s="122">
        <v>0</v>
      </c>
      <c r="DR117" s="122">
        <v>0</v>
      </c>
      <c r="DS117" s="122">
        <v>0</v>
      </c>
      <c r="DT117" s="122">
        <v>0</v>
      </c>
      <c r="DU117" s="122">
        <v>5</v>
      </c>
      <c r="DV117" s="122">
        <v>6</v>
      </c>
      <c r="DW117" s="122">
        <v>13</v>
      </c>
      <c r="DX117" s="122">
        <v>38</v>
      </c>
      <c r="DY117" s="122">
        <v>31</v>
      </c>
      <c r="DZ117" s="122">
        <v>35</v>
      </c>
      <c r="EA117" s="122">
        <v>25</v>
      </c>
      <c r="EB117" s="232">
        <v>30</v>
      </c>
      <c r="EC117" s="232">
        <v>25</v>
      </c>
      <c r="ED117" s="232">
        <v>22.5</v>
      </c>
      <c r="EE117" s="232">
        <v>22.5</v>
      </c>
      <c r="EF117" s="232">
        <v>22.5</v>
      </c>
      <c r="EG117" s="66">
        <f t="shared" si="438"/>
        <v>0</v>
      </c>
      <c r="EH117" s="66">
        <f t="shared" si="439"/>
        <v>11</v>
      </c>
      <c r="EI117" s="66">
        <f t="shared" si="440"/>
        <v>264.5</v>
      </c>
      <c r="EJ117" s="66">
        <f t="shared" si="441"/>
        <v>275.5</v>
      </c>
      <c r="EK117" s="25"/>
      <c r="EL117" s="5">
        <f t="shared" si="442"/>
        <v>0</v>
      </c>
      <c r="EM117" s="5">
        <f t="shared" si="443"/>
        <v>0</v>
      </c>
      <c r="EN117" s="5">
        <f t="shared" si="444"/>
        <v>0</v>
      </c>
      <c r="EO117" s="5">
        <f t="shared" si="445"/>
        <v>0</v>
      </c>
      <c r="EP117" s="5">
        <f t="shared" si="446"/>
        <v>0</v>
      </c>
      <c r="EQ117" s="5">
        <f t="shared" si="447"/>
        <v>0</v>
      </c>
      <c r="ER117" s="5">
        <f t="shared" si="448"/>
        <v>0</v>
      </c>
      <c r="ES117" s="5">
        <f t="shared" si="449"/>
        <v>0</v>
      </c>
      <c r="ET117" s="5">
        <f t="shared" si="450"/>
        <v>0</v>
      </c>
      <c r="EU117" s="5">
        <f t="shared" si="451"/>
        <v>0</v>
      </c>
      <c r="EV117" s="5">
        <f t="shared" si="452"/>
        <v>0</v>
      </c>
      <c r="EW117" s="5">
        <f t="shared" si="453"/>
        <v>0</v>
      </c>
      <c r="EX117" s="5">
        <f t="shared" si="454"/>
        <v>0</v>
      </c>
      <c r="EY117" s="5">
        <f t="shared" si="455"/>
        <v>0</v>
      </c>
      <c r="EZ117" s="5">
        <f t="shared" si="456"/>
        <v>0</v>
      </c>
      <c r="FA117" s="5">
        <f t="shared" si="457"/>
        <v>0</v>
      </c>
      <c r="FB117" s="5">
        <f t="shared" si="458"/>
        <v>0</v>
      </c>
      <c r="FC117" s="5">
        <f t="shared" si="459"/>
        <v>0</v>
      </c>
      <c r="FD117" s="5">
        <f t="shared" si="460"/>
        <v>5</v>
      </c>
      <c r="FE117" s="5">
        <f t="shared" si="461"/>
        <v>310</v>
      </c>
      <c r="FF117" s="5">
        <f t="shared" si="462"/>
        <v>39</v>
      </c>
      <c r="FG117" s="5">
        <f t="shared" si="463"/>
        <v>37</v>
      </c>
      <c r="FH117" s="5">
        <f t="shared" si="464"/>
        <v>18</v>
      </c>
      <c r="FI117" s="5">
        <f t="shared" si="465"/>
        <v>40</v>
      </c>
      <c r="FJ117" s="5">
        <f t="shared" si="466"/>
        <v>33</v>
      </c>
      <c r="FK117" s="5">
        <f t="shared" si="467"/>
        <v>59</v>
      </c>
      <c r="FL117" s="5">
        <f t="shared" si="468"/>
        <v>41</v>
      </c>
      <c r="FM117" s="5">
        <f t="shared" si="469"/>
        <v>66.5</v>
      </c>
      <c r="FN117" s="5">
        <f t="shared" si="470"/>
        <v>21.5</v>
      </c>
      <c r="FO117" s="5">
        <f t="shared" si="471"/>
        <v>40.5</v>
      </c>
      <c r="FP117" s="176">
        <f t="shared" si="472"/>
        <v>0</v>
      </c>
      <c r="FQ117" s="176">
        <f t="shared" si="473"/>
        <v>315</v>
      </c>
      <c r="FR117" s="176">
        <f t="shared" si="474"/>
        <v>395.5</v>
      </c>
      <c r="FS117" s="66">
        <f t="shared" si="475"/>
        <v>710.5</v>
      </c>
      <c r="FT117" s="242">
        <f t="shared" si="332"/>
        <v>0</v>
      </c>
      <c r="FU117" s="242">
        <f t="shared" si="333"/>
        <v>0</v>
      </c>
      <c r="FV117" s="242">
        <f t="shared" si="334"/>
        <v>0</v>
      </c>
      <c r="FW117" s="242">
        <f t="shared" si="335"/>
        <v>0</v>
      </c>
      <c r="FX117" s="242">
        <f t="shared" si="336"/>
        <v>0</v>
      </c>
      <c r="FY117" s="242">
        <f t="shared" si="337"/>
        <v>0</v>
      </c>
      <c r="FZ117" s="242">
        <f t="shared" si="338"/>
        <v>0</v>
      </c>
      <c r="GA117" s="242">
        <f t="shared" si="339"/>
        <v>0</v>
      </c>
      <c r="GB117" s="242">
        <f t="shared" si="340"/>
        <v>0</v>
      </c>
      <c r="GC117" s="242">
        <f t="shared" si="341"/>
        <v>0</v>
      </c>
      <c r="GD117" s="242">
        <f t="shared" si="342"/>
        <v>0</v>
      </c>
      <c r="GE117" s="242">
        <f t="shared" si="343"/>
        <v>0</v>
      </c>
      <c r="GF117" s="242">
        <f t="shared" si="344"/>
        <v>0</v>
      </c>
      <c r="GG117" s="242">
        <f t="shared" si="345"/>
        <v>0</v>
      </c>
      <c r="GH117" s="242">
        <f t="shared" si="346"/>
        <v>0</v>
      </c>
      <c r="GI117" s="242">
        <f t="shared" si="347"/>
        <v>0</v>
      </c>
      <c r="GJ117" s="242">
        <f t="shared" si="348"/>
        <v>0</v>
      </c>
      <c r="GK117" s="242">
        <f t="shared" si="349"/>
        <v>0</v>
      </c>
      <c r="GL117" s="242">
        <f t="shared" si="350"/>
        <v>5.565387740563885E-5</v>
      </c>
      <c r="GM117" s="242">
        <f t="shared" si="351"/>
        <v>3.8942766695140947E-3</v>
      </c>
      <c r="GN117" s="242">
        <f t="shared" si="352"/>
        <v>6.0247478102358921E-4</v>
      </c>
      <c r="GO117" s="242">
        <f t="shared" si="353"/>
        <v>6.7842605156037987E-4</v>
      </c>
      <c r="GP117" s="242">
        <f t="shared" si="354"/>
        <v>3.019830218434386E-4</v>
      </c>
      <c r="GQ117" s="242">
        <f t="shared" si="355"/>
        <v>5.9003141917307101E-4</v>
      </c>
      <c r="GR117" s="242">
        <f t="shared" si="356"/>
        <v>5.1122368359901474E-4</v>
      </c>
      <c r="GS117" s="242">
        <f t="shared" si="357"/>
        <v>8.7496848630451874E-4</v>
      </c>
      <c r="GT117" s="242">
        <f t="shared" si="358"/>
        <v>5.8209696883651594E-4</v>
      </c>
      <c r="GU117" s="242">
        <f t="shared" si="359"/>
        <v>8.709118709216932E-4</v>
      </c>
      <c r="GV117" s="242">
        <f t="shared" si="360"/>
        <v>3.8294044830749227E-4</v>
      </c>
      <c r="GW117" s="242">
        <f t="shared" si="361"/>
        <v>5.4561314680698423E-4</v>
      </c>
      <c r="GX117" s="177">
        <f t="shared" si="362"/>
        <v>0</v>
      </c>
      <c r="GY117" s="177">
        <f t="shared" si="363"/>
        <v>4.7787513956988202E-4</v>
      </c>
      <c r="GZ117" s="177">
        <f t="shared" si="364"/>
        <v>6.0306488093725386E-4</v>
      </c>
      <c r="HA117" s="243">
        <f t="shared" si="365"/>
        <v>4.456337861619325E-4</v>
      </c>
      <c r="HB117" s="19"/>
      <c r="HC117" s="19"/>
      <c r="HD117" s="225"/>
      <c r="HE117" s="10">
        <f t="shared" si="476"/>
        <v>0</v>
      </c>
      <c r="HF117" s="10">
        <f t="shared" si="477"/>
        <v>0</v>
      </c>
      <c r="HG117" s="10">
        <f t="shared" si="478"/>
        <v>0</v>
      </c>
      <c r="HH117" s="10">
        <f t="shared" si="479"/>
        <v>0</v>
      </c>
      <c r="HI117" s="10">
        <f t="shared" si="480"/>
        <v>0</v>
      </c>
      <c r="HJ117" s="10">
        <f t="shared" si="481"/>
        <v>0</v>
      </c>
      <c r="HK117" s="10">
        <f t="shared" si="482"/>
        <v>0</v>
      </c>
      <c r="HL117" s="10">
        <f t="shared" si="483"/>
        <v>0</v>
      </c>
      <c r="HM117" s="10">
        <f t="shared" si="484"/>
        <v>0</v>
      </c>
      <c r="HN117" s="10">
        <f t="shared" si="485"/>
        <v>0</v>
      </c>
      <c r="HO117" s="10">
        <f t="shared" si="486"/>
        <v>0</v>
      </c>
      <c r="HP117" s="10">
        <f t="shared" si="487"/>
        <v>0</v>
      </c>
      <c r="HQ117" s="10">
        <f t="shared" si="488"/>
        <v>0</v>
      </c>
      <c r="HR117" s="10">
        <f t="shared" si="489"/>
        <v>0</v>
      </c>
      <c r="HS117" s="10">
        <f t="shared" si="490"/>
        <v>0</v>
      </c>
      <c r="HT117" s="10">
        <f t="shared" si="491"/>
        <v>0</v>
      </c>
      <c r="HU117" s="10">
        <f t="shared" si="492"/>
        <v>0</v>
      </c>
      <c r="HV117" s="10">
        <f t="shared" si="493"/>
        <v>0</v>
      </c>
      <c r="HW117" s="10">
        <f t="shared" si="494"/>
        <v>0</v>
      </c>
      <c r="HX117" s="10">
        <f t="shared" si="495"/>
        <v>0</v>
      </c>
      <c r="HY117" s="10">
        <f t="shared" si="496"/>
        <v>0</v>
      </c>
      <c r="HZ117" s="10">
        <f t="shared" si="497"/>
        <v>0</v>
      </c>
      <c r="IA117" s="10">
        <f t="shared" si="498"/>
        <v>0</v>
      </c>
      <c r="IB117" s="10">
        <f t="shared" si="499"/>
        <v>0</v>
      </c>
      <c r="IC117" s="10">
        <f t="shared" si="500"/>
        <v>0</v>
      </c>
      <c r="ID117" s="10">
        <f t="shared" si="501"/>
        <v>0</v>
      </c>
      <c r="IE117" s="10">
        <f t="shared" si="502"/>
        <v>0</v>
      </c>
      <c r="IF117" s="10">
        <f t="shared" si="503"/>
        <v>0</v>
      </c>
      <c r="IG117" s="10">
        <f t="shared" si="504"/>
        <v>0</v>
      </c>
      <c r="IH117" s="10">
        <f t="shared" si="505"/>
        <v>0</v>
      </c>
      <c r="II117" s="176">
        <f t="shared" si="506"/>
        <v>0</v>
      </c>
      <c r="IJ117" s="176">
        <f t="shared" si="507"/>
        <v>0</v>
      </c>
      <c r="IK117" s="176">
        <f t="shared" si="508"/>
        <v>0</v>
      </c>
      <c r="IL117" s="19">
        <f t="shared" si="509"/>
        <v>0</v>
      </c>
      <c r="IM117" s="168"/>
      <c r="IN117" s="168"/>
      <c r="IO117" s="168"/>
      <c r="IP117" s="168"/>
      <c r="IQ117" s="168"/>
      <c r="IR117" s="168"/>
      <c r="IS117" s="168"/>
      <c r="IT117" s="168"/>
      <c r="IU117" s="168"/>
      <c r="IV117" s="168"/>
      <c r="IW117" s="168"/>
      <c r="IX117" s="168"/>
      <c r="IY117" s="168"/>
      <c r="IZ117" s="168"/>
      <c r="JA117" s="168"/>
      <c r="JB117" s="168"/>
      <c r="JC117" s="168"/>
      <c r="JD117" s="168"/>
      <c r="JE117" s="168"/>
      <c r="JF117" s="168"/>
      <c r="JG117" s="168"/>
      <c r="JH117" s="168"/>
      <c r="JI117" s="168"/>
      <c r="JJ117" s="168"/>
      <c r="JK117" s="168"/>
      <c r="JL117" s="168"/>
      <c r="JM117" s="168"/>
      <c r="JN117" s="168"/>
      <c r="JO117" s="168"/>
      <c r="JP117" s="168"/>
      <c r="JQ117" s="177"/>
      <c r="JR117" s="177">
        <f t="shared" ref="JR117:JR126" si="511">IJ117/FQ117</f>
        <v>0</v>
      </c>
      <c r="JS117" s="177">
        <f t="shared" ref="JS117:JS126" si="512">IK117/FR117</f>
        <v>0</v>
      </c>
      <c r="JT117" s="22">
        <f t="shared" ref="JT117:JT126" si="513">IL117/FS117</f>
        <v>0</v>
      </c>
    </row>
    <row r="118" spans="1:280" x14ac:dyDescent="0.25">
      <c r="A118" s="96">
        <v>118</v>
      </c>
      <c r="B118" s="45"/>
      <c r="C118" s="45" t="s">
        <v>237</v>
      </c>
      <c r="D118" s="45" t="s">
        <v>183</v>
      </c>
      <c r="E118" s="68">
        <v>340</v>
      </c>
      <c r="F118" s="48" t="s">
        <v>113</v>
      </c>
      <c r="G118" s="124"/>
      <c r="H118" s="125"/>
      <c r="I118" s="125"/>
      <c r="J118" s="125"/>
      <c r="K118" s="125"/>
      <c r="L118" s="125"/>
      <c r="M118" s="125"/>
      <c r="N118" s="17"/>
      <c r="O118" s="12"/>
      <c r="P118" s="12"/>
      <c r="Q118" s="12"/>
      <c r="R118" s="12"/>
      <c r="S118" s="12"/>
      <c r="T118" s="12"/>
      <c r="U118" s="12"/>
      <c r="V118" s="12"/>
      <c r="W118" s="11"/>
      <c r="X118" s="12"/>
      <c r="Y118" s="12"/>
      <c r="Z118" s="12"/>
      <c r="AA118" s="11"/>
      <c r="AB118" s="11"/>
      <c r="AC118" s="11"/>
      <c r="AD118" s="11"/>
      <c r="AE118" s="11"/>
      <c r="AF118" s="11"/>
      <c r="AG118" s="11"/>
      <c r="AH118" s="12"/>
      <c r="AI118" s="12"/>
      <c r="AJ118" s="12"/>
      <c r="AK118" s="12"/>
      <c r="AL118" s="60"/>
      <c r="AM118" s="124">
        <v>24</v>
      </c>
      <c r="AN118" s="125">
        <v>24</v>
      </c>
      <c r="AO118" s="125">
        <v>24</v>
      </c>
      <c r="AP118" s="125">
        <v>24</v>
      </c>
      <c r="AQ118" s="125">
        <v>24</v>
      </c>
      <c r="AR118" s="125">
        <v>24</v>
      </c>
      <c r="AS118" s="125">
        <v>24</v>
      </c>
      <c r="AT118" s="17">
        <v>24</v>
      </c>
      <c r="AU118" s="12">
        <v>27</v>
      </c>
      <c r="AV118" s="12">
        <v>24</v>
      </c>
      <c r="AW118" s="12">
        <v>29</v>
      </c>
      <c r="AX118" s="12">
        <v>28</v>
      </c>
      <c r="AY118" s="12">
        <v>18</v>
      </c>
      <c r="AZ118" s="12">
        <v>22</v>
      </c>
      <c r="BA118" s="12">
        <v>23</v>
      </c>
      <c r="BB118" s="12">
        <v>23</v>
      </c>
      <c r="BC118" s="11">
        <v>34</v>
      </c>
      <c r="BD118" s="12">
        <v>33</v>
      </c>
      <c r="BE118" s="12">
        <v>39</v>
      </c>
      <c r="BF118" s="12">
        <v>49</v>
      </c>
      <c r="BG118" s="11">
        <v>47</v>
      </c>
      <c r="BH118" s="11">
        <v>48</v>
      </c>
      <c r="BI118" s="11">
        <v>52</v>
      </c>
      <c r="BJ118" s="11">
        <v>50</v>
      </c>
      <c r="BK118" s="11">
        <v>47</v>
      </c>
      <c r="BL118" s="11">
        <v>46</v>
      </c>
      <c r="BM118" s="11">
        <v>45</v>
      </c>
      <c r="BN118" s="12">
        <v>47</v>
      </c>
      <c r="BO118" s="12">
        <v>46</v>
      </c>
      <c r="BP118" s="12">
        <v>49</v>
      </c>
      <c r="BQ118" s="12">
        <v>62</v>
      </c>
      <c r="BR118" s="60"/>
      <c r="BS118" s="60"/>
      <c r="BT118" s="11">
        <f t="shared" si="404"/>
        <v>0</v>
      </c>
      <c r="BU118" s="11">
        <f t="shared" si="405"/>
        <v>0</v>
      </c>
      <c r="BV118" s="11">
        <f t="shared" si="406"/>
        <v>0</v>
      </c>
      <c r="BW118" s="11">
        <f t="shared" si="407"/>
        <v>0</v>
      </c>
      <c r="BX118" s="11">
        <f t="shared" si="408"/>
        <v>0</v>
      </c>
      <c r="BY118" s="11">
        <f t="shared" si="409"/>
        <v>0</v>
      </c>
      <c r="BZ118" s="11">
        <f t="shared" si="410"/>
        <v>0</v>
      </c>
      <c r="CA118" s="11">
        <f t="shared" si="411"/>
        <v>3</v>
      </c>
      <c r="CB118" s="11">
        <f t="shared" si="412"/>
        <v>-3</v>
      </c>
      <c r="CC118" s="11">
        <f t="shared" si="413"/>
        <v>5</v>
      </c>
      <c r="CD118" s="11">
        <f t="shared" si="414"/>
        <v>-1</v>
      </c>
      <c r="CE118" s="11">
        <f t="shared" si="415"/>
        <v>-10</v>
      </c>
      <c r="CF118" s="11">
        <f t="shared" si="416"/>
        <v>4</v>
      </c>
      <c r="CG118" s="11">
        <f t="shared" si="417"/>
        <v>1</v>
      </c>
      <c r="CH118" s="11">
        <f t="shared" si="418"/>
        <v>0</v>
      </c>
      <c r="CI118" s="11">
        <f t="shared" si="419"/>
        <v>11</v>
      </c>
      <c r="CJ118" s="11">
        <f t="shared" si="420"/>
        <v>-1</v>
      </c>
      <c r="CK118" s="11">
        <f t="shared" si="421"/>
        <v>6</v>
      </c>
      <c r="CL118" s="11">
        <f t="shared" si="422"/>
        <v>10</v>
      </c>
      <c r="CM118" s="11">
        <f t="shared" si="423"/>
        <v>-2</v>
      </c>
      <c r="CN118" s="11">
        <f t="shared" si="424"/>
        <v>1</v>
      </c>
      <c r="CO118" s="11">
        <f t="shared" si="425"/>
        <v>4</v>
      </c>
      <c r="CP118" s="11">
        <f t="shared" si="426"/>
        <v>-2</v>
      </c>
      <c r="CQ118" s="11">
        <f t="shared" si="427"/>
        <v>-3</v>
      </c>
      <c r="CR118" s="11">
        <f t="shared" si="428"/>
        <v>-1</v>
      </c>
      <c r="CS118" s="11">
        <f t="shared" si="429"/>
        <v>-1</v>
      </c>
      <c r="CT118" s="11">
        <f t="shared" si="430"/>
        <v>2</v>
      </c>
      <c r="CU118" s="11">
        <f t="shared" si="431"/>
        <v>-1</v>
      </c>
      <c r="CV118" s="11">
        <f t="shared" si="432"/>
        <v>3</v>
      </c>
      <c r="CW118" s="11">
        <f t="shared" si="433"/>
        <v>13</v>
      </c>
      <c r="CX118" s="66">
        <f t="shared" si="434"/>
        <v>5</v>
      </c>
      <c r="CY118" s="66">
        <f t="shared" si="435"/>
        <v>18</v>
      </c>
      <c r="CZ118" s="66">
        <f t="shared" si="436"/>
        <v>15</v>
      </c>
      <c r="DA118" s="66">
        <f t="shared" si="437"/>
        <v>38</v>
      </c>
      <c r="DB118" s="60"/>
      <c r="DC118" s="128">
        <v>0</v>
      </c>
      <c r="DD118" s="129">
        <v>0</v>
      </c>
      <c r="DE118" s="128">
        <v>0</v>
      </c>
      <c r="DF118" s="129">
        <v>1</v>
      </c>
      <c r="DG118" s="129">
        <v>4</v>
      </c>
      <c r="DH118" s="129">
        <v>1</v>
      </c>
      <c r="DI118" s="129">
        <v>0</v>
      </c>
      <c r="DJ118" s="129">
        <v>1</v>
      </c>
      <c r="DK118" s="128">
        <v>2</v>
      </c>
      <c r="DL118" s="129">
        <v>0</v>
      </c>
      <c r="DM118" s="128">
        <v>3</v>
      </c>
      <c r="DN118" s="129">
        <v>2</v>
      </c>
      <c r="DO118" s="129">
        <v>3</v>
      </c>
      <c r="DP118" s="129">
        <v>1</v>
      </c>
      <c r="DQ118" s="129">
        <v>4</v>
      </c>
      <c r="DR118" s="129">
        <v>1</v>
      </c>
      <c r="DS118" s="130">
        <v>1</v>
      </c>
      <c r="DT118" s="130">
        <v>3</v>
      </c>
      <c r="DU118" s="130">
        <v>1</v>
      </c>
      <c r="DV118" s="130">
        <v>4</v>
      </c>
      <c r="DW118" s="130">
        <v>1</v>
      </c>
      <c r="DX118" s="130">
        <v>1</v>
      </c>
      <c r="DY118" s="130">
        <v>1</v>
      </c>
      <c r="DZ118" s="130">
        <v>0</v>
      </c>
      <c r="EA118" s="130">
        <v>1</v>
      </c>
      <c r="EB118" s="130">
        <v>2</v>
      </c>
      <c r="EC118" s="130">
        <v>1</v>
      </c>
      <c r="ED118" s="130">
        <v>4</v>
      </c>
      <c r="EE118" s="130">
        <v>2</v>
      </c>
      <c r="EF118" s="130">
        <v>1</v>
      </c>
      <c r="EG118" s="66">
        <f t="shared" si="438"/>
        <v>9</v>
      </c>
      <c r="EH118" s="66">
        <f t="shared" si="439"/>
        <v>23</v>
      </c>
      <c r="EI118" s="66">
        <f t="shared" si="440"/>
        <v>14</v>
      </c>
      <c r="EJ118" s="66">
        <f t="shared" si="441"/>
        <v>46</v>
      </c>
      <c r="EK118" s="25"/>
      <c r="EL118" s="5">
        <f t="shared" si="442"/>
        <v>0</v>
      </c>
      <c r="EM118" s="5">
        <f t="shared" si="443"/>
        <v>0</v>
      </c>
      <c r="EN118" s="5">
        <f t="shared" si="444"/>
        <v>0</v>
      </c>
      <c r="EO118" s="5">
        <f t="shared" si="445"/>
        <v>1</v>
      </c>
      <c r="EP118" s="5">
        <f t="shared" si="446"/>
        <v>4</v>
      </c>
      <c r="EQ118" s="5">
        <f t="shared" si="447"/>
        <v>1</v>
      </c>
      <c r="ER118" s="5">
        <f t="shared" si="448"/>
        <v>0</v>
      </c>
      <c r="ES118" s="5">
        <f t="shared" si="449"/>
        <v>4</v>
      </c>
      <c r="ET118" s="5">
        <f t="shared" si="450"/>
        <v>-1</v>
      </c>
      <c r="EU118" s="5">
        <f t="shared" si="451"/>
        <v>5</v>
      </c>
      <c r="EV118" s="5">
        <f t="shared" si="452"/>
        <v>2</v>
      </c>
      <c r="EW118" s="5">
        <f t="shared" si="453"/>
        <v>-8</v>
      </c>
      <c r="EX118" s="5">
        <f t="shared" si="454"/>
        <v>7</v>
      </c>
      <c r="EY118" s="5">
        <f t="shared" si="455"/>
        <v>2</v>
      </c>
      <c r="EZ118" s="5">
        <f t="shared" si="456"/>
        <v>4</v>
      </c>
      <c r="FA118" s="5">
        <f t="shared" si="457"/>
        <v>12</v>
      </c>
      <c r="FB118" s="5">
        <f t="shared" si="458"/>
        <v>0</v>
      </c>
      <c r="FC118" s="5">
        <f t="shared" si="459"/>
        <v>9</v>
      </c>
      <c r="FD118" s="5">
        <f t="shared" si="460"/>
        <v>11</v>
      </c>
      <c r="FE118" s="5">
        <f t="shared" si="461"/>
        <v>2</v>
      </c>
      <c r="FF118" s="5">
        <f t="shared" si="462"/>
        <v>2</v>
      </c>
      <c r="FG118" s="5">
        <f t="shared" si="463"/>
        <v>5</v>
      </c>
      <c r="FH118" s="5">
        <f t="shared" si="464"/>
        <v>-1</v>
      </c>
      <c r="FI118" s="5">
        <f t="shared" si="465"/>
        <v>-3</v>
      </c>
      <c r="FJ118" s="5">
        <f t="shared" si="466"/>
        <v>0</v>
      </c>
      <c r="FK118" s="5">
        <f t="shared" si="467"/>
        <v>1</v>
      </c>
      <c r="FL118" s="5">
        <f t="shared" si="468"/>
        <v>3</v>
      </c>
      <c r="FM118" s="5">
        <f t="shared" si="469"/>
        <v>3</v>
      </c>
      <c r="FN118" s="5">
        <f t="shared" si="470"/>
        <v>5</v>
      </c>
      <c r="FO118" s="5">
        <f t="shared" si="471"/>
        <v>14</v>
      </c>
      <c r="FP118" s="176">
        <f t="shared" si="472"/>
        <v>14</v>
      </c>
      <c r="FQ118" s="176">
        <f t="shared" si="473"/>
        <v>41</v>
      </c>
      <c r="FR118" s="176">
        <f t="shared" si="474"/>
        <v>29</v>
      </c>
      <c r="FS118" s="66">
        <f t="shared" si="475"/>
        <v>84</v>
      </c>
      <c r="FT118" s="242">
        <f t="shared" si="332"/>
        <v>0</v>
      </c>
      <c r="FU118" s="242">
        <f t="shared" si="333"/>
        <v>0</v>
      </c>
      <c r="FV118" s="242">
        <f t="shared" si="334"/>
        <v>0</v>
      </c>
      <c r="FW118" s="242">
        <f t="shared" si="335"/>
        <v>7.3445705262384787E-5</v>
      </c>
      <c r="FX118" s="242">
        <f t="shared" si="336"/>
        <v>1.6645974795219832E-4</v>
      </c>
      <c r="FY118" s="242">
        <f t="shared" si="337"/>
        <v>4.2457736861099519E-5</v>
      </c>
      <c r="FZ118" s="242">
        <f t="shared" si="338"/>
        <v>0</v>
      </c>
      <c r="GA118" s="242">
        <f t="shared" si="339"/>
        <v>1.433794537242813E-4</v>
      </c>
      <c r="GB118" s="242">
        <f t="shared" si="340"/>
        <v>-3.9799410968717664E-5</v>
      </c>
      <c r="GC118" s="242">
        <f t="shared" si="341"/>
        <v>1.0327377878756583E-4</v>
      </c>
      <c r="GD118" s="242">
        <f t="shared" si="342"/>
        <v>4.1318045656440447E-5</v>
      </c>
      <c r="GE118" s="242">
        <f t="shared" si="343"/>
        <v>-1.8527095877721167E-4</v>
      </c>
      <c r="GF118" s="242">
        <f t="shared" si="344"/>
        <v>1.5746260263187493E-4</v>
      </c>
      <c r="GG118" s="242">
        <f t="shared" si="345"/>
        <v>3.3066049433743901E-5</v>
      </c>
      <c r="GH118" s="242">
        <f t="shared" si="346"/>
        <v>6.3764327047233419E-5</v>
      </c>
      <c r="GI118" s="242">
        <f t="shared" si="347"/>
        <v>1.6070065485516855E-4</v>
      </c>
      <c r="GJ118" s="242">
        <f t="shared" si="348"/>
        <v>0</v>
      </c>
      <c r="GK118" s="242">
        <f t="shared" si="349"/>
        <v>1.1707317073170732E-4</v>
      </c>
      <c r="GL118" s="242">
        <f t="shared" si="350"/>
        <v>1.2243853029240547E-4</v>
      </c>
      <c r="GM118" s="242">
        <f t="shared" si="351"/>
        <v>2.5124365609768353E-5</v>
      </c>
      <c r="GN118" s="242">
        <f t="shared" si="352"/>
        <v>3.0896142616594319E-5</v>
      </c>
      <c r="GO118" s="242">
        <f t="shared" si="353"/>
        <v>9.1679196156808096E-5</v>
      </c>
      <c r="GP118" s="242">
        <f t="shared" si="354"/>
        <v>-1.6776834546857699E-5</v>
      </c>
      <c r="GQ118" s="242">
        <f t="shared" si="355"/>
        <v>-4.4252356437980323E-5</v>
      </c>
      <c r="GR118" s="242">
        <f t="shared" si="356"/>
        <v>0</v>
      </c>
      <c r="GS118" s="242">
        <f t="shared" si="357"/>
        <v>1.4829974344144385E-5</v>
      </c>
      <c r="GT118" s="242">
        <f t="shared" si="358"/>
        <v>4.2592461134379218E-5</v>
      </c>
      <c r="GU118" s="242">
        <f t="shared" si="359"/>
        <v>3.9289257334813231E-5</v>
      </c>
      <c r="GV118" s="242">
        <f t="shared" si="360"/>
        <v>8.9055918211044721E-5</v>
      </c>
      <c r="GW118" s="242">
        <f t="shared" si="361"/>
        <v>1.8860701371105628E-4</v>
      </c>
      <c r="GX118" s="177">
        <f t="shared" si="362"/>
        <v>5.0112072069750277E-5</v>
      </c>
      <c r="GY118" s="177">
        <f t="shared" si="363"/>
        <v>6.2199621340841793E-5</v>
      </c>
      <c r="GZ118" s="177">
        <f t="shared" si="364"/>
        <v>4.4219675214109639E-5</v>
      </c>
      <c r="HA118" s="243">
        <f t="shared" si="365"/>
        <v>5.2685767822100396E-5</v>
      </c>
      <c r="HB118" s="19"/>
      <c r="HC118" s="19"/>
      <c r="HD118" s="225">
        <v>8.6999999999999994E-3</v>
      </c>
      <c r="HE118" s="10">
        <f t="shared" si="476"/>
        <v>0</v>
      </c>
      <c r="HF118" s="10">
        <f t="shared" si="477"/>
        <v>0</v>
      </c>
      <c r="HG118" s="10">
        <f t="shared" si="478"/>
        <v>0</v>
      </c>
      <c r="HH118" s="10">
        <f t="shared" si="479"/>
        <v>8.6999999999999994E-3</v>
      </c>
      <c r="HI118" s="10">
        <f t="shared" si="480"/>
        <v>3.4799999999999998E-2</v>
      </c>
      <c r="HJ118" s="10">
        <f t="shared" si="481"/>
        <v>8.6999999999999994E-3</v>
      </c>
      <c r="HK118" s="10">
        <f t="shared" si="482"/>
        <v>0</v>
      </c>
      <c r="HL118" s="10">
        <f t="shared" si="483"/>
        <v>3.4799999999999998E-2</v>
      </c>
      <c r="HM118" s="10">
        <f t="shared" si="484"/>
        <v>-8.6999999999999994E-3</v>
      </c>
      <c r="HN118" s="10">
        <f t="shared" si="485"/>
        <v>4.3499999999999997E-2</v>
      </c>
      <c r="HO118" s="10">
        <f t="shared" si="486"/>
        <v>1.7399999999999999E-2</v>
      </c>
      <c r="HP118" s="10">
        <f t="shared" si="487"/>
        <v>-6.9599999999999995E-2</v>
      </c>
      <c r="HQ118" s="10">
        <f t="shared" si="488"/>
        <v>6.0899999999999996E-2</v>
      </c>
      <c r="HR118" s="10">
        <f t="shared" si="489"/>
        <v>1.7399999999999999E-2</v>
      </c>
      <c r="HS118" s="10">
        <f t="shared" si="490"/>
        <v>3.4799999999999998E-2</v>
      </c>
      <c r="HT118" s="10">
        <f t="shared" si="491"/>
        <v>0.10439999999999999</v>
      </c>
      <c r="HU118" s="10">
        <f t="shared" si="492"/>
        <v>0</v>
      </c>
      <c r="HV118" s="10">
        <f t="shared" si="493"/>
        <v>7.8299999999999995E-2</v>
      </c>
      <c r="HW118" s="10">
        <f t="shared" si="494"/>
        <v>9.5699999999999993E-2</v>
      </c>
      <c r="HX118" s="10">
        <f t="shared" si="495"/>
        <v>1.7399999999999999E-2</v>
      </c>
      <c r="HY118" s="10">
        <f t="shared" si="496"/>
        <v>1.7399999999999999E-2</v>
      </c>
      <c r="HZ118" s="10">
        <f t="shared" si="497"/>
        <v>4.3499999999999997E-2</v>
      </c>
      <c r="IA118" s="10">
        <f t="shared" si="498"/>
        <v>-8.6999999999999994E-3</v>
      </c>
      <c r="IB118" s="10">
        <f t="shared" si="499"/>
        <v>-2.6099999999999998E-2</v>
      </c>
      <c r="IC118" s="10">
        <f t="shared" si="500"/>
        <v>0</v>
      </c>
      <c r="ID118" s="10">
        <f t="shared" si="501"/>
        <v>8.6999999999999994E-3</v>
      </c>
      <c r="IE118" s="10">
        <f t="shared" si="502"/>
        <v>2.6099999999999998E-2</v>
      </c>
      <c r="IF118" s="10">
        <f t="shared" si="503"/>
        <v>2.6099999999999998E-2</v>
      </c>
      <c r="IG118" s="10">
        <f t="shared" si="504"/>
        <v>4.3499999999999997E-2</v>
      </c>
      <c r="IH118" s="10">
        <f t="shared" si="505"/>
        <v>0.12179999999999999</v>
      </c>
      <c r="II118" s="176">
        <f t="shared" si="506"/>
        <v>0.12179999999999999</v>
      </c>
      <c r="IJ118" s="176">
        <f t="shared" si="507"/>
        <v>0.35670000000000002</v>
      </c>
      <c r="IK118" s="176">
        <f t="shared" si="508"/>
        <v>0.25229999999999997</v>
      </c>
      <c r="IL118" s="19">
        <f t="shared" si="509"/>
        <v>0.73080000000000001</v>
      </c>
      <c r="IM118" s="168"/>
      <c r="IN118" s="168"/>
      <c r="IO118" s="168"/>
      <c r="IP118" s="168"/>
      <c r="IQ118" s="168"/>
      <c r="IR118" s="168"/>
      <c r="IS118" s="168"/>
      <c r="IT118" s="168"/>
      <c r="IU118" s="168"/>
      <c r="IV118" s="168"/>
      <c r="IW118" s="168"/>
      <c r="IX118" s="168"/>
      <c r="IY118" s="168"/>
      <c r="IZ118" s="168"/>
      <c r="JA118" s="168"/>
      <c r="JB118" s="168"/>
      <c r="JC118" s="168"/>
      <c r="JD118" s="168"/>
      <c r="JE118" s="168"/>
      <c r="JF118" s="168"/>
      <c r="JG118" s="168"/>
      <c r="JH118" s="168"/>
      <c r="JI118" s="168"/>
      <c r="JJ118" s="168"/>
      <c r="JK118" s="168"/>
      <c r="JL118" s="168"/>
      <c r="JM118" s="168"/>
      <c r="JN118" s="168"/>
      <c r="JO118" s="168"/>
      <c r="JP118" s="168"/>
      <c r="JQ118" s="177">
        <f t="shared" ref="JQ118:JQ126" si="514">II118/FP118</f>
        <v>8.6999999999999994E-3</v>
      </c>
      <c r="JR118" s="177">
        <f t="shared" si="511"/>
        <v>8.7000000000000011E-3</v>
      </c>
      <c r="JS118" s="177">
        <f t="shared" si="512"/>
        <v>8.6999999999999994E-3</v>
      </c>
      <c r="JT118" s="22">
        <f t="shared" si="513"/>
        <v>8.6999999999999994E-3</v>
      </c>
    </row>
    <row r="119" spans="1:280" x14ac:dyDescent="0.25">
      <c r="A119" s="96">
        <v>119</v>
      </c>
      <c r="B119" s="45"/>
      <c r="C119" s="45" t="s">
        <v>182</v>
      </c>
      <c r="D119" s="45" t="s">
        <v>182</v>
      </c>
      <c r="E119" s="68">
        <v>236</v>
      </c>
      <c r="F119" s="48" t="s">
        <v>28</v>
      </c>
      <c r="G119" s="124"/>
      <c r="H119" s="125"/>
      <c r="I119" s="125"/>
      <c r="J119" s="125"/>
      <c r="K119" s="125"/>
      <c r="L119" s="125"/>
      <c r="M119" s="125"/>
      <c r="N119" s="17"/>
      <c r="O119" s="12"/>
      <c r="P119" s="12"/>
      <c r="Q119" s="12"/>
      <c r="R119" s="12"/>
      <c r="S119" s="12"/>
      <c r="T119" s="12"/>
      <c r="U119" s="12"/>
      <c r="V119" s="12"/>
      <c r="W119" s="11"/>
      <c r="X119" s="11"/>
      <c r="Y119" s="12"/>
      <c r="Z119" s="11"/>
      <c r="AA119" s="12"/>
      <c r="AB119" s="12"/>
      <c r="AC119" s="11"/>
      <c r="AD119" s="11"/>
      <c r="AE119" s="11"/>
      <c r="AF119" s="11"/>
      <c r="AG119" s="11"/>
      <c r="AH119" s="11"/>
      <c r="AI119" s="11"/>
      <c r="AJ119" s="11"/>
      <c r="AK119" s="11"/>
      <c r="AL119" s="60"/>
      <c r="AM119" s="124">
        <v>2</v>
      </c>
      <c r="AN119" s="125">
        <v>2</v>
      </c>
      <c r="AO119" s="125">
        <v>2</v>
      </c>
      <c r="AP119" s="125">
        <v>2</v>
      </c>
      <c r="AQ119" s="125">
        <v>2</v>
      </c>
      <c r="AR119" s="125">
        <v>2</v>
      </c>
      <c r="AS119" s="125">
        <v>2</v>
      </c>
      <c r="AT119" s="17">
        <v>2</v>
      </c>
      <c r="AU119" s="12">
        <v>18</v>
      </c>
      <c r="AV119" s="12">
        <v>20</v>
      </c>
      <c r="AW119" s="12">
        <v>32</v>
      </c>
      <c r="AX119" s="12">
        <v>38</v>
      </c>
      <c r="AY119" s="12">
        <v>33</v>
      </c>
      <c r="AZ119" s="12">
        <v>36</v>
      </c>
      <c r="BA119" s="12">
        <v>56</v>
      </c>
      <c r="BB119" s="12">
        <v>75</v>
      </c>
      <c r="BC119" s="11">
        <v>81</v>
      </c>
      <c r="BD119" s="11">
        <v>90</v>
      </c>
      <c r="BE119" s="12">
        <v>81</v>
      </c>
      <c r="BF119" s="11">
        <v>83</v>
      </c>
      <c r="BG119" s="12">
        <v>94</v>
      </c>
      <c r="BH119" s="12">
        <v>90</v>
      </c>
      <c r="BI119" s="11">
        <v>100</v>
      </c>
      <c r="BJ119" s="11">
        <v>100</v>
      </c>
      <c r="BK119" s="11">
        <v>105</v>
      </c>
      <c r="BL119" s="11">
        <v>92</v>
      </c>
      <c r="BM119" s="11">
        <v>90</v>
      </c>
      <c r="BN119" s="11">
        <v>87</v>
      </c>
      <c r="BO119" s="11">
        <v>93</v>
      </c>
      <c r="BP119" s="11">
        <v>92</v>
      </c>
      <c r="BQ119" s="11">
        <v>87</v>
      </c>
      <c r="BR119" s="60"/>
      <c r="BS119" s="60"/>
      <c r="BT119" s="11">
        <f t="shared" si="404"/>
        <v>0</v>
      </c>
      <c r="BU119" s="11">
        <f t="shared" si="405"/>
        <v>0</v>
      </c>
      <c r="BV119" s="11">
        <f t="shared" si="406"/>
        <v>0</v>
      </c>
      <c r="BW119" s="11">
        <f t="shared" si="407"/>
        <v>0</v>
      </c>
      <c r="BX119" s="11">
        <f t="shared" si="408"/>
        <v>0</v>
      </c>
      <c r="BY119" s="11">
        <f t="shared" si="409"/>
        <v>0</v>
      </c>
      <c r="BZ119" s="11">
        <f t="shared" si="410"/>
        <v>0</v>
      </c>
      <c r="CA119" s="11">
        <f t="shared" si="411"/>
        <v>16</v>
      </c>
      <c r="CB119" s="11">
        <f t="shared" si="412"/>
        <v>2</v>
      </c>
      <c r="CC119" s="11">
        <f t="shared" si="413"/>
        <v>12</v>
      </c>
      <c r="CD119" s="11">
        <f t="shared" si="414"/>
        <v>6</v>
      </c>
      <c r="CE119" s="11">
        <f t="shared" si="415"/>
        <v>-5</v>
      </c>
      <c r="CF119" s="11">
        <f t="shared" si="416"/>
        <v>3</v>
      </c>
      <c r="CG119" s="11">
        <f t="shared" si="417"/>
        <v>20</v>
      </c>
      <c r="CH119" s="11">
        <f t="shared" si="418"/>
        <v>19</v>
      </c>
      <c r="CI119" s="11">
        <f t="shared" si="419"/>
        <v>6</v>
      </c>
      <c r="CJ119" s="11">
        <f t="shared" si="420"/>
        <v>9</v>
      </c>
      <c r="CK119" s="11">
        <f t="shared" si="421"/>
        <v>-9</v>
      </c>
      <c r="CL119" s="11">
        <f t="shared" si="422"/>
        <v>2</v>
      </c>
      <c r="CM119" s="11">
        <f t="shared" si="423"/>
        <v>11</v>
      </c>
      <c r="CN119" s="11">
        <f t="shared" si="424"/>
        <v>-4</v>
      </c>
      <c r="CO119" s="11">
        <f t="shared" si="425"/>
        <v>10</v>
      </c>
      <c r="CP119" s="11">
        <f t="shared" si="426"/>
        <v>0</v>
      </c>
      <c r="CQ119" s="11">
        <f t="shared" si="427"/>
        <v>5</v>
      </c>
      <c r="CR119" s="11">
        <f t="shared" si="428"/>
        <v>-13</v>
      </c>
      <c r="CS119" s="11">
        <f t="shared" si="429"/>
        <v>-2</v>
      </c>
      <c r="CT119" s="11">
        <f t="shared" si="430"/>
        <v>-3</v>
      </c>
      <c r="CU119" s="11">
        <f t="shared" si="431"/>
        <v>6</v>
      </c>
      <c r="CV119" s="11">
        <f t="shared" si="432"/>
        <v>-1</v>
      </c>
      <c r="CW119" s="11">
        <f t="shared" si="433"/>
        <v>-5</v>
      </c>
      <c r="CX119" s="66">
        <f t="shared" si="434"/>
        <v>30</v>
      </c>
      <c r="CY119" s="66">
        <f t="shared" si="435"/>
        <v>62</v>
      </c>
      <c r="CZ119" s="66">
        <f t="shared" si="436"/>
        <v>-7</v>
      </c>
      <c r="DA119" s="66">
        <f t="shared" si="437"/>
        <v>85</v>
      </c>
      <c r="DB119" s="60"/>
      <c r="DC119" s="128">
        <v>0</v>
      </c>
      <c r="DD119" s="128">
        <v>0</v>
      </c>
      <c r="DE119" s="128">
        <v>0</v>
      </c>
      <c r="DF119" s="129">
        <v>0</v>
      </c>
      <c r="DG119" s="129">
        <v>1</v>
      </c>
      <c r="DH119" s="129">
        <v>1</v>
      </c>
      <c r="DI119" s="129">
        <v>0</v>
      </c>
      <c r="DJ119" s="129">
        <v>0</v>
      </c>
      <c r="DK119" s="128">
        <v>2</v>
      </c>
      <c r="DL119" s="128">
        <v>2</v>
      </c>
      <c r="DM119" s="128">
        <v>5</v>
      </c>
      <c r="DN119" s="129">
        <v>12</v>
      </c>
      <c r="DO119" s="129">
        <v>2</v>
      </c>
      <c r="DP119" s="129">
        <v>3</v>
      </c>
      <c r="DQ119" s="129">
        <v>1</v>
      </c>
      <c r="DR119" s="129">
        <v>7</v>
      </c>
      <c r="DS119" s="130">
        <v>3</v>
      </c>
      <c r="DT119" s="130">
        <v>16</v>
      </c>
      <c r="DU119" s="130">
        <v>9</v>
      </c>
      <c r="DV119" s="130">
        <v>7</v>
      </c>
      <c r="DW119" s="130">
        <v>11</v>
      </c>
      <c r="DX119" s="130">
        <v>3</v>
      </c>
      <c r="DY119" s="130">
        <v>4</v>
      </c>
      <c r="DZ119" s="130">
        <v>4</v>
      </c>
      <c r="EA119" s="130">
        <v>14</v>
      </c>
      <c r="EB119" s="130">
        <v>9</v>
      </c>
      <c r="EC119" s="130">
        <v>4</v>
      </c>
      <c r="ED119" s="130">
        <v>4</v>
      </c>
      <c r="EE119" s="130">
        <v>3</v>
      </c>
      <c r="EF119" s="130">
        <v>4</v>
      </c>
      <c r="EG119" s="66">
        <f t="shared" si="438"/>
        <v>6</v>
      </c>
      <c r="EH119" s="66">
        <f t="shared" si="439"/>
        <v>65</v>
      </c>
      <c r="EI119" s="66">
        <f t="shared" si="440"/>
        <v>60</v>
      </c>
      <c r="EJ119" s="66">
        <f t="shared" si="441"/>
        <v>131</v>
      </c>
      <c r="EK119" s="19"/>
      <c r="EL119" s="5">
        <f t="shared" si="442"/>
        <v>0</v>
      </c>
      <c r="EM119" s="5">
        <f t="shared" si="443"/>
        <v>0</v>
      </c>
      <c r="EN119" s="5">
        <f t="shared" si="444"/>
        <v>0</v>
      </c>
      <c r="EO119" s="5">
        <f t="shared" si="445"/>
        <v>0</v>
      </c>
      <c r="EP119" s="5">
        <f t="shared" si="446"/>
        <v>1</v>
      </c>
      <c r="EQ119" s="5">
        <f t="shared" si="447"/>
        <v>1</v>
      </c>
      <c r="ER119" s="5">
        <f t="shared" si="448"/>
        <v>0</v>
      </c>
      <c r="ES119" s="5">
        <f t="shared" si="449"/>
        <v>16</v>
      </c>
      <c r="ET119" s="5">
        <f t="shared" si="450"/>
        <v>4</v>
      </c>
      <c r="EU119" s="5">
        <f t="shared" si="451"/>
        <v>14</v>
      </c>
      <c r="EV119" s="5">
        <f t="shared" si="452"/>
        <v>11</v>
      </c>
      <c r="EW119" s="5">
        <f t="shared" si="453"/>
        <v>7</v>
      </c>
      <c r="EX119" s="5">
        <f t="shared" si="454"/>
        <v>5</v>
      </c>
      <c r="EY119" s="5">
        <f t="shared" si="455"/>
        <v>23</v>
      </c>
      <c r="EZ119" s="5">
        <f t="shared" si="456"/>
        <v>20</v>
      </c>
      <c r="FA119" s="5">
        <f t="shared" si="457"/>
        <v>13</v>
      </c>
      <c r="FB119" s="5">
        <f t="shared" si="458"/>
        <v>12</v>
      </c>
      <c r="FC119" s="5">
        <f t="shared" si="459"/>
        <v>7</v>
      </c>
      <c r="FD119" s="5">
        <f t="shared" si="460"/>
        <v>11</v>
      </c>
      <c r="FE119" s="5">
        <f t="shared" si="461"/>
        <v>18</v>
      </c>
      <c r="FF119" s="5">
        <f t="shared" si="462"/>
        <v>7</v>
      </c>
      <c r="FG119" s="5">
        <f t="shared" si="463"/>
        <v>13</v>
      </c>
      <c r="FH119" s="5">
        <f t="shared" si="464"/>
        <v>4</v>
      </c>
      <c r="FI119" s="5">
        <f t="shared" si="465"/>
        <v>9</v>
      </c>
      <c r="FJ119" s="5">
        <f t="shared" si="466"/>
        <v>1</v>
      </c>
      <c r="FK119" s="5">
        <f t="shared" si="467"/>
        <v>7</v>
      </c>
      <c r="FL119" s="5">
        <f t="shared" si="468"/>
        <v>1</v>
      </c>
      <c r="FM119" s="5">
        <f t="shared" si="469"/>
        <v>10</v>
      </c>
      <c r="FN119" s="5">
        <f t="shared" si="470"/>
        <v>2</v>
      </c>
      <c r="FO119" s="5">
        <f t="shared" si="471"/>
        <v>-1</v>
      </c>
      <c r="FP119" s="176">
        <f t="shared" si="472"/>
        <v>36</v>
      </c>
      <c r="FQ119" s="176">
        <f t="shared" si="473"/>
        <v>127</v>
      </c>
      <c r="FR119" s="176">
        <f t="shared" si="474"/>
        <v>53</v>
      </c>
      <c r="FS119" s="66">
        <f t="shared" si="475"/>
        <v>216</v>
      </c>
      <c r="FT119" s="242">
        <f t="shared" si="332"/>
        <v>0</v>
      </c>
      <c r="FU119" s="242">
        <f t="shared" si="333"/>
        <v>0</v>
      </c>
      <c r="FV119" s="242">
        <f t="shared" si="334"/>
        <v>0</v>
      </c>
      <c r="FW119" s="242">
        <f t="shared" si="335"/>
        <v>0</v>
      </c>
      <c r="FX119" s="242">
        <f t="shared" si="336"/>
        <v>4.161493698804958E-5</v>
      </c>
      <c r="FY119" s="242">
        <f t="shared" si="337"/>
        <v>4.2457736861099519E-5</v>
      </c>
      <c r="FZ119" s="242">
        <f t="shared" si="338"/>
        <v>0</v>
      </c>
      <c r="GA119" s="242">
        <f t="shared" si="339"/>
        <v>5.7351781489712521E-4</v>
      </c>
      <c r="GB119" s="242">
        <f t="shared" si="340"/>
        <v>1.5919764387487066E-4</v>
      </c>
      <c r="GC119" s="242">
        <f t="shared" si="341"/>
        <v>2.8916658060518436E-4</v>
      </c>
      <c r="GD119" s="242">
        <f t="shared" si="342"/>
        <v>2.2724925111042247E-4</v>
      </c>
      <c r="GE119" s="242">
        <f t="shared" si="343"/>
        <v>1.6211208893006021E-4</v>
      </c>
      <c r="GF119" s="242">
        <f t="shared" si="344"/>
        <v>1.1247328759419637E-4</v>
      </c>
      <c r="GG119" s="242">
        <f t="shared" si="345"/>
        <v>3.802595684880549E-4</v>
      </c>
      <c r="GH119" s="242">
        <f t="shared" si="346"/>
        <v>3.1882163523616711E-4</v>
      </c>
      <c r="GI119" s="242">
        <f t="shared" si="347"/>
        <v>1.7409237609309925E-4</v>
      </c>
      <c r="GJ119" s="242">
        <f t="shared" si="348"/>
        <v>1.5205463830002914E-4</v>
      </c>
      <c r="GK119" s="242">
        <f t="shared" si="349"/>
        <v>9.1056910569105689E-5</v>
      </c>
      <c r="GL119" s="242">
        <f t="shared" si="350"/>
        <v>1.2243853029240547E-4</v>
      </c>
      <c r="GM119" s="242">
        <f t="shared" si="351"/>
        <v>2.2611929048791518E-4</v>
      </c>
      <c r="GN119" s="242">
        <f t="shared" si="352"/>
        <v>1.0813649915808011E-4</v>
      </c>
      <c r="GO119" s="242">
        <f t="shared" si="353"/>
        <v>2.3836591000770104E-4</v>
      </c>
      <c r="GP119" s="242">
        <f t="shared" si="354"/>
        <v>6.7107338187430798E-5</v>
      </c>
      <c r="GQ119" s="242">
        <f t="shared" si="355"/>
        <v>1.3275706931394096E-4</v>
      </c>
      <c r="GR119" s="242">
        <f t="shared" si="356"/>
        <v>1.5491626775727718E-5</v>
      </c>
      <c r="GS119" s="242">
        <f t="shared" si="357"/>
        <v>1.0380982040901069E-4</v>
      </c>
      <c r="GT119" s="242">
        <f t="shared" si="358"/>
        <v>1.4197487044793071E-5</v>
      </c>
      <c r="GU119" s="242">
        <f t="shared" si="359"/>
        <v>1.3096419111604409E-4</v>
      </c>
      <c r="GV119" s="242">
        <f t="shared" si="360"/>
        <v>3.5622367284417885E-5</v>
      </c>
      <c r="GW119" s="242">
        <f t="shared" si="361"/>
        <v>-1.3471929550789735E-5</v>
      </c>
      <c r="GX119" s="177">
        <f t="shared" si="362"/>
        <v>1.2885961389364357E-4</v>
      </c>
      <c r="GY119" s="177">
        <f t="shared" si="363"/>
        <v>1.9266711976309529E-4</v>
      </c>
      <c r="GZ119" s="177">
        <f t="shared" si="364"/>
        <v>8.0815268494752098E-5</v>
      </c>
      <c r="HA119" s="243">
        <f t="shared" si="365"/>
        <v>1.3547768868540103E-4</v>
      </c>
      <c r="HB119" s="19"/>
      <c r="HC119" s="19"/>
      <c r="HD119" s="225">
        <v>3.3059999999999999E-2</v>
      </c>
      <c r="HE119" s="10">
        <f t="shared" si="476"/>
        <v>0</v>
      </c>
      <c r="HF119" s="10">
        <f t="shared" si="477"/>
        <v>0</v>
      </c>
      <c r="HG119" s="10">
        <f t="shared" si="478"/>
        <v>0</v>
      </c>
      <c r="HH119" s="10">
        <f t="shared" si="479"/>
        <v>0</v>
      </c>
      <c r="HI119" s="10">
        <f t="shared" si="480"/>
        <v>3.3059999999999999E-2</v>
      </c>
      <c r="HJ119" s="10">
        <f t="shared" si="481"/>
        <v>3.3059999999999999E-2</v>
      </c>
      <c r="HK119" s="10">
        <f t="shared" si="482"/>
        <v>0</v>
      </c>
      <c r="HL119" s="10">
        <f t="shared" si="483"/>
        <v>0.52895999999999999</v>
      </c>
      <c r="HM119" s="10">
        <f t="shared" si="484"/>
        <v>0.13224</v>
      </c>
      <c r="HN119" s="10">
        <f t="shared" si="485"/>
        <v>0.46283999999999997</v>
      </c>
      <c r="HO119" s="10">
        <f t="shared" si="486"/>
        <v>0.36365999999999998</v>
      </c>
      <c r="HP119" s="10">
        <f t="shared" si="487"/>
        <v>0.23141999999999999</v>
      </c>
      <c r="HQ119" s="10">
        <f t="shared" si="488"/>
        <v>0.1653</v>
      </c>
      <c r="HR119" s="10">
        <f t="shared" si="489"/>
        <v>0.76037999999999994</v>
      </c>
      <c r="HS119" s="10">
        <f t="shared" si="490"/>
        <v>0.66120000000000001</v>
      </c>
      <c r="HT119" s="10">
        <f t="shared" si="491"/>
        <v>0.42978</v>
      </c>
      <c r="HU119" s="10">
        <f t="shared" si="492"/>
        <v>0.39671999999999996</v>
      </c>
      <c r="HV119" s="10">
        <f t="shared" si="493"/>
        <v>0.23141999999999999</v>
      </c>
      <c r="HW119" s="10">
        <f t="shared" si="494"/>
        <v>0.36365999999999998</v>
      </c>
      <c r="HX119" s="10">
        <f t="shared" si="495"/>
        <v>0.59507999999999994</v>
      </c>
      <c r="HY119" s="10">
        <f t="shared" si="496"/>
        <v>0.23141999999999999</v>
      </c>
      <c r="HZ119" s="10">
        <f t="shared" si="497"/>
        <v>0.42978</v>
      </c>
      <c r="IA119" s="10">
        <f t="shared" si="498"/>
        <v>0.13224</v>
      </c>
      <c r="IB119" s="10">
        <f t="shared" si="499"/>
        <v>0.29753999999999997</v>
      </c>
      <c r="IC119" s="10">
        <f t="shared" si="500"/>
        <v>3.3059999999999999E-2</v>
      </c>
      <c r="ID119" s="10">
        <f t="shared" si="501"/>
        <v>0.23141999999999999</v>
      </c>
      <c r="IE119" s="10">
        <f t="shared" si="502"/>
        <v>3.3059999999999999E-2</v>
      </c>
      <c r="IF119" s="10">
        <f t="shared" si="503"/>
        <v>0.3306</v>
      </c>
      <c r="IG119" s="10">
        <f t="shared" si="504"/>
        <v>6.6119999999999998E-2</v>
      </c>
      <c r="IH119" s="10">
        <f t="shared" si="505"/>
        <v>-3.3059999999999999E-2</v>
      </c>
      <c r="II119" s="176">
        <f t="shared" si="506"/>
        <v>1.1901599999999999</v>
      </c>
      <c r="IJ119" s="176">
        <f t="shared" si="507"/>
        <v>4.19862</v>
      </c>
      <c r="IK119" s="176">
        <f t="shared" si="508"/>
        <v>1.7521800000000001</v>
      </c>
      <c r="IL119" s="19">
        <f t="shared" si="509"/>
        <v>7.1409600000000006</v>
      </c>
      <c r="IM119" s="168"/>
      <c r="IN119" s="168"/>
      <c r="IO119" s="168"/>
      <c r="IP119" s="168"/>
      <c r="IQ119" s="168"/>
      <c r="IR119" s="168"/>
      <c r="IS119" s="168"/>
      <c r="IT119" s="168"/>
      <c r="IU119" s="168"/>
      <c r="IV119" s="168"/>
      <c r="IW119" s="168"/>
      <c r="IX119" s="168"/>
      <c r="IY119" s="168"/>
      <c r="IZ119" s="168"/>
      <c r="JA119" s="168"/>
      <c r="JB119" s="168"/>
      <c r="JC119" s="168"/>
      <c r="JD119" s="168"/>
      <c r="JE119" s="168"/>
      <c r="JF119" s="168"/>
      <c r="JG119" s="168"/>
      <c r="JH119" s="168"/>
      <c r="JI119" s="168"/>
      <c r="JJ119" s="168"/>
      <c r="JK119" s="168"/>
      <c r="JL119" s="168"/>
      <c r="JM119" s="168"/>
      <c r="JN119" s="168"/>
      <c r="JO119" s="168"/>
      <c r="JP119" s="168"/>
      <c r="JQ119" s="177">
        <f t="shared" si="514"/>
        <v>3.3059999999999999E-2</v>
      </c>
      <c r="JR119" s="177">
        <f t="shared" si="511"/>
        <v>3.3059999999999999E-2</v>
      </c>
      <c r="JS119" s="177">
        <f t="shared" si="512"/>
        <v>3.3059999999999999E-2</v>
      </c>
      <c r="JT119" s="22">
        <f t="shared" si="513"/>
        <v>3.3060000000000006E-2</v>
      </c>
    </row>
    <row r="120" spans="1:280" x14ac:dyDescent="0.25">
      <c r="A120" s="96">
        <v>120</v>
      </c>
      <c r="B120" s="39"/>
      <c r="C120" s="45" t="s">
        <v>237</v>
      </c>
      <c r="D120" s="39" t="s">
        <v>183</v>
      </c>
      <c r="E120" s="68">
        <v>384</v>
      </c>
      <c r="F120" s="49" t="s">
        <v>156</v>
      </c>
      <c r="G120" s="124"/>
      <c r="H120" s="125"/>
      <c r="I120" s="125"/>
      <c r="J120" s="125"/>
      <c r="K120" s="125"/>
      <c r="L120" s="125"/>
      <c r="M120" s="125"/>
      <c r="N120" s="17"/>
      <c r="O120" s="12"/>
      <c r="P120" s="12"/>
      <c r="Q120" s="12"/>
      <c r="R120" s="12"/>
      <c r="S120" s="12"/>
      <c r="T120" s="12"/>
      <c r="U120" s="12"/>
      <c r="V120" s="12"/>
      <c r="W120" s="11"/>
      <c r="X120" s="11"/>
      <c r="Y120" s="12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60"/>
      <c r="AM120" s="124">
        <v>12</v>
      </c>
      <c r="AN120" s="125">
        <v>12</v>
      </c>
      <c r="AO120" s="125">
        <v>12</v>
      </c>
      <c r="AP120" s="125">
        <v>12</v>
      </c>
      <c r="AQ120" s="125">
        <v>12</v>
      </c>
      <c r="AR120" s="125">
        <v>12</v>
      </c>
      <c r="AS120" s="125">
        <v>12</v>
      </c>
      <c r="AT120" s="17">
        <v>12</v>
      </c>
      <c r="AU120" s="12">
        <v>13</v>
      </c>
      <c r="AV120" s="12">
        <v>9</v>
      </c>
      <c r="AW120" s="12">
        <v>10</v>
      </c>
      <c r="AX120" s="12">
        <v>9</v>
      </c>
      <c r="AY120" s="12">
        <v>11</v>
      </c>
      <c r="AZ120" s="12">
        <v>13</v>
      </c>
      <c r="BA120" s="12">
        <v>11</v>
      </c>
      <c r="BB120" s="12">
        <v>13</v>
      </c>
      <c r="BC120" s="11">
        <v>12</v>
      </c>
      <c r="BD120" s="11">
        <v>10</v>
      </c>
      <c r="BE120" s="12">
        <v>11</v>
      </c>
      <c r="BF120" s="11">
        <v>12</v>
      </c>
      <c r="BG120" s="11">
        <v>15</v>
      </c>
      <c r="BH120" s="11">
        <v>17</v>
      </c>
      <c r="BI120" s="11">
        <v>17</v>
      </c>
      <c r="BJ120" s="11">
        <v>22</v>
      </c>
      <c r="BK120" s="11">
        <v>20</v>
      </c>
      <c r="BL120" s="11">
        <v>22</v>
      </c>
      <c r="BM120" s="11">
        <v>19</v>
      </c>
      <c r="BN120" s="11">
        <v>24</v>
      </c>
      <c r="BO120" s="11">
        <v>29</v>
      </c>
      <c r="BP120" s="11">
        <v>38</v>
      </c>
      <c r="BQ120" s="11">
        <v>36</v>
      </c>
      <c r="BR120" s="60"/>
      <c r="BS120" s="60"/>
      <c r="BT120" s="11">
        <f t="shared" si="404"/>
        <v>0</v>
      </c>
      <c r="BU120" s="11">
        <f t="shared" si="405"/>
        <v>0</v>
      </c>
      <c r="BV120" s="11">
        <f t="shared" si="406"/>
        <v>0</v>
      </c>
      <c r="BW120" s="11">
        <f t="shared" si="407"/>
        <v>0</v>
      </c>
      <c r="BX120" s="11">
        <f t="shared" si="408"/>
        <v>0</v>
      </c>
      <c r="BY120" s="11">
        <f t="shared" si="409"/>
        <v>0</v>
      </c>
      <c r="BZ120" s="11">
        <f t="shared" si="410"/>
        <v>0</v>
      </c>
      <c r="CA120" s="11">
        <f t="shared" si="411"/>
        <v>1</v>
      </c>
      <c r="CB120" s="11">
        <f t="shared" si="412"/>
        <v>-4</v>
      </c>
      <c r="CC120" s="11">
        <f t="shared" si="413"/>
        <v>1</v>
      </c>
      <c r="CD120" s="11">
        <f t="shared" si="414"/>
        <v>-1</v>
      </c>
      <c r="CE120" s="11">
        <f t="shared" si="415"/>
        <v>2</v>
      </c>
      <c r="CF120" s="11">
        <f t="shared" si="416"/>
        <v>2</v>
      </c>
      <c r="CG120" s="11">
        <f t="shared" si="417"/>
        <v>-2</v>
      </c>
      <c r="CH120" s="11">
        <f t="shared" si="418"/>
        <v>2</v>
      </c>
      <c r="CI120" s="11">
        <f t="shared" si="419"/>
        <v>-1</v>
      </c>
      <c r="CJ120" s="11">
        <f t="shared" si="420"/>
        <v>-2</v>
      </c>
      <c r="CK120" s="11">
        <f t="shared" si="421"/>
        <v>1</v>
      </c>
      <c r="CL120" s="11">
        <f t="shared" si="422"/>
        <v>1</v>
      </c>
      <c r="CM120" s="11">
        <f t="shared" si="423"/>
        <v>3</v>
      </c>
      <c r="CN120" s="11">
        <f t="shared" si="424"/>
        <v>2</v>
      </c>
      <c r="CO120" s="11">
        <f t="shared" si="425"/>
        <v>0</v>
      </c>
      <c r="CP120" s="11">
        <f t="shared" si="426"/>
        <v>5</v>
      </c>
      <c r="CQ120" s="11">
        <f t="shared" si="427"/>
        <v>-2</v>
      </c>
      <c r="CR120" s="11">
        <f t="shared" si="428"/>
        <v>2</v>
      </c>
      <c r="CS120" s="11">
        <f t="shared" si="429"/>
        <v>-3</v>
      </c>
      <c r="CT120" s="11">
        <f t="shared" si="430"/>
        <v>5</v>
      </c>
      <c r="CU120" s="11">
        <f t="shared" si="431"/>
        <v>5</v>
      </c>
      <c r="CV120" s="11">
        <f t="shared" si="432"/>
        <v>9</v>
      </c>
      <c r="CW120" s="11">
        <f t="shared" si="433"/>
        <v>-2</v>
      </c>
      <c r="CX120" s="66">
        <f t="shared" si="434"/>
        <v>-2</v>
      </c>
      <c r="CY120" s="66">
        <f t="shared" si="435"/>
        <v>5</v>
      </c>
      <c r="CZ120" s="66">
        <f t="shared" si="436"/>
        <v>21</v>
      </c>
      <c r="DA120" s="66">
        <f t="shared" si="437"/>
        <v>24</v>
      </c>
      <c r="DB120" s="60"/>
      <c r="DC120" s="128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8">
        <v>1</v>
      </c>
      <c r="DL120" s="129">
        <v>0</v>
      </c>
      <c r="DM120" s="129">
        <v>0</v>
      </c>
      <c r="DN120" s="129">
        <v>1</v>
      </c>
      <c r="DO120" s="129">
        <v>0</v>
      </c>
      <c r="DP120" s="129">
        <v>0</v>
      </c>
      <c r="DQ120" s="129">
        <v>1</v>
      </c>
      <c r="DR120" s="129">
        <v>1</v>
      </c>
      <c r="DS120" s="130">
        <v>1</v>
      </c>
      <c r="DT120" s="130">
        <v>0</v>
      </c>
      <c r="DU120" s="130">
        <v>1</v>
      </c>
      <c r="DV120" s="130">
        <v>0</v>
      </c>
      <c r="DW120" s="130">
        <v>1</v>
      </c>
      <c r="DX120" s="130">
        <v>0</v>
      </c>
      <c r="DY120" s="130">
        <v>0</v>
      </c>
      <c r="DZ120" s="130">
        <v>2</v>
      </c>
      <c r="EA120" s="130">
        <v>0</v>
      </c>
      <c r="EB120" s="130">
        <v>5</v>
      </c>
      <c r="EC120" s="130">
        <v>1</v>
      </c>
      <c r="ED120" s="130">
        <v>1</v>
      </c>
      <c r="EE120" s="130">
        <v>2</v>
      </c>
      <c r="EF120" s="130">
        <v>1</v>
      </c>
      <c r="EG120" s="66">
        <f t="shared" si="438"/>
        <v>1</v>
      </c>
      <c r="EH120" s="66">
        <f t="shared" si="439"/>
        <v>5</v>
      </c>
      <c r="EI120" s="66">
        <f t="shared" si="440"/>
        <v>13</v>
      </c>
      <c r="EJ120" s="66">
        <f t="shared" si="441"/>
        <v>19</v>
      </c>
      <c r="EK120" s="19"/>
      <c r="EL120" s="5">
        <f t="shared" si="442"/>
        <v>0</v>
      </c>
      <c r="EM120" s="5">
        <f t="shared" si="443"/>
        <v>0</v>
      </c>
      <c r="EN120" s="5">
        <f t="shared" si="444"/>
        <v>0</v>
      </c>
      <c r="EO120" s="5">
        <f t="shared" si="445"/>
        <v>0</v>
      </c>
      <c r="EP120" s="5">
        <f t="shared" si="446"/>
        <v>0</v>
      </c>
      <c r="EQ120" s="5">
        <f t="shared" si="447"/>
        <v>0</v>
      </c>
      <c r="ER120" s="5">
        <f t="shared" si="448"/>
        <v>0</v>
      </c>
      <c r="ES120" s="5">
        <f t="shared" si="449"/>
        <v>1</v>
      </c>
      <c r="ET120" s="5">
        <f t="shared" si="450"/>
        <v>-3</v>
      </c>
      <c r="EU120" s="5">
        <f t="shared" si="451"/>
        <v>1</v>
      </c>
      <c r="EV120" s="5">
        <f t="shared" si="452"/>
        <v>-1</v>
      </c>
      <c r="EW120" s="5">
        <f t="shared" si="453"/>
        <v>3</v>
      </c>
      <c r="EX120" s="5">
        <f t="shared" si="454"/>
        <v>2</v>
      </c>
      <c r="EY120" s="5">
        <f t="shared" si="455"/>
        <v>-2</v>
      </c>
      <c r="EZ120" s="5">
        <f t="shared" si="456"/>
        <v>3</v>
      </c>
      <c r="FA120" s="5">
        <f t="shared" si="457"/>
        <v>0</v>
      </c>
      <c r="FB120" s="5">
        <f t="shared" si="458"/>
        <v>-1</v>
      </c>
      <c r="FC120" s="5">
        <f t="shared" si="459"/>
        <v>1</v>
      </c>
      <c r="FD120" s="5">
        <f t="shared" si="460"/>
        <v>2</v>
      </c>
      <c r="FE120" s="5">
        <f t="shared" si="461"/>
        <v>3</v>
      </c>
      <c r="FF120" s="5">
        <f t="shared" si="462"/>
        <v>3</v>
      </c>
      <c r="FG120" s="5">
        <f t="shared" si="463"/>
        <v>0</v>
      </c>
      <c r="FH120" s="5">
        <f t="shared" si="464"/>
        <v>5</v>
      </c>
      <c r="FI120" s="5">
        <f t="shared" si="465"/>
        <v>0</v>
      </c>
      <c r="FJ120" s="5">
        <f t="shared" si="466"/>
        <v>2</v>
      </c>
      <c r="FK120" s="5">
        <f t="shared" si="467"/>
        <v>2</v>
      </c>
      <c r="FL120" s="5">
        <f t="shared" si="468"/>
        <v>6</v>
      </c>
      <c r="FM120" s="5">
        <f t="shared" si="469"/>
        <v>6</v>
      </c>
      <c r="FN120" s="5">
        <f t="shared" si="470"/>
        <v>11</v>
      </c>
      <c r="FO120" s="5">
        <f t="shared" si="471"/>
        <v>-1</v>
      </c>
      <c r="FP120" s="176">
        <f t="shared" si="472"/>
        <v>-1</v>
      </c>
      <c r="FQ120" s="176">
        <f t="shared" si="473"/>
        <v>10</v>
      </c>
      <c r="FR120" s="176">
        <f t="shared" si="474"/>
        <v>34</v>
      </c>
      <c r="FS120" s="66">
        <f t="shared" si="475"/>
        <v>43</v>
      </c>
      <c r="FT120" s="242">
        <f t="shared" si="332"/>
        <v>0</v>
      </c>
      <c r="FU120" s="242">
        <f t="shared" si="333"/>
        <v>0</v>
      </c>
      <c r="FV120" s="242">
        <f t="shared" si="334"/>
        <v>0</v>
      </c>
      <c r="FW120" s="242">
        <f t="shared" si="335"/>
        <v>0</v>
      </c>
      <c r="FX120" s="242">
        <f t="shared" si="336"/>
        <v>0</v>
      </c>
      <c r="FY120" s="242">
        <f t="shared" si="337"/>
        <v>0</v>
      </c>
      <c r="FZ120" s="242">
        <f t="shared" si="338"/>
        <v>0</v>
      </c>
      <c r="GA120" s="242">
        <f t="shared" si="339"/>
        <v>3.5844863431070325E-5</v>
      </c>
      <c r="GB120" s="242">
        <f t="shared" si="340"/>
        <v>-1.1939823290615299E-4</v>
      </c>
      <c r="GC120" s="242">
        <f t="shared" si="341"/>
        <v>2.0654755757513167E-5</v>
      </c>
      <c r="GD120" s="242">
        <f t="shared" si="342"/>
        <v>-2.0659022828220224E-5</v>
      </c>
      <c r="GE120" s="242">
        <f t="shared" si="343"/>
        <v>6.9476609541454376E-5</v>
      </c>
      <c r="GF120" s="242">
        <f t="shared" si="344"/>
        <v>4.4989315037678554E-5</v>
      </c>
      <c r="GG120" s="242">
        <f t="shared" si="345"/>
        <v>-3.3066049433743901E-5</v>
      </c>
      <c r="GH120" s="242">
        <f t="shared" si="346"/>
        <v>4.7823245285425068E-5</v>
      </c>
      <c r="GI120" s="242">
        <f t="shared" si="347"/>
        <v>0</v>
      </c>
      <c r="GJ120" s="242">
        <f t="shared" si="348"/>
        <v>-1.2671219858335762E-5</v>
      </c>
      <c r="GK120" s="242">
        <f t="shared" si="349"/>
        <v>1.3008130081300813E-5</v>
      </c>
      <c r="GL120" s="242">
        <f t="shared" si="350"/>
        <v>2.2261550962255541E-5</v>
      </c>
      <c r="GM120" s="242">
        <f t="shared" si="351"/>
        <v>3.7686548414652528E-5</v>
      </c>
      <c r="GN120" s="242">
        <f t="shared" si="352"/>
        <v>4.6344213924891475E-5</v>
      </c>
      <c r="GO120" s="242">
        <f t="shared" si="353"/>
        <v>0</v>
      </c>
      <c r="GP120" s="242">
        <f t="shared" si="354"/>
        <v>8.38841727342885E-5</v>
      </c>
      <c r="GQ120" s="242">
        <f t="shared" si="355"/>
        <v>0</v>
      </c>
      <c r="GR120" s="242">
        <f t="shared" si="356"/>
        <v>3.0983253551455437E-5</v>
      </c>
      <c r="GS120" s="242">
        <f t="shared" si="357"/>
        <v>2.965994868828877E-5</v>
      </c>
      <c r="GT120" s="242">
        <f t="shared" si="358"/>
        <v>8.5184922268758436E-5</v>
      </c>
      <c r="GU120" s="242">
        <f t="shared" si="359"/>
        <v>7.8578514669626462E-5</v>
      </c>
      <c r="GV120" s="242">
        <f t="shared" si="360"/>
        <v>1.9592302006429837E-4</v>
      </c>
      <c r="GW120" s="242">
        <f t="shared" si="361"/>
        <v>-1.3471929550789735E-5</v>
      </c>
      <c r="GX120" s="177">
        <f t="shared" si="362"/>
        <v>-3.5794337192678771E-6</v>
      </c>
      <c r="GY120" s="177">
        <f t="shared" si="363"/>
        <v>1.5170639351424827E-5</v>
      </c>
      <c r="GZ120" s="177">
        <f t="shared" si="364"/>
        <v>5.1843757147576818E-5</v>
      </c>
      <c r="HA120" s="243">
        <f t="shared" si="365"/>
        <v>2.6970095432741869E-5</v>
      </c>
      <c r="HB120" s="19"/>
      <c r="HC120" s="19"/>
      <c r="HD120" s="225">
        <v>3.48E-3</v>
      </c>
      <c r="HE120" s="10">
        <f t="shared" si="476"/>
        <v>0</v>
      </c>
      <c r="HF120" s="10">
        <f t="shared" si="477"/>
        <v>0</v>
      </c>
      <c r="HG120" s="10">
        <f t="shared" si="478"/>
        <v>0</v>
      </c>
      <c r="HH120" s="10">
        <f t="shared" si="479"/>
        <v>0</v>
      </c>
      <c r="HI120" s="10">
        <f t="shared" si="480"/>
        <v>0</v>
      </c>
      <c r="HJ120" s="10">
        <f t="shared" si="481"/>
        <v>0</v>
      </c>
      <c r="HK120" s="10">
        <f t="shared" si="482"/>
        <v>0</v>
      </c>
      <c r="HL120" s="10">
        <f t="shared" si="483"/>
        <v>3.48E-3</v>
      </c>
      <c r="HM120" s="10">
        <f t="shared" si="484"/>
        <v>-1.044E-2</v>
      </c>
      <c r="HN120" s="10">
        <f t="shared" si="485"/>
        <v>3.48E-3</v>
      </c>
      <c r="HO120" s="10">
        <f t="shared" si="486"/>
        <v>-3.48E-3</v>
      </c>
      <c r="HP120" s="10">
        <f t="shared" si="487"/>
        <v>1.044E-2</v>
      </c>
      <c r="HQ120" s="10">
        <f t="shared" si="488"/>
        <v>6.96E-3</v>
      </c>
      <c r="HR120" s="10">
        <f t="shared" si="489"/>
        <v>-6.96E-3</v>
      </c>
      <c r="HS120" s="10">
        <f t="shared" si="490"/>
        <v>1.044E-2</v>
      </c>
      <c r="HT120" s="10">
        <f t="shared" si="491"/>
        <v>0</v>
      </c>
      <c r="HU120" s="10">
        <f t="shared" si="492"/>
        <v>-3.48E-3</v>
      </c>
      <c r="HV120" s="10">
        <f t="shared" si="493"/>
        <v>3.48E-3</v>
      </c>
      <c r="HW120" s="10">
        <f t="shared" si="494"/>
        <v>6.96E-3</v>
      </c>
      <c r="HX120" s="10">
        <f t="shared" si="495"/>
        <v>1.044E-2</v>
      </c>
      <c r="HY120" s="10">
        <f t="shared" si="496"/>
        <v>1.044E-2</v>
      </c>
      <c r="HZ120" s="10">
        <f t="shared" si="497"/>
        <v>0</v>
      </c>
      <c r="IA120" s="10">
        <f t="shared" si="498"/>
        <v>1.7399999999999999E-2</v>
      </c>
      <c r="IB120" s="10">
        <f t="shared" si="499"/>
        <v>0</v>
      </c>
      <c r="IC120" s="10">
        <f t="shared" si="500"/>
        <v>6.96E-3</v>
      </c>
      <c r="ID120" s="10">
        <f t="shared" si="501"/>
        <v>6.96E-3</v>
      </c>
      <c r="IE120" s="10">
        <f t="shared" si="502"/>
        <v>2.0879999999999999E-2</v>
      </c>
      <c r="IF120" s="10">
        <f t="shared" si="503"/>
        <v>2.0879999999999999E-2</v>
      </c>
      <c r="IG120" s="10">
        <f t="shared" si="504"/>
        <v>3.8280000000000002E-2</v>
      </c>
      <c r="IH120" s="10">
        <f t="shared" si="505"/>
        <v>-3.48E-3</v>
      </c>
      <c r="II120" s="176">
        <f t="shared" si="506"/>
        <v>-3.4799999999999992E-3</v>
      </c>
      <c r="IJ120" s="176">
        <f t="shared" si="507"/>
        <v>3.4799999999999998E-2</v>
      </c>
      <c r="IK120" s="176">
        <f t="shared" si="508"/>
        <v>0.11831999999999999</v>
      </c>
      <c r="IL120" s="19">
        <f t="shared" si="509"/>
        <v>0.14963999999999997</v>
      </c>
      <c r="IM120" s="168"/>
      <c r="IN120" s="168"/>
      <c r="IO120" s="168"/>
      <c r="IP120" s="168"/>
      <c r="IQ120" s="168"/>
      <c r="IR120" s="168"/>
      <c r="IS120" s="168"/>
      <c r="IT120" s="168"/>
      <c r="IU120" s="168"/>
      <c r="IV120" s="168"/>
      <c r="IW120" s="168"/>
      <c r="IX120" s="168"/>
      <c r="IY120" s="168"/>
      <c r="IZ120" s="168"/>
      <c r="JA120" s="168"/>
      <c r="JB120" s="168"/>
      <c r="JC120" s="168"/>
      <c r="JD120" s="168"/>
      <c r="JE120" s="168"/>
      <c r="JF120" s="168"/>
      <c r="JG120" s="168"/>
      <c r="JH120" s="168"/>
      <c r="JI120" s="168"/>
      <c r="JJ120" s="168"/>
      <c r="JK120" s="168"/>
      <c r="JL120" s="168"/>
      <c r="JM120" s="168"/>
      <c r="JN120" s="168"/>
      <c r="JO120" s="168"/>
      <c r="JP120" s="168"/>
      <c r="JQ120" s="177">
        <f t="shared" si="514"/>
        <v>3.4799999999999992E-3</v>
      </c>
      <c r="JR120" s="177">
        <f t="shared" si="511"/>
        <v>3.4799999999999996E-3</v>
      </c>
      <c r="JS120" s="177">
        <f t="shared" si="512"/>
        <v>3.48E-3</v>
      </c>
      <c r="JT120" s="22">
        <f t="shared" si="513"/>
        <v>3.4799999999999992E-3</v>
      </c>
    </row>
    <row r="121" spans="1:280" x14ac:dyDescent="0.25">
      <c r="A121" s="96">
        <v>121</v>
      </c>
      <c r="B121" s="39"/>
      <c r="C121" s="39" t="s">
        <v>238</v>
      </c>
      <c r="D121" s="39" t="s">
        <v>181</v>
      </c>
      <c r="E121" s="68">
        <v>129</v>
      </c>
      <c r="F121" s="48" t="s">
        <v>22</v>
      </c>
      <c r="G121" s="17"/>
      <c r="H121" s="5"/>
      <c r="I121" s="5"/>
      <c r="J121" s="5"/>
      <c r="K121" s="5"/>
      <c r="L121" s="5"/>
      <c r="M121" s="5"/>
      <c r="N121" s="17"/>
      <c r="O121" s="12"/>
      <c r="P121" s="12"/>
      <c r="Q121" s="12"/>
      <c r="R121" s="12"/>
      <c r="S121" s="12"/>
      <c r="T121" s="12"/>
      <c r="U121" s="12"/>
      <c r="V121" s="12"/>
      <c r="W121" s="11"/>
      <c r="X121" s="11"/>
      <c r="Y121" s="12"/>
      <c r="Z121" s="11"/>
      <c r="AA121" s="11"/>
      <c r="AB121" s="11"/>
      <c r="AC121" s="11"/>
      <c r="AD121" s="11"/>
      <c r="AE121" s="11"/>
      <c r="AF121" s="11"/>
      <c r="AG121" s="11"/>
      <c r="AH121" s="12"/>
      <c r="AI121" s="12"/>
      <c r="AJ121" s="12"/>
      <c r="AK121" s="12"/>
      <c r="AL121" s="58"/>
      <c r="AM121" s="17">
        <v>67711</v>
      </c>
      <c r="AN121" s="5">
        <v>69712</v>
      </c>
      <c r="AO121" s="5">
        <v>72594</v>
      </c>
      <c r="AP121" s="5">
        <v>75029</v>
      </c>
      <c r="AQ121" s="5">
        <v>77157</v>
      </c>
      <c r="AR121" s="5">
        <v>80597</v>
      </c>
      <c r="AS121" s="5">
        <v>82300</v>
      </c>
      <c r="AT121" s="17">
        <v>84213</v>
      </c>
      <c r="AU121" s="12">
        <v>85763</v>
      </c>
      <c r="AV121" s="12">
        <v>88813</v>
      </c>
      <c r="AW121" s="12">
        <v>92561</v>
      </c>
      <c r="AX121" s="12">
        <v>96643</v>
      </c>
      <c r="AY121" s="12">
        <v>100700</v>
      </c>
      <c r="AZ121" s="12">
        <v>104978</v>
      </c>
      <c r="BA121" s="12">
        <v>110492</v>
      </c>
      <c r="BB121" s="12">
        <v>116970</v>
      </c>
      <c r="BC121" s="11">
        <v>123454</v>
      </c>
      <c r="BD121" s="11">
        <v>130230</v>
      </c>
      <c r="BE121" s="12">
        <v>133536</v>
      </c>
      <c r="BF121" s="11">
        <v>137780</v>
      </c>
      <c r="BG121" s="11">
        <v>141178</v>
      </c>
      <c r="BH121" s="11">
        <v>143977</v>
      </c>
      <c r="BI121" s="11">
        <v>146155</v>
      </c>
      <c r="BJ121" s="11">
        <v>149199</v>
      </c>
      <c r="BK121" s="11">
        <v>152084</v>
      </c>
      <c r="BL121" s="11">
        <v>153736</v>
      </c>
      <c r="BM121" s="11">
        <v>155239</v>
      </c>
      <c r="BN121" s="12">
        <v>157474</v>
      </c>
      <c r="BO121" s="12">
        <v>159319</v>
      </c>
      <c r="BP121" s="12">
        <v>160875</v>
      </c>
      <c r="BQ121" s="12">
        <v>163474</v>
      </c>
      <c r="BR121" s="58"/>
      <c r="BS121" s="58"/>
      <c r="BT121" s="12">
        <f t="shared" si="404"/>
        <v>2001</v>
      </c>
      <c r="BU121" s="12">
        <f t="shared" si="405"/>
        <v>2882</v>
      </c>
      <c r="BV121" s="12">
        <f t="shared" si="406"/>
        <v>2435</v>
      </c>
      <c r="BW121" s="12">
        <f t="shared" si="407"/>
        <v>2128</v>
      </c>
      <c r="BX121" s="12">
        <f t="shared" si="408"/>
        <v>3440</v>
      </c>
      <c r="BY121" s="12">
        <f t="shared" si="409"/>
        <v>1703</v>
      </c>
      <c r="BZ121" s="12">
        <f t="shared" si="410"/>
        <v>1913</v>
      </c>
      <c r="CA121" s="12">
        <f t="shared" si="411"/>
        <v>1550</v>
      </c>
      <c r="CB121" s="12">
        <f t="shared" si="412"/>
        <v>3050</v>
      </c>
      <c r="CC121" s="12">
        <f t="shared" si="413"/>
        <v>3748</v>
      </c>
      <c r="CD121" s="12">
        <f t="shared" si="414"/>
        <v>4082</v>
      </c>
      <c r="CE121" s="12">
        <f t="shared" si="415"/>
        <v>4057</v>
      </c>
      <c r="CF121" s="12">
        <f t="shared" si="416"/>
        <v>4278</v>
      </c>
      <c r="CG121" s="12">
        <f t="shared" si="417"/>
        <v>5514</v>
      </c>
      <c r="CH121" s="12">
        <f t="shared" si="418"/>
        <v>6478</v>
      </c>
      <c r="CI121" s="12">
        <f t="shared" si="419"/>
        <v>6484</v>
      </c>
      <c r="CJ121" s="12">
        <f t="shared" si="420"/>
        <v>6776</v>
      </c>
      <c r="CK121" s="12">
        <f t="shared" si="421"/>
        <v>3306</v>
      </c>
      <c r="CL121" s="12">
        <f t="shared" si="422"/>
        <v>4244</v>
      </c>
      <c r="CM121" s="12">
        <f t="shared" si="423"/>
        <v>3398</v>
      </c>
      <c r="CN121" s="12">
        <f t="shared" si="424"/>
        <v>2799</v>
      </c>
      <c r="CO121" s="12">
        <f t="shared" si="425"/>
        <v>2178</v>
      </c>
      <c r="CP121" s="12">
        <f t="shared" si="426"/>
        <v>3044</v>
      </c>
      <c r="CQ121" s="12">
        <f t="shared" si="427"/>
        <v>2885</v>
      </c>
      <c r="CR121" s="12">
        <f t="shared" si="428"/>
        <v>1652</v>
      </c>
      <c r="CS121" s="12">
        <f t="shared" si="429"/>
        <v>1503</v>
      </c>
      <c r="CT121" s="12">
        <f t="shared" si="430"/>
        <v>2235</v>
      </c>
      <c r="CU121" s="12">
        <f t="shared" si="431"/>
        <v>1845</v>
      </c>
      <c r="CV121" s="12">
        <f t="shared" si="432"/>
        <v>1556</v>
      </c>
      <c r="CW121" s="12">
        <f t="shared" si="433"/>
        <v>2599</v>
      </c>
      <c r="CX121" s="66">
        <f t="shared" si="434"/>
        <v>24850</v>
      </c>
      <c r="CY121" s="66">
        <f t="shared" si="435"/>
        <v>48617</v>
      </c>
      <c r="CZ121" s="66">
        <f t="shared" si="436"/>
        <v>22296</v>
      </c>
      <c r="DA121" s="66">
        <f t="shared" si="437"/>
        <v>95763</v>
      </c>
      <c r="DB121" s="58"/>
      <c r="DC121" s="128">
        <v>1187</v>
      </c>
      <c r="DD121" s="128">
        <v>223</v>
      </c>
      <c r="DE121" s="128">
        <v>333</v>
      </c>
      <c r="DF121" s="129">
        <v>342</v>
      </c>
      <c r="DG121" s="129">
        <v>264</v>
      </c>
      <c r="DH121" s="129">
        <v>292</v>
      </c>
      <c r="DI121" s="129">
        <v>249</v>
      </c>
      <c r="DJ121" s="129">
        <v>234</v>
      </c>
      <c r="DK121" s="128">
        <v>497</v>
      </c>
      <c r="DL121" s="128">
        <v>601</v>
      </c>
      <c r="DM121" s="128">
        <v>646</v>
      </c>
      <c r="DN121" s="129">
        <v>522</v>
      </c>
      <c r="DO121" s="129">
        <v>668</v>
      </c>
      <c r="DP121" s="129">
        <v>674</v>
      </c>
      <c r="DQ121" s="129">
        <v>693</v>
      </c>
      <c r="DR121" s="129">
        <v>669</v>
      </c>
      <c r="DS121" s="130">
        <v>683</v>
      </c>
      <c r="DT121" s="130">
        <v>608</v>
      </c>
      <c r="DU121" s="130">
        <v>518</v>
      </c>
      <c r="DV121" s="130">
        <v>495</v>
      </c>
      <c r="DW121" s="130">
        <v>961</v>
      </c>
      <c r="DX121" s="130">
        <v>1272</v>
      </c>
      <c r="DY121" s="130">
        <v>705</v>
      </c>
      <c r="DZ121" s="130">
        <v>993</v>
      </c>
      <c r="EA121" s="130">
        <v>1390</v>
      </c>
      <c r="EB121" s="130">
        <v>1368</v>
      </c>
      <c r="EC121" s="130">
        <v>1064</v>
      </c>
      <c r="ED121" s="130">
        <v>1296</v>
      </c>
      <c r="EE121" s="130">
        <v>939</v>
      </c>
      <c r="EF121" s="130">
        <v>1040</v>
      </c>
      <c r="EG121" s="66">
        <f t="shared" si="438"/>
        <v>4222</v>
      </c>
      <c r="EH121" s="66">
        <f t="shared" si="439"/>
        <v>6176</v>
      </c>
      <c r="EI121" s="66">
        <f t="shared" si="440"/>
        <v>11028</v>
      </c>
      <c r="EJ121" s="66">
        <f t="shared" si="441"/>
        <v>21426</v>
      </c>
      <c r="EK121" s="84"/>
      <c r="EL121" s="5">
        <f t="shared" si="442"/>
        <v>3188</v>
      </c>
      <c r="EM121" s="5">
        <f t="shared" si="443"/>
        <v>3105</v>
      </c>
      <c r="EN121" s="5">
        <f t="shared" si="444"/>
        <v>2768</v>
      </c>
      <c r="EO121" s="5">
        <f t="shared" si="445"/>
        <v>2470</v>
      </c>
      <c r="EP121" s="5">
        <f t="shared" si="446"/>
        <v>3704</v>
      </c>
      <c r="EQ121" s="5">
        <f t="shared" si="447"/>
        <v>1995</v>
      </c>
      <c r="ER121" s="5">
        <f t="shared" si="448"/>
        <v>2162</v>
      </c>
      <c r="ES121" s="5">
        <f t="shared" si="449"/>
        <v>1784</v>
      </c>
      <c r="ET121" s="5">
        <f t="shared" si="450"/>
        <v>3547</v>
      </c>
      <c r="EU121" s="5">
        <f t="shared" si="451"/>
        <v>4349</v>
      </c>
      <c r="EV121" s="5">
        <f t="shared" si="452"/>
        <v>4728</v>
      </c>
      <c r="EW121" s="5">
        <f t="shared" si="453"/>
        <v>4579</v>
      </c>
      <c r="EX121" s="5">
        <f t="shared" si="454"/>
        <v>4946</v>
      </c>
      <c r="EY121" s="5">
        <f t="shared" si="455"/>
        <v>6188</v>
      </c>
      <c r="EZ121" s="5">
        <f t="shared" si="456"/>
        <v>7171</v>
      </c>
      <c r="FA121" s="5">
        <f t="shared" si="457"/>
        <v>7153</v>
      </c>
      <c r="FB121" s="5">
        <f t="shared" si="458"/>
        <v>7459</v>
      </c>
      <c r="FC121" s="5">
        <f t="shared" si="459"/>
        <v>3914</v>
      </c>
      <c r="FD121" s="5">
        <f t="shared" si="460"/>
        <v>4762</v>
      </c>
      <c r="FE121" s="5">
        <f t="shared" si="461"/>
        <v>3893</v>
      </c>
      <c r="FF121" s="5">
        <f t="shared" si="462"/>
        <v>3760</v>
      </c>
      <c r="FG121" s="5">
        <f t="shared" si="463"/>
        <v>3450</v>
      </c>
      <c r="FH121" s="5">
        <f t="shared" si="464"/>
        <v>3749</v>
      </c>
      <c r="FI121" s="5">
        <f t="shared" si="465"/>
        <v>3878</v>
      </c>
      <c r="FJ121" s="5">
        <f t="shared" si="466"/>
        <v>3042</v>
      </c>
      <c r="FK121" s="5">
        <f t="shared" si="467"/>
        <v>2871</v>
      </c>
      <c r="FL121" s="5">
        <f t="shared" si="468"/>
        <v>3299</v>
      </c>
      <c r="FM121" s="5">
        <f t="shared" si="469"/>
        <v>3141</v>
      </c>
      <c r="FN121" s="5">
        <f t="shared" si="470"/>
        <v>2495</v>
      </c>
      <c r="FO121" s="5">
        <f t="shared" si="471"/>
        <v>3639</v>
      </c>
      <c r="FP121" s="176">
        <f t="shared" si="472"/>
        <v>29072</v>
      </c>
      <c r="FQ121" s="176">
        <f t="shared" si="473"/>
        <v>54793</v>
      </c>
      <c r="FR121" s="176">
        <f t="shared" si="474"/>
        <v>33324</v>
      </c>
      <c r="FS121" s="66">
        <f t="shared" si="475"/>
        <v>117189</v>
      </c>
      <c r="FT121" s="242">
        <f t="shared" si="332"/>
        <v>0.1015500073263807</v>
      </c>
      <c r="FU121" s="242">
        <f t="shared" si="333"/>
        <v>0.12632015752388082</v>
      </c>
      <c r="FV121" s="242">
        <f t="shared" si="334"/>
        <v>9.5876413640220981E-2</v>
      </c>
      <c r="FW121" s="242">
        <f t="shared" si="335"/>
        <v>0.18141089199809041</v>
      </c>
      <c r="FX121" s="242">
        <f t="shared" si="336"/>
        <v>0.15414172660373565</v>
      </c>
      <c r="FY121" s="242">
        <f t="shared" si="337"/>
        <v>8.4703185037893536E-2</v>
      </c>
      <c r="FZ121" s="242">
        <f t="shared" si="338"/>
        <v>6.7790587079444381E-2</v>
      </c>
      <c r="GA121" s="242">
        <f t="shared" si="339"/>
        <v>6.3947236361029461E-2</v>
      </c>
      <c r="GB121" s="242">
        <f t="shared" si="340"/>
        <v>0.14116851070604156</v>
      </c>
      <c r="GC121" s="242">
        <f t="shared" si="341"/>
        <v>8.9827532789424763E-2</v>
      </c>
      <c r="GD121" s="242">
        <f t="shared" si="342"/>
        <v>9.7675859931825218E-2</v>
      </c>
      <c r="GE121" s="242">
        <f t="shared" si="343"/>
        <v>0.10604446503010653</v>
      </c>
      <c r="GF121" s="242">
        <f t="shared" si="344"/>
        <v>0.11125857608817906</v>
      </c>
      <c r="GG121" s="242">
        <f t="shared" si="345"/>
        <v>0.10230635694800363</v>
      </c>
      <c r="GH121" s="242">
        <f t="shared" si="346"/>
        <v>0.11431349731392772</v>
      </c>
      <c r="GI121" s="242">
        <f t="shared" si="347"/>
        <v>9.5790982014918383E-2</v>
      </c>
      <c r="GJ121" s="242">
        <f t="shared" si="348"/>
        <v>9.4514628923326446E-2</v>
      </c>
      <c r="GK121" s="242">
        <f t="shared" si="349"/>
        <v>5.0913821138211385E-2</v>
      </c>
      <c r="GL121" s="242">
        <f t="shared" si="350"/>
        <v>5.3004752841130438E-2</v>
      </c>
      <c r="GM121" s="242">
        <f t="shared" si="351"/>
        <v>4.8904577659414097E-2</v>
      </c>
      <c r="GN121" s="242">
        <f t="shared" si="352"/>
        <v>5.8084748119197317E-2</v>
      </c>
      <c r="GO121" s="242">
        <f t="shared" si="353"/>
        <v>6.3258645348197584E-2</v>
      </c>
      <c r="GP121" s="242">
        <f t="shared" si="354"/>
        <v>6.2896352716169515E-2</v>
      </c>
      <c r="GQ121" s="242">
        <f t="shared" si="355"/>
        <v>5.720354608882923E-2</v>
      </c>
      <c r="GR121" s="242">
        <f t="shared" si="356"/>
        <v>4.7125528651763719E-2</v>
      </c>
      <c r="GS121" s="242">
        <f t="shared" si="357"/>
        <v>4.2576856342038526E-2</v>
      </c>
      <c r="GT121" s="242">
        <f t="shared" si="358"/>
        <v>4.683750976077234E-2</v>
      </c>
      <c r="GU121" s="242">
        <f t="shared" si="359"/>
        <v>4.1135852429549452E-2</v>
      </c>
      <c r="GV121" s="242">
        <f t="shared" si="360"/>
        <v>4.4438903187311314E-2</v>
      </c>
      <c r="GW121" s="242">
        <f t="shared" si="361"/>
        <v>4.9024351635323843E-2</v>
      </c>
      <c r="GX121" s="177">
        <f t="shared" si="362"/>
        <v>0.10406129708655572</v>
      </c>
      <c r="GY121" s="177">
        <f t="shared" si="363"/>
        <v>8.3124484198262058E-2</v>
      </c>
      <c r="GZ121" s="177">
        <f t="shared" si="364"/>
        <v>5.0812981270172052E-2</v>
      </c>
      <c r="HA121" s="243">
        <f t="shared" si="365"/>
        <v>7.3502291015525273E-2</v>
      </c>
      <c r="HB121" s="19"/>
      <c r="HC121" s="19"/>
      <c r="HD121" s="225">
        <v>4.7849999999999993E-3</v>
      </c>
      <c r="HE121" s="10">
        <f t="shared" si="476"/>
        <v>15.254579999999997</v>
      </c>
      <c r="HF121" s="10">
        <f t="shared" si="477"/>
        <v>14.857424999999997</v>
      </c>
      <c r="HG121" s="10">
        <f t="shared" si="478"/>
        <v>13.244879999999998</v>
      </c>
      <c r="HH121" s="10">
        <f t="shared" si="479"/>
        <v>11.818949999999999</v>
      </c>
      <c r="HI121" s="10">
        <f t="shared" si="480"/>
        <v>17.723639999999996</v>
      </c>
      <c r="HJ121" s="10">
        <f t="shared" si="481"/>
        <v>9.5460749999999983</v>
      </c>
      <c r="HK121" s="10">
        <f t="shared" si="482"/>
        <v>10.345169999999998</v>
      </c>
      <c r="HL121" s="10">
        <f t="shared" si="483"/>
        <v>8.5364399999999989</v>
      </c>
      <c r="HM121" s="10">
        <f t="shared" si="484"/>
        <v>16.972394999999999</v>
      </c>
      <c r="HN121" s="10">
        <f t="shared" si="485"/>
        <v>20.809964999999998</v>
      </c>
      <c r="HO121" s="10">
        <f t="shared" si="486"/>
        <v>22.623479999999997</v>
      </c>
      <c r="HP121" s="10">
        <f t="shared" si="487"/>
        <v>21.910514999999997</v>
      </c>
      <c r="HQ121" s="10">
        <f t="shared" si="488"/>
        <v>23.666609999999995</v>
      </c>
      <c r="HR121" s="10">
        <f t="shared" si="489"/>
        <v>29.609579999999998</v>
      </c>
      <c r="HS121" s="10">
        <f t="shared" si="490"/>
        <v>34.313234999999992</v>
      </c>
      <c r="HT121" s="10">
        <f t="shared" si="491"/>
        <v>34.227104999999995</v>
      </c>
      <c r="HU121" s="10">
        <f t="shared" si="492"/>
        <v>35.691314999999996</v>
      </c>
      <c r="HV121" s="10">
        <f t="shared" si="493"/>
        <v>18.728489999999997</v>
      </c>
      <c r="HW121" s="10">
        <f t="shared" si="494"/>
        <v>22.786169999999998</v>
      </c>
      <c r="HX121" s="10">
        <f t="shared" si="495"/>
        <v>18.628004999999998</v>
      </c>
      <c r="HY121" s="10">
        <f t="shared" si="496"/>
        <v>17.991599999999998</v>
      </c>
      <c r="HZ121" s="10">
        <f t="shared" si="497"/>
        <v>16.508249999999997</v>
      </c>
      <c r="IA121" s="10">
        <f t="shared" si="498"/>
        <v>17.938964999999996</v>
      </c>
      <c r="IB121" s="10">
        <f t="shared" si="499"/>
        <v>18.556229999999996</v>
      </c>
      <c r="IC121" s="10">
        <f t="shared" si="500"/>
        <v>14.555969999999999</v>
      </c>
      <c r="ID121" s="10">
        <f t="shared" si="501"/>
        <v>13.737734999999999</v>
      </c>
      <c r="IE121" s="10">
        <f t="shared" si="502"/>
        <v>15.785714999999998</v>
      </c>
      <c r="IF121" s="10">
        <f t="shared" si="503"/>
        <v>15.029684999999997</v>
      </c>
      <c r="IG121" s="10">
        <f t="shared" si="504"/>
        <v>11.938574999999998</v>
      </c>
      <c r="IH121" s="10">
        <f t="shared" si="505"/>
        <v>17.412614999999999</v>
      </c>
      <c r="II121" s="176">
        <f t="shared" si="506"/>
        <v>139.10952</v>
      </c>
      <c r="IJ121" s="176">
        <f t="shared" si="507"/>
        <v>262.18450499999994</v>
      </c>
      <c r="IK121" s="176">
        <f t="shared" si="508"/>
        <v>159.45533999999995</v>
      </c>
      <c r="IL121" s="19">
        <f t="shared" si="509"/>
        <v>560.7493649999999</v>
      </c>
      <c r="IM121" s="168"/>
      <c r="IN121" s="168"/>
      <c r="IO121" s="168"/>
      <c r="IP121" s="168"/>
      <c r="IQ121" s="168"/>
      <c r="IR121" s="168"/>
      <c r="IS121" s="168"/>
      <c r="IT121" s="168"/>
      <c r="IU121" s="168"/>
      <c r="IV121" s="168"/>
      <c r="IW121" s="168"/>
      <c r="IX121" s="168"/>
      <c r="IY121" s="168"/>
      <c r="IZ121" s="168"/>
      <c r="JA121" s="168"/>
      <c r="JB121" s="168"/>
      <c r="JC121" s="168"/>
      <c r="JD121" s="168"/>
      <c r="JE121" s="168"/>
      <c r="JF121" s="168"/>
      <c r="JG121" s="168"/>
      <c r="JH121" s="168"/>
      <c r="JI121" s="168"/>
      <c r="JJ121" s="168"/>
      <c r="JK121" s="168"/>
      <c r="JL121" s="168"/>
      <c r="JM121" s="168"/>
      <c r="JN121" s="168"/>
      <c r="JO121" s="168"/>
      <c r="JP121" s="168"/>
      <c r="JQ121" s="177">
        <f t="shared" si="514"/>
        <v>4.7850000000000002E-3</v>
      </c>
      <c r="JR121" s="177">
        <f t="shared" si="511"/>
        <v>4.7849999999999993E-3</v>
      </c>
      <c r="JS121" s="177">
        <f t="shared" si="512"/>
        <v>4.7849999999999985E-3</v>
      </c>
      <c r="JT121" s="22">
        <f t="shared" si="513"/>
        <v>4.7849999999999993E-3</v>
      </c>
    </row>
    <row r="122" spans="1:280" x14ac:dyDescent="0.25">
      <c r="A122" s="96">
        <v>122</v>
      </c>
      <c r="B122" s="45"/>
      <c r="C122" s="45" t="s">
        <v>182</v>
      </c>
      <c r="D122" s="45" t="s">
        <v>182</v>
      </c>
      <c r="E122" s="68">
        <v>213</v>
      </c>
      <c r="F122" s="49" t="s">
        <v>132</v>
      </c>
      <c r="G122" s="124"/>
      <c r="H122" s="125"/>
      <c r="I122" s="125"/>
      <c r="J122" s="125"/>
      <c r="K122" s="125"/>
      <c r="L122" s="125"/>
      <c r="M122" s="125"/>
      <c r="N122" s="17"/>
      <c r="O122" s="12"/>
      <c r="P122" s="12"/>
      <c r="Q122" s="12"/>
      <c r="R122" s="12"/>
      <c r="S122" s="12"/>
      <c r="T122" s="12"/>
      <c r="U122" s="12"/>
      <c r="V122" s="12"/>
      <c r="W122" s="11"/>
      <c r="X122" s="11"/>
      <c r="Y122" s="12"/>
      <c r="Z122" s="11"/>
      <c r="AA122" s="12"/>
      <c r="AB122" s="12"/>
      <c r="AC122" s="12"/>
      <c r="AD122" s="12"/>
      <c r="AE122" s="12"/>
      <c r="AF122" s="12"/>
      <c r="AG122" s="12"/>
      <c r="AH122" s="11"/>
      <c r="AI122" s="11"/>
      <c r="AJ122" s="11"/>
      <c r="AK122" s="12"/>
      <c r="AL122" s="60"/>
      <c r="AM122" s="124">
        <v>114</v>
      </c>
      <c r="AN122" s="125">
        <v>114</v>
      </c>
      <c r="AO122" s="125">
        <v>114</v>
      </c>
      <c r="AP122" s="125">
        <v>114</v>
      </c>
      <c r="AQ122" s="125">
        <v>114</v>
      </c>
      <c r="AR122" s="125">
        <v>114</v>
      </c>
      <c r="AS122" s="125">
        <v>114</v>
      </c>
      <c r="AT122" s="17">
        <v>114</v>
      </c>
      <c r="AU122" s="12">
        <v>144</v>
      </c>
      <c r="AV122" s="12">
        <v>178</v>
      </c>
      <c r="AW122" s="12">
        <v>220</v>
      </c>
      <c r="AX122" s="12">
        <v>261</v>
      </c>
      <c r="AY122" s="12">
        <v>284</v>
      </c>
      <c r="AZ122" s="12">
        <v>369</v>
      </c>
      <c r="BA122" s="12">
        <v>587</v>
      </c>
      <c r="BB122" s="12">
        <v>748</v>
      </c>
      <c r="BC122" s="11">
        <v>955</v>
      </c>
      <c r="BD122" s="11">
        <v>1129</v>
      </c>
      <c r="BE122" s="12">
        <v>1424</v>
      </c>
      <c r="BF122" s="11">
        <v>1838</v>
      </c>
      <c r="BG122" s="12">
        <v>2039</v>
      </c>
      <c r="BH122" s="12">
        <v>2142</v>
      </c>
      <c r="BI122" s="12">
        <v>2249</v>
      </c>
      <c r="BJ122" s="12">
        <v>2361</v>
      </c>
      <c r="BK122" s="12">
        <v>2269</v>
      </c>
      <c r="BL122" s="12">
        <v>2065</v>
      </c>
      <c r="BM122" s="12">
        <v>1881</v>
      </c>
      <c r="BN122" s="11">
        <v>1831</v>
      </c>
      <c r="BO122" s="11">
        <v>1847</v>
      </c>
      <c r="BP122" s="11">
        <v>1912</v>
      </c>
      <c r="BQ122" s="12">
        <v>2140</v>
      </c>
      <c r="BR122" s="60"/>
      <c r="BS122" s="60"/>
      <c r="BT122" s="11">
        <f t="shared" si="404"/>
        <v>0</v>
      </c>
      <c r="BU122" s="11">
        <f t="shared" si="405"/>
        <v>0</v>
      </c>
      <c r="BV122" s="11">
        <f t="shared" si="406"/>
        <v>0</v>
      </c>
      <c r="BW122" s="11">
        <f t="shared" si="407"/>
        <v>0</v>
      </c>
      <c r="BX122" s="11">
        <f t="shared" si="408"/>
        <v>0</v>
      </c>
      <c r="BY122" s="11">
        <f t="shared" si="409"/>
        <v>0</v>
      </c>
      <c r="BZ122" s="11">
        <f t="shared" si="410"/>
        <v>0</v>
      </c>
      <c r="CA122" s="11">
        <f t="shared" si="411"/>
        <v>30</v>
      </c>
      <c r="CB122" s="11">
        <f t="shared" si="412"/>
        <v>34</v>
      </c>
      <c r="CC122" s="11">
        <f t="shared" si="413"/>
        <v>42</v>
      </c>
      <c r="CD122" s="11">
        <f t="shared" si="414"/>
        <v>41</v>
      </c>
      <c r="CE122" s="11">
        <f t="shared" si="415"/>
        <v>23</v>
      </c>
      <c r="CF122" s="11">
        <f t="shared" si="416"/>
        <v>85</v>
      </c>
      <c r="CG122" s="11">
        <f t="shared" si="417"/>
        <v>218</v>
      </c>
      <c r="CH122" s="11">
        <f t="shared" si="418"/>
        <v>161</v>
      </c>
      <c r="CI122" s="11">
        <f t="shared" si="419"/>
        <v>207</v>
      </c>
      <c r="CJ122" s="11">
        <f t="shared" si="420"/>
        <v>174</v>
      </c>
      <c r="CK122" s="11">
        <f t="shared" si="421"/>
        <v>295</v>
      </c>
      <c r="CL122" s="11">
        <f t="shared" si="422"/>
        <v>414</v>
      </c>
      <c r="CM122" s="11">
        <f t="shared" si="423"/>
        <v>201</v>
      </c>
      <c r="CN122" s="11">
        <f t="shared" si="424"/>
        <v>103</v>
      </c>
      <c r="CO122" s="11">
        <f t="shared" si="425"/>
        <v>107</v>
      </c>
      <c r="CP122" s="11">
        <f t="shared" si="426"/>
        <v>112</v>
      </c>
      <c r="CQ122" s="11">
        <f t="shared" si="427"/>
        <v>-92</v>
      </c>
      <c r="CR122" s="11">
        <f t="shared" si="428"/>
        <v>-204</v>
      </c>
      <c r="CS122" s="11">
        <f t="shared" si="429"/>
        <v>-184</v>
      </c>
      <c r="CT122" s="11">
        <f t="shared" si="430"/>
        <v>-50</v>
      </c>
      <c r="CU122" s="11">
        <f t="shared" si="431"/>
        <v>16</v>
      </c>
      <c r="CV122" s="11">
        <f t="shared" si="432"/>
        <v>65</v>
      </c>
      <c r="CW122" s="11">
        <f t="shared" si="433"/>
        <v>228</v>
      </c>
      <c r="CX122" s="66">
        <f t="shared" si="434"/>
        <v>106</v>
      </c>
      <c r="CY122" s="66">
        <f t="shared" si="435"/>
        <v>1819</v>
      </c>
      <c r="CZ122" s="66">
        <f t="shared" si="436"/>
        <v>101</v>
      </c>
      <c r="DA122" s="66">
        <f t="shared" si="437"/>
        <v>2026</v>
      </c>
      <c r="DB122" s="60"/>
      <c r="DC122" s="128">
        <v>2</v>
      </c>
      <c r="DD122" s="128">
        <v>1</v>
      </c>
      <c r="DE122" s="128">
        <v>3</v>
      </c>
      <c r="DF122" s="129">
        <v>1</v>
      </c>
      <c r="DG122" s="129">
        <v>3</v>
      </c>
      <c r="DH122" s="129">
        <v>2</v>
      </c>
      <c r="DI122" s="129">
        <v>11</v>
      </c>
      <c r="DJ122" s="129">
        <v>3</v>
      </c>
      <c r="DK122" s="128">
        <v>8</v>
      </c>
      <c r="DL122" s="128">
        <v>13</v>
      </c>
      <c r="DM122" s="128">
        <v>22</v>
      </c>
      <c r="DN122" s="129">
        <v>29</v>
      </c>
      <c r="DO122" s="129">
        <v>32</v>
      </c>
      <c r="DP122" s="129">
        <v>23</v>
      </c>
      <c r="DQ122" s="129">
        <v>60</v>
      </c>
      <c r="DR122" s="129">
        <v>120</v>
      </c>
      <c r="DS122" s="130">
        <v>89</v>
      </c>
      <c r="DT122" s="130">
        <v>79</v>
      </c>
      <c r="DU122" s="130">
        <v>113</v>
      </c>
      <c r="DV122" s="130">
        <v>136</v>
      </c>
      <c r="DW122" s="130">
        <v>165</v>
      </c>
      <c r="DX122" s="130">
        <v>124</v>
      </c>
      <c r="DY122" s="130">
        <v>102</v>
      </c>
      <c r="DZ122" s="130">
        <v>257</v>
      </c>
      <c r="EA122" s="130">
        <v>337</v>
      </c>
      <c r="EB122" s="130">
        <v>308</v>
      </c>
      <c r="EC122" s="130">
        <v>187</v>
      </c>
      <c r="ED122" s="130">
        <v>158</v>
      </c>
      <c r="EE122" s="130">
        <v>88</v>
      </c>
      <c r="EF122" s="130">
        <v>88</v>
      </c>
      <c r="EG122" s="66">
        <f t="shared" si="438"/>
        <v>47</v>
      </c>
      <c r="EH122" s="66">
        <f t="shared" si="439"/>
        <v>703</v>
      </c>
      <c r="EI122" s="66">
        <f t="shared" si="440"/>
        <v>1814</v>
      </c>
      <c r="EJ122" s="66">
        <f t="shared" si="441"/>
        <v>2564</v>
      </c>
      <c r="EK122" s="25"/>
      <c r="EL122" s="5">
        <f t="shared" si="442"/>
        <v>2</v>
      </c>
      <c r="EM122" s="5">
        <f t="shared" si="443"/>
        <v>1</v>
      </c>
      <c r="EN122" s="5">
        <f t="shared" si="444"/>
        <v>3</v>
      </c>
      <c r="EO122" s="5">
        <f t="shared" si="445"/>
        <v>1</v>
      </c>
      <c r="EP122" s="5">
        <f t="shared" si="446"/>
        <v>3</v>
      </c>
      <c r="EQ122" s="5">
        <f t="shared" si="447"/>
        <v>2</v>
      </c>
      <c r="ER122" s="5">
        <f t="shared" si="448"/>
        <v>11</v>
      </c>
      <c r="ES122" s="5">
        <f t="shared" si="449"/>
        <v>33</v>
      </c>
      <c r="ET122" s="5">
        <f t="shared" si="450"/>
        <v>42</v>
      </c>
      <c r="EU122" s="5">
        <f t="shared" si="451"/>
        <v>55</v>
      </c>
      <c r="EV122" s="5">
        <f t="shared" si="452"/>
        <v>63</v>
      </c>
      <c r="EW122" s="5">
        <f t="shared" si="453"/>
        <v>52</v>
      </c>
      <c r="EX122" s="5">
        <f t="shared" si="454"/>
        <v>117</v>
      </c>
      <c r="EY122" s="5">
        <f t="shared" si="455"/>
        <v>241</v>
      </c>
      <c r="EZ122" s="5">
        <f t="shared" si="456"/>
        <v>221</v>
      </c>
      <c r="FA122" s="5">
        <f t="shared" si="457"/>
        <v>327</v>
      </c>
      <c r="FB122" s="5">
        <f t="shared" si="458"/>
        <v>263</v>
      </c>
      <c r="FC122" s="5">
        <f t="shared" si="459"/>
        <v>374</v>
      </c>
      <c r="FD122" s="5">
        <f t="shared" si="460"/>
        <v>527</v>
      </c>
      <c r="FE122" s="5">
        <f t="shared" si="461"/>
        <v>337</v>
      </c>
      <c r="FF122" s="5">
        <f t="shared" si="462"/>
        <v>268</v>
      </c>
      <c r="FG122" s="5">
        <f t="shared" si="463"/>
        <v>231</v>
      </c>
      <c r="FH122" s="5">
        <f t="shared" si="464"/>
        <v>214</v>
      </c>
      <c r="FI122" s="5">
        <f t="shared" si="465"/>
        <v>165</v>
      </c>
      <c r="FJ122" s="5">
        <f t="shared" si="466"/>
        <v>133</v>
      </c>
      <c r="FK122" s="5">
        <f t="shared" si="467"/>
        <v>124</v>
      </c>
      <c r="FL122" s="5">
        <f t="shared" si="468"/>
        <v>137</v>
      </c>
      <c r="FM122" s="5">
        <f t="shared" si="469"/>
        <v>174</v>
      </c>
      <c r="FN122" s="5">
        <f t="shared" si="470"/>
        <v>153</v>
      </c>
      <c r="FO122" s="5">
        <f t="shared" si="471"/>
        <v>316</v>
      </c>
      <c r="FP122" s="176">
        <f t="shared" si="472"/>
        <v>153</v>
      </c>
      <c r="FQ122" s="176">
        <f t="shared" si="473"/>
        <v>2522</v>
      </c>
      <c r="FR122" s="176">
        <f t="shared" si="474"/>
        <v>1915</v>
      </c>
      <c r="FS122" s="66">
        <f t="shared" si="475"/>
        <v>4590</v>
      </c>
      <c r="FT122" s="242">
        <f t="shared" si="332"/>
        <v>6.3707658297603947E-5</v>
      </c>
      <c r="FU122" s="242">
        <f t="shared" si="333"/>
        <v>4.068282045857675E-5</v>
      </c>
      <c r="FV122" s="242">
        <f t="shared" si="334"/>
        <v>1.0391229802047072E-4</v>
      </c>
      <c r="FW122" s="242">
        <f t="shared" si="335"/>
        <v>7.3445705262384787E-5</v>
      </c>
      <c r="FX122" s="242">
        <f t="shared" si="336"/>
        <v>1.2484481096414874E-4</v>
      </c>
      <c r="FY122" s="242">
        <f t="shared" si="337"/>
        <v>8.4915473722199037E-5</v>
      </c>
      <c r="FZ122" s="242">
        <f t="shared" si="338"/>
        <v>3.4491048005267722E-4</v>
      </c>
      <c r="GA122" s="242">
        <f t="shared" si="339"/>
        <v>1.1828804932253209E-3</v>
      </c>
      <c r="GB122" s="242">
        <f t="shared" si="340"/>
        <v>1.6715752606861417E-3</v>
      </c>
      <c r="GC122" s="242">
        <f t="shared" si="341"/>
        <v>1.1360115666632243E-3</v>
      </c>
      <c r="GD122" s="242">
        <f t="shared" si="342"/>
        <v>1.3015184381778742E-3</v>
      </c>
      <c r="GE122" s="242">
        <f t="shared" si="343"/>
        <v>1.2042612320518759E-3</v>
      </c>
      <c r="GF122" s="242">
        <f t="shared" si="344"/>
        <v>2.6318749297041953E-3</v>
      </c>
      <c r="GG122" s="242">
        <f t="shared" si="345"/>
        <v>3.98445895676614E-3</v>
      </c>
      <c r="GH122" s="242">
        <f t="shared" si="346"/>
        <v>3.5229790693596468E-3</v>
      </c>
      <c r="GI122" s="242">
        <f t="shared" si="347"/>
        <v>4.379092844803343E-3</v>
      </c>
      <c r="GJ122" s="242">
        <f t="shared" si="348"/>
        <v>3.3325308227423055E-3</v>
      </c>
      <c r="GK122" s="242">
        <f t="shared" si="349"/>
        <v>4.865040650406504E-3</v>
      </c>
      <c r="GL122" s="242">
        <f t="shared" si="350"/>
        <v>5.8659186785543346E-3</v>
      </c>
      <c r="GM122" s="242">
        <f t="shared" si="351"/>
        <v>4.2334556052459676E-3</v>
      </c>
      <c r="GN122" s="242">
        <f t="shared" si="352"/>
        <v>4.1400831106236389E-3</v>
      </c>
      <c r="GO122" s="242">
        <f t="shared" si="353"/>
        <v>4.2355788624445345E-3</v>
      </c>
      <c r="GP122" s="242">
        <f t="shared" si="354"/>
        <v>3.5902425930275476E-3</v>
      </c>
      <c r="GQ122" s="242">
        <f t="shared" si="355"/>
        <v>2.4338796040889177E-3</v>
      </c>
      <c r="GR122" s="242">
        <f t="shared" si="356"/>
        <v>2.0603863611717865E-3</v>
      </c>
      <c r="GS122" s="242">
        <f t="shared" si="357"/>
        <v>1.8389168186739037E-3</v>
      </c>
      <c r="GT122" s="242">
        <f t="shared" si="358"/>
        <v>1.9450557251366508E-3</v>
      </c>
      <c r="GU122" s="242">
        <f t="shared" si="359"/>
        <v>2.2787769254191672E-3</v>
      </c>
      <c r="GV122" s="242">
        <f t="shared" si="360"/>
        <v>2.7251110972579683E-3</v>
      </c>
      <c r="GW122" s="242">
        <f t="shared" si="361"/>
        <v>4.2571297380495565E-3</v>
      </c>
      <c r="GX122" s="177">
        <f t="shared" si="362"/>
        <v>5.4765335904798519E-4</v>
      </c>
      <c r="GY122" s="177">
        <f t="shared" si="363"/>
        <v>3.8260352444293411E-3</v>
      </c>
      <c r="GZ122" s="177">
        <f t="shared" si="364"/>
        <v>2.9200233805179296E-3</v>
      </c>
      <c r="HA122" s="243">
        <f t="shared" si="365"/>
        <v>2.8789008845647715E-3</v>
      </c>
      <c r="HB122" s="19"/>
      <c r="HC122" s="19"/>
      <c r="HD122" s="225">
        <v>3.6540000000000003E-2</v>
      </c>
      <c r="HE122" s="10">
        <f t="shared" si="476"/>
        <v>7.3080000000000006E-2</v>
      </c>
      <c r="HF122" s="10">
        <f t="shared" si="477"/>
        <v>3.6540000000000003E-2</v>
      </c>
      <c r="HG122" s="10">
        <f t="shared" si="478"/>
        <v>0.10962000000000001</v>
      </c>
      <c r="HH122" s="10">
        <f t="shared" si="479"/>
        <v>3.6540000000000003E-2</v>
      </c>
      <c r="HI122" s="10">
        <f t="shared" si="480"/>
        <v>0.10962000000000001</v>
      </c>
      <c r="HJ122" s="10">
        <f t="shared" si="481"/>
        <v>7.3080000000000006E-2</v>
      </c>
      <c r="HK122" s="10">
        <f t="shared" si="482"/>
        <v>0.40194000000000002</v>
      </c>
      <c r="HL122" s="10">
        <f t="shared" si="483"/>
        <v>1.2058200000000001</v>
      </c>
      <c r="HM122" s="10">
        <f t="shared" si="484"/>
        <v>1.53468</v>
      </c>
      <c r="HN122" s="10">
        <f t="shared" si="485"/>
        <v>2.0097</v>
      </c>
      <c r="HO122" s="10">
        <f t="shared" si="486"/>
        <v>2.3020200000000002</v>
      </c>
      <c r="HP122" s="10">
        <f t="shared" si="487"/>
        <v>1.9000800000000002</v>
      </c>
      <c r="HQ122" s="10">
        <f t="shared" si="488"/>
        <v>4.2751800000000006</v>
      </c>
      <c r="HR122" s="10">
        <f t="shared" si="489"/>
        <v>8.806140000000001</v>
      </c>
      <c r="HS122" s="10">
        <f t="shared" si="490"/>
        <v>8.0753400000000006</v>
      </c>
      <c r="HT122" s="10">
        <f t="shared" si="491"/>
        <v>11.948580000000002</v>
      </c>
      <c r="HU122" s="10">
        <f t="shared" si="492"/>
        <v>9.6100200000000005</v>
      </c>
      <c r="HV122" s="10">
        <f t="shared" si="493"/>
        <v>13.665960000000002</v>
      </c>
      <c r="HW122" s="10">
        <f t="shared" si="494"/>
        <v>19.256580000000003</v>
      </c>
      <c r="HX122" s="10">
        <f t="shared" si="495"/>
        <v>12.313980000000001</v>
      </c>
      <c r="HY122" s="10">
        <f t="shared" si="496"/>
        <v>9.792720000000001</v>
      </c>
      <c r="HZ122" s="10">
        <f t="shared" si="497"/>
        <v>8.4407399999999999</v>
      </c>
      <c r="IA122" s="10">
        <f t="shared" si="498"/>
        <v>7.819560000000001</v>
      </c>
      <c r="IB122" s="10">
        <f t="shared" si="499"/>
        <v>6.0291000000000006</v>
      </c>
      <c r="IC122" s="10">
        <f t="shared" si="500"/>
        <v>4.85982</v>
      </c>
      <c r="ID122" s="10">
        <f t="shared" si="501"/>
        <v>4.5309600000000003</v>
      </c>
      <c r="IE122" s="10">
        <f t="shared" si="502"/>
        <v>5.0059800000000001</v>
      </c>
      <c r="IF122" s="10">
        <f t="shared" si="503"/>
        <v>6.3579600000000003</v>
      </c>
      <c r="IG122" s="10">
        <f t="shared" si="504"/>
        <v>5.5906200000000004</v>
      </c>
      <c r="IH122" s="10">
        <f t="shared" si="505"/>
        <v>11.546640000000002</v>
      </c>
      <c r="II122" s="176">
        <f t="shared" si="506"/>
        <v>5.5906199999999995</v>
      </c>
      <c r="IJ122" s="176">
        <f t="shared" si="507"/>
        <v>92.153880000000001</v>
      </c>
      <c r="IK122" s="176">
        <f t="shared" si="508"/>
        <v>69.974100000000007</v>
      </c>
      <c r="IL122" s="19">
        <f t="shared" si="509"/>
        <v>167.71860000000001</v>
      </c>
      <c r="IM122" s="168"/>
      <c r="IN122" s="168"/>
      <c r="IO122" s="168"/>
      <c r="IP122" s="168"/>
      <c r="IQ122" s="168"/>
      <c r="IR122" s="168"/>
      <c r="IS122" s="168"/>
      <c r="IT122" s="168"/>
      <c r="IU122" s="168"/>
      <c r="IV122" s="168"/>
      <c r="IW122" s="168"/>
      <c r="IX122" s="168"/>
      <c r="IY122" s="168"/>
      <c r="IZ122" s="168"/>
      <c r="JA122" s="168"/>
      <c r="JB122" s="168"/>
      <c r="JC122" s="168"/>
      <c r="JD122" s="168"/>
      <c r="JE122" s="168"/>
      <c r="JF122" s="168"/>
      <c r="JG122" s="168"/>
      <c r="JH122" s="168"/>
      <c r="JI122" s="168"/>
      <c r="JJ122" s="168"/>
      <c r="JK122" s="168"/>
      <c r="JL122" s="168"/>
      <c r="JM122" s="168"/>
      <c r="JN122" s="168"/>
      <c r="JO122" s="168"/>
      <c r="JP122" s="168"/>
      <c r="JQ122" s="177">
        <f t="shared" si="514"/>
        <v>3.6539999999999996E-2</v>
      </c>
      <c r="JR122" s="177">
        <f t="shared" si="511"/>
        <v>3.6540000000000003E-2</v>
      </c>
      <c r="JS122" s="177">
        <f t="shared" si="512"/>
        <v>3.6540000000000003E-2</v>
      </c>
      <c r="JT122" s="22">
        <f t="shared" si="513"/>
        <v>3.6540000000000003E-2</v>
      </c>
    </row>
    <row r="123" spans="1:280" ht="11.4" customHeight="1" x14ac:dyDescent="0.25">
      <c r="A123" s="96">
        <v>123</v>
      </c>
      <c r="B123" s="39"/>
      <c r="C123" s="39" t="s">
        <v>236</v>
      </c>
      <c r="D123" s="39" t="s">
        <v>185</v>
      </c>
      <c r="E123" s="68">
        <v>417</v>
      </c>
      <c r="F123" s="49" t="s">
        <v>85</v>
      </c>
      <c r="G123" s="124"/>
      <c r="H123" s="125"/>
      <c r="I123" s="125"/>
      <c r="J123" s="125"/>
      <c r="K123" s="125"/>
      <c r="L123" s="125"/>
      <c r="M123" s="125"/>
      <c r="N123" s="17"/>
      <c r="O123" s="12"/>
      <c r="P123" s="12"/>
      <c r="Q123" s="12"/>
      <c r="R123" s="12"/>
      <c r="S123" s="12"/>
      <c r="T123" s="12"/>
      <c r="U123" s="12"/>
      <c r="V123" s="12"/>
      <c r="W123" s="11"/>
      <c r="X123" s="11"/>
      <c r="Y123" s="12"/>
      <c r="Z123" s="11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60"/>
      <c r="AM123" s="124">
        <v>48</v>
      </c>
      <c r="AN123" s="125">
        <v>48</v>
      </c>
      <c r="AO123" s="125">
        <v>48</v>
      </c>
      <c r="AP123" s="125">
        <v>48</v>
      </c>
      <c r="AQ123" s="125">
        <v>48</v>
      </c>
      <c r="AR123" s="125">
        <v>48</v>
      </c>
      <c r="AS123" s="125">
        <v>48</v>
      </c>
      <c r="AT123" s="17">
        <v>48</v>
      </c>
      <c r="AU123" s="12">
        <v>51</v>
      </c>
      <c r="AV123" s="12">
        <v>48</v>
      </c>
      <c r="AW123" s="12">
        <v>42</v>
      </c>
      <c r="AX123" s="12">
        <v>42</v>
      </c>
      <c r="AY123" s="12">
        <v>52</v>
      </c>
      <c r="AZ123" s="12">
        <v>53</v>
      </c>
      <c r="BA123" s="12">
        <v>58</v>
      </c>
      <c r="BB123" s="12">
        <v>62</v>
      </c>
      <c r="BC123" s="11">
        <v>57</v>
      </c>
      <c r="BD123" s="11">
        <v>54</v>
      </c>
      <c r="BE123" s="12">
        <v>56</v>
      </c>
      <c r="BF123" s="11">
        <v>82</v>
      </c>
      <c r="BG123" s="12">
        <v>94</v>
      </c>
      <c r="BH123" s="12">
        <v>91</v>
      </c>
      <c r="BI123" s="12">
        <v>99</v>
      </c>
      <c r="BJ123" s="12">
        <v>101</v>
      </c>
      <c r="BK123" s="12">
        <v>106</v>
      </c>
      <c r="BL123" s="12">
        <v>105</v>
      </c>
      <c r="BM123" s="12">
        <v>110</v>
      </c>
      <c r="BN123" s="12">
        <v>121</v>
      </c>
      <c r="BO123" s="12">
        <v>149</v>
      </c>
      <c r="BP123" s="12">
        <v>154</v>
      </c>
      <c r="BQ123" s="12">
        <v>174</v>
      </c>
      <c r="BR123" s="60"/>
      <c r="BS123" s="60"/>
      <c r="BT123" s="11">
        <f t="shared" si="404"/>
        <v>0</v>
      </c>
      <c r="BU123" s="11">
        <f t="shared" si="405"/>
        <v>0</v>
      </c>
      <c r="BV123" s="11">
        <f t="shared" si="406"/>
        <v>0</v>
      </c>
      <c r="BW123" s="11">
        <f t="shared" si="407"/>
        <v>0</v>
      </c>
      <c r="BX123" s="11">
        <f t="shared" si="408"/>
        <v>0</v>
      </c>
      <c r="BY123" s="11">
        <f t="shared" si="409"/>
        <v>0</v>
      </c>
      <c r="BZ123" s="11">
        <f t="shared" si="410"/>
        <v>0</v>
      </c>
      <c r="CA123" s="11">
        <f t="shared" si="411"/>
        <v>3</v>
      </c>
      <c r="CB123" s="11">
        <f t="shared" si="412"/>
        <v>-3</v>
      </c>
      <c r="CC123" s="11">
        <f t="shared" si="413"/>
        <v>-6</v>
      </c>
      <c r="CD123" s="11">
        <f t="shared" si="414"/>
        <v>0</v>
      </c>
      <c r="CE123" s="11">
        <f t="shared" si="415"/>
        <v>10</v>
      </c>
      <c r="CF123" s="11">
        <f t="shared" si="416"/>
        <v>1</v>
      </c>
      <c r="CG123" s="11">
        <f t="shared" si="417"/>
        <v>5</v>
      </c>
      <c r="CH123" s="11">
        <f t="shared" si="418"/>
        <v>4</v>
      </c>
      <c r="CI123" s="11">
        <f t="shared" si="419"/>
        <v>-5</v>
      </c>
      <c r="CJ123" s="11">
        <f t="shared" si="420"/>
        <v>-3</v>
      </c>
      <c r="CK123" s="11">
        <f t="shared" si="421"/>
        <v>2</v>
      </c>
      <c r="CL123" s="11">
        <f t="shared" si="422"/>
        <v>26</v>
      </c>
      <c r="CM123" s="11">
        <f t="shared" si="423"/>
        <v>12</v>
      </c>
      <c r="CN123" s="11">
        <f t="shared" si="424"/>
        <v>-3</v>
      </c>
      <c r="CO123" s="11">
        <f t="shared" si="425"/>
        <v>8</v>
      </c>
      <c r="CP123" s="11">
        <f t="shared" si="426"/>
        <v>2</v>
      </c>
      <c r="CQ123" s="11">
        <f t="shared" si="427"/>
        <v>5</v>
      </c>
      <c r="CR123" s="11">
        <f t="shared" si="428"/>
        <v>-1</v>
      </c>
      <c r="CS123" s="11">
        <f t="shared" si="429"/>
        <v>5</v>
      </c>
      <c r="CT123" s="11">
        <f t="shared" si="430"/>
        <v>11</v>
      </c>
      <c r="CU123" s="11">
        <f t="shared" si="431"/>
        <v>28</v>
      </c>
      <c r="CV123" s="11">
        <f t="shared" si="432"/>
        <v>5</v>
      </c>
      <c r="CW123" s="11">
        <f t="shared" si="433"/>
        <v>20</v>
      </c>
      <c r="CX123" s="66">
        <f t="shared" si="434"/>
        <v>-6</v>
      </c>
      <c r="CY123" s="66">
        <f t="shared" si="435"/>
        <v>52</v>
      </c>
      <c r="CZ123" s="66">
        <f t="shared" si="436"/>
        <v>80</v>
      </c>
      <c r="DA123" s="66">
        <f t="shared" si="437"/>
        <v>126</v>
      </c>
      <c r="DB123" s="60"/>
      <c r="DC123" s="128">
        <v>1</v>
      </c>
      <c r="DD123" s="128">
        <v>1</v>
      </c>
      <c r="DE123" s="128">
        <v>7</v>
      </c>
      <c r="DF123" s="129">
        <v>1</v>
      </c>
      <c r="DG123" s="129">
        <v>1</v>
      </c>
      <c r="DH123" s="129">
        <v>9</v>
      </c>
      <c r="DI123" s="129">
        <v>4</v>
      </c>
      <c r="DJ123" s="129">
        <v>4</v>
      </c>
      <c r="DK123" s="128">
        <v>7</v>
      </c>
      <c r="DL123" s="128">
        <v>5</v>
      </c>
      <c r="DM123" s="128">
        <v>4</v>
      </c>
      <c r="DN123" s="129">
        <v>4</v>
      </c>
      <c r="DO123" s="129">
        <v>5</v>
      </c>
      <c r="DP123" s="129">
        <v>2</v>
      </c>
      <c r="DQ123" s="129">
        <v>7</v>
      </c>
      <c r="DR123" s="129">
        <v>11</v>
      </c>
      <c r="DS123" s="130">
        <v>8</v>
      </c>
      <c r="DT123" s="130">
        <v>4</v>
      </c>
      <c r="DU123" s="130">
        <v>6</v>
      </c>
      <c r="DV123" s="130">
        <v>3</v>
      </c>
      <c r="DW123" s="130">
        <v>8</v>
      </c>
      <c r="DX123" s="130">
        <v>1</v>
      </c>
      <c r="DY123" s="130">
        <v>4</v>
      </c>
      <c r="DZ123" s="130">
        <v>3</v>
      </c>
      <c r="EA123" s="130">
        <v>6</v>
      </c>
      <c r="EB123" s="130">
        <v>2</v>
      </c>
      <c r="EC123" s="130">
        <v>10</v>
      </c>
      <c r="ED123" s="130">
        <v>4</v>
      </c>
      <c r="EE123" s="130">
        <v>2</v>
      </c>
      <c r="EF123" s="130">
        <v>3</v>
      </c>
      <c r="EG123" s="66">
        <f t="shared" si="438"/>
        <v>40</v>
      </c>
      <c r="EH123" s="66">
        <f t="shared" si="439"/>
        <v>54</v>
      </c>
      <c r="EI123" s="66">
        <f t="shared" si="440"/>
        <v>43</v>
      </c>
      <c r="EJ123" s="66">
        <f t="shared" si="441"/>
        <v>137</v>
      </c>
      <c r="EK123" s="25"/>
      <c r="EL123" s="5">
        <f t="shared" si="442"/>
        <v>1</v>
      </c>
      <c r="EM123" s="5">
        <f t="shared" si="443"/>
        <v>1</v>
      </c>
      <c r="EN123" s="5">
        <f t="shared" si="444"/>
        <v>7</v>
      </c>
      <c r="EO123" s="5">
        <f t="shared" si="445"/>
        <v>1</v>
      </c>
      <c r="EP123" s="5">
        <f t="shared" si="446"/>
        <v>1</v>
      </c>
      <c r="EQ123" s="5">
        <f t="shared" si="447"/>
        <v>9</v>
      </c>
      <c r="ER123" s="5">
        <f t="shared" si="448"/>
        <v>4</v>
      </c>
      <c r="ES123" s="5">
        <f t="shared" si="449"/>
        <v>7</v>
      </c>
      <c r="ET123" s="5">
        <f t="shared" si="450"/>
        <v>4</v>
      </c>
      <c r="EU123" s="5">
        <f t="shared" si="451"/>
        <v>-1</v>
      </c>
      <c r="EV123" s="5">
        <f t="shared" si="452"/>
        <v>4</v>
      </c>
      <c r="EW123" s="5">
        <f t="shared" si="453"/>
        <v>14</v>
      </c>
      <c r="EX123" s="5">
        <f t="shared" si="454"/>
        <v>6</v>
      </c>
      <c r="EY123" s="5">
        <f t="shared" si="455"/>
        <v>7</v>
      </c>
      <c r="EZ123" s="5">
        <f t="shared" si="456"/>
        <v>11</v>
      </c>
      <c r="FA123" s="5">
        <f t="shared" si="457"/>
        <v>6</v>
      </c>
      <c r="FB123" s="5">
        <f t="shared" si="458"/>
        <v>5</v>
      </c>
      <c r="FC123" s="5">
        <f t="shared" si="459"/>
        <v>6</v>
      </c>
      <c r="FD123" s="5">
        <f t="shared" si="460"/>
        <v>32</v>
      </c>
      <c r="FE123" s="5">
        <f t="shared" si="461"/>
        <v>15</v>
      </c>
      <c r="FF123" s="5">
        <f t="shared" si="462"/>
        <v>5</v>
      </c>
      <c r="FG123" s="5">
        <f t="shared" si="463"/>
        <v>9</v>
      </c>
      <c r="FH123" s="5">
        <f t="shared" si="464"/>
        <v>6</v>
      </c>
      <c r="FI123" s="5">
        <f t="shared" si="465"/>
        <v>8</v>
      </c>
      <c r="FJ123" s="5">
        <f t="shared" si="466"/>
        <v>5</v>
      </c>
      <c r="FK123" s="5">
        <f t="shared" si="467"/>
        <v>7</v>
      </c>
      <c r="FL123" s="5">
        <f t="shared" si="468"/>
        <v>21</v>
      </c>
      <c r="FM123" s="5">
        <f t="shared" si="469"/>
        <v>32</v>
      </c>
      <c r="FN123" s="5">
        <f t="shared" si="470"/>
        <v>7</v>
      </c>
      <c r="FO123" s="5">
        <f t="shared" si="471"/>
        <v>23</v>
      </c>
      <c r="FP123" s="176">
        <f t="shared" si="472"/>
        <v>34</v>
      </c>
      <c r="FQ123" s="176">
        <f t="shared" si="473"/>
        <v>106</v>
      </c>
      <c r="FR123" s="176">
        <f t="shared" si="474"/>
        <v>123</v>
      </c>
      <c r="FS123" s="66">
        <f t="shared" si="475"/>
        <v>263</v>
      </c>
      <c r="FT123" s="242">
        <f t="shared" si="332"/>
        <v>3.1853829148801973E-5</v>
      </c>
      <c r="FU123" s="242">
        <f t="shared" si="333"/>
        <v>4.068282045857675E-5</v>
      </c>
      <c r="FV123" s="242">
        <f t="shared" si="334"/>
        <v>2.4246202871443169E-4</v>
      </c>
      <c r="FW123" s="242">
        <f t="shared" si="335"/>
        <v>7.3445705262384787E-5</v>
      </c>
      <c r="FX123" s="242">
        <f t="shared" si="336"/>
        <v>4.161493698804958E-5</v>
      </c>
      <c r="FY123" s="242">
        <f t="shared" si="337"/>
        <v>3.8211963174989566E-4</v>
      </c>
      <c r="FZ123" s="242">
        <f t="shared" si="338"/>
        <v>1.2542199274642808E-4</v>
      </c>
      <c r="GA123" s="242">
        <f t="shared" si="339"/>
        <v>2.5091404401749232E-4</v>
      </c>
      <c r="GB123" s="242">
        <f t="shared" si="340"/>
        <v>1.5919764387487066E-4</v>
      </c>
      <c r="GC123" s="242">
        <f t="shared" si="341"/>
        <v>-2.0654755757513167E-5</v>
      </c>
      <c r="GD123" s="242">
        <f t="shared" si="342"/>
        <v>8.2636091312880894E-5</v>
      </c>
      <c r="GE123" s="242">
        <f t="shared" si="343"/>
        <v>3.2422417786012042E-4</v>
      </c>
      <c r="GF123" s="242">
        <f t="shared" si="344"/>
        <v>1.3496794511303565E-4</v>
      </c>
      <c r="GG123" s="242">
        <f t="shared" si="345"/>
        <v>1.1573117301810366E-4</v>
      </c>
      <c r="GH123" s="242">
        <f t="shared" si="346"/>
        <v>1.7535189937989193E-4</v>
      </c>
      <c r="GI123" s="242">
        <f t="shared" si="347"/>
        <v>8.0350327427584274E-5</v>
      </c>
      <c r="GJ123" s="242">
        <f t="shared" si="348"/>
        <v>6.335609929167881E-5</v>
      </c>
      <c r="GK123" s="242">
        <f t="shared" si="349"/>
        <v>7.8048780487804874E-5</v>
      </c>
      <c r="GL123" s="242">
        <f t="shared" si="350"/>
        <v>3.5618481539608865E-4</v>
      </c>
      <c r="GM123" s="242">
        <f t="shared" si="351"/>
        <v>1.8843274207326266E-4</v>
      </c>
      <c r="GN123" s="242">
        <f t="shared" si="352"/>
        <v>7.7240356541485801E-5</v>
      </c>
      <c r="GO123" s="242">
        <f t="shared" si="353"/>
        <v>1.6502255308225458E-4</v>
      </c>
      <c r="GP123" s="242">
        <f t="shared" si="354"/>
        <v>1.0066100728114619E-4</v>
      </c>
      <c r="GQ123" s="242">
        <f t="shared" si="355"/>
        <v>1.180062838346142E-4</v>
      </c>
      <c r="GR123" s="242">
        <f t="shared" si="356"/>
        <v>7.7458133878638592E-5</v>
      </c>
      <c r="GS123" s="242">
        <f t="shared" si="357"/>
        <v>1.0380982040901069E-4</v>
      </c>
      <c r="GT123" s="242">
        <f t="shared" si="358"/>
        <v>2.9814722794065449E-4</v>
      </c>
      <c r="GU123" s="242">
        <f t="shared" si="359"/>
        <v>4.1908541157134111E-4</v>
      </c>
      <c r="GV123" s="242">
        <f t="shared" si="360"/>
        <v>1.2467828549546261E-4</v>
      </c>
      <c r="GW123" s="242">
        <f t="shared" si="361"/>
        <v>3.0985437966816391E-4</v>
      </c>
      <c r="GX123" s="177">
        <f t="shared" si="362"/>
        <v>1.2170074645510783E-4</v>
      </c>
      <c r="GY123" s="177">
        <f t="shared" si="363"/>
        <v>1.6080877712510317E-4</v>
      </c>
      <c r="GZ123" s="177">
        <f t="shared" si="364"/>
        <v>1.8755241556329261E-4</v>
      </c>
      <c r="HA123" s="243">
        <f t="shared" si="365"/>
        <v>1.6495663020490956E-4</v>
      </c>
      <c r="HB123" s="19"/>
      <c r="HC123" s="19"/>
      <c r="HD123" s="225">
        <v>0</v>
      </c>
      <c r="HE123" s="10">
        <f t="shared" si="476"/>
        <v>0</v>
      </c>
      <c r="HF123" s="10">
        <f t="shared" si="477"/>
        <v>0</v>
      </c>
      <c r="HG123" s="10">
        <f t="shared" si="478"/>
        <v>0</v>
      </c>
      <c r="HH123" s="10">
        <f t="shared" si="479"/>
        <v>0</v>
      </c>
      <c r="HI123" s="10">
        <f t="shared" si="480"/>
        <v>0</v>
      </c>
      <c r="HJ123" s="10">
        <f t="shared" si="481"/>
        <v>0</v>
      </c>
      <c r="HK123" s="10">
        <f t="shared" si="482"/>
        <v>0</v>
      </c>
      <c r="HL123" s="10">
        <f t="shared" si="483"/>
        <v>0</v>
      </c>
      <c r="HM123" s="10">
        <f t="shared" si="484"/>
        <v>0</v>
      </c>
      <c r="HN123" s="10">
        <f t="shared" si="485"/>
        <v>0</v>
      </c>
      <c r="HO123" s="10">
        <f t="shared" si="486"/>
        <v>0</v>
      </c>
      <c r="HP123" s="10">
        <f t="shared" si="487"/>
        <v>0</v>
      </c>
      <c r="HQ123" s="10">
        <f t="shared" si="488"/>
        <v>0</v>
      </c>
      <c r="HR123" s="10">
        <f t="shared" si="489"/>
        <v>0</v>
      </c>
      <c r="HS123" s="10">
        <f t="shared" si="490"/>
        <v>0</v>
      </c>
      <c r="HT123" s="10">
        <f t="shared" si="491"/>
        <v>0</v>
      </c>
      <c r="HU123" s="10">
        <f t="shared" si="492"/>
        <v>0</v>
      </c>
      <c r="HV123" s="10">
        <f t="shared" si="493"/>
        <v>0</v>
      </c>
      <c r="HW123" s="10">
        <f t="shared" si="494"/>
        <v>0</v>
      </c>
      <c r="HX123" s="10">
        <f t="shared" si="495"/>
        <v>0</v>
      </c>
      <c r="HY123" s="10">
        <f t="shared" si="496"/>
        <v>0</v>
      </c>
      <c r="HZ123" s="10">
        <f t="shared" si="497"/>
        <v>0</v>
      </c>
      <c r="IA123" s="10">
        <f t="shared" si="498"/>
        <v>0</v>
      </c>
      <c r="IB123" s="10">
        <f t="shared" si="499"/>
        <v>0</v>
      </c>
      <c r="IC123" s="10">
        <f t="shared" si="500"/>
        <v>0</v>
      </c>
      <c r="ID123" s="10">
        <f t="shared" si="501"/>
        <v>0</v>
      </c>
      <c r="IE123" s="10">
        <f t="shared" si="502"/>
        <v>0</v>
      </c>
      <c r="IF123" s="10">
        <f t="shared" si="503"/>
        <v>0</v>
      </c>
      <c r="IG123" s="10">
        <f t="shared" si="504"/>
        <v>0</v>
      </c>
      <c r="IH123" s="10">
        <f t="shared" si="505"/>
        <v>0</v>
      </c>
      <c r="II123" s="176">
        <f t="shared" si="506"/>
        <v>0</v>
      </c>
      <c r="IJ123" s="176">
        <f t="shared" si="507"/>
        <v>0</v>
      </c>
      <c r="IK123" s="176">
        <f t="shared" si="508"/>
        <v>0</v>
      </c>
      <c r="IL123" s="19">
        <f t="shared" si="509"/>
        <v>0</v>
      </c>
      <c r="IM123" s="168"/>
      <c r="IN123" s="168"/>
      <c r="IO123" s="168"/>
      <c r="IP123" s="168"/>
      <c r="IQ123" s="168"/>
      <c r="IR123" s="168"/>
      <c r="IS123" s="168"/>
      <c r="IT123" s="168"/>
      <c r="IU123" s="168"/>
      <c r="IV123" s="168"/>
      <c r="IW123" s="168"/>
      <c r="IX123" s="168"/>
      <c r="IY123" s="168"/>
      <c r="IZ123" s="168"/>
      <c r="JA123" s="168"/>
      <c r="JB123" s="168"/>
      <c r="JC123" s="168"/>
      <c r="JD123" s="168"/>
      <c r="JE123" s="168"/>
      <c r="JF123" s="168"/>
      <c r="JG123" s="168"/>
      <c r="JH123" s="168"/>
      <c r="JI123" s="168"/>
      <c r="JJ123" s="168"/>
      <c r="JK123" s="168"/>
      <c r="JL123" s="168"/>
      <c r="JM123" s="168"/>
      <c r="JN123" s="168"/>
      <c r="JO123" s="168"/>
      <c r="JP123" s="168"/>
      <c r="JQ123" s="177">
        <f t="shared" si="514"/>
        <v>0</v>
      </c>
      <c r="JR123" s="177">
        <f t="shared" si="511"/>
        <v>0</v>
      </c>
      <c r="JS123" s="177">
        <f t="shared" si="512"/>
        <v>0</v>
      </c>
      <c r="JT123" s="22">
        <f t="shared" si="513"/>
        <v>0</v>
      </c>
    </row>
    <row r="124" spans="1:280" x14ac:dyDescent="0.25">
      <c r="A124" s="96">
        <v>124</v>
      </c>
      <c r="B124" s="39"/>
      <c r="C124" s="39" t="s">
        <v>186</v>
      </c>
      <c r="D124" s="39" t="s">
        <v>186</v>
      </c>
      <c r="E124" s="68">
        <v>613</v>
      </c>
      <c r="F124" s="49" t="s">
        <v>165</v>
      </c>
      <c r="G124" s="124"/>
      <c r="H124" s="125"/>
      <c r="I124" s="125"/>
      <c r="J124" s="125"/>
      <c r="K124" s="125"/>
      <c r="L124" s="125"/>
      <c r="M124" s="125"/>
      <c r="N124" s="17"/>
      <c r="O124" s="12"/>
      <c r="P124" s="12"/>
      <c r="Q124" s="12"/>
      <c r="R124" s="12"/>
      <c r="S124" s="12"/>
      <c r="T124" s="12"/>
      <c r="U124" s="12"/>
      <c r="V124" s="12"/>
      <c r="W124" s="11"/>
      <c r="X124" s="12"/>
      <c r="Y124" s="12"/>
      <c r="Z124" s="12"/>
      <c r="AA124" s="11"/>
      <c r="AB124" s="11"/>
      <c r="AC124" s="11"/>
      <c r="AD124" s="11"/>
      <c r="AE124" s="11"/>
      <c r="AF124" s="11"/>
      <c r="AG124" s="11"/>
      <c r="AH124" s="5"/>
      <c r="AI124" s="5"/>
      <c r="AJ124" s="5"/>
      <c r="AK124" s="5"/>
      <c r="AL124" s="60"/>
      <c r="AM124" s="124">
        <v>135</v>
      </c>
      <c r="AN124" s="125">
        <v>135</v>
      </c>
      <c r="AO124" s="125">
        <v>135</v>
      </c>
      <c r="AP124" s="125">
        <v>135</v>
      </c>
      <c r="AQ124" s="125">
        <v>135</v>
      </c>
      <c r="AR124" s="125">
        <v>135</v>
      </c>
      <c r="AS124" s="125">
        <v>135</v>
      </c>
      <c r="AT124" s="17">
        <v>135</v>
      </c>
      <c r="AU124" s="12">
        <v>132</v>
      </c>
      <c r="AV124" s="12">
        <v>164</v>
      </c>
      <c r="AW124" s="12">
        <v>175</v>
      </c>
      <c r="AX124" s="12">
        <v>166</v>
      </c>
      <c r="AY124" s="12">
        <v>167</v>
      </c>
      <c r="AZ124" s="12">
        <v>175</v>
      </c>
      <c r="BA124" s="12">
        <v>171</v>
      </c>
      <c r="BB124" s="12">
        <v>171</v>
      </c>
      <c r="BC124" s="11">
        <v>196</v>
      </c>
      <c r="BD124" s="12">
        <v>226</v>
      </c>
      <c r="BE124" s="12">
        <v>235</v>
      </c>
      <c r="BF124" s="12">
        <v>219</v>
      </c>
      <c r="BG124" s="11">
        <v>223</v>
      </c>
      <c r="BH124" s="11">
        <v>223</v>
      </c>
      <c r="BI124" s="11">
        <v>205</v>
      </c>
      <c r="BJ124" s="11">
        <v>194</v>
      </c>
      <c r="BK124" s="11">
        <v>194</v>
      </c>
      <c r="BL124" s="11">
        <v>194</v>
      </c>
      <c r="BM124" s="11">
        <v>188</v>
      </c>
      <c r="BN124" s="5">
        <v>196</v>
      </c>
      <c r="BO124" s="5">
        <v>178</v>
      </c>
      <c r="BP124" s="5">
        <v>166</v>
      </c>
      <c r="BQ124" s="5">
        <v>159</v>
      </c>
      <c r="BR124" s="60"/>
      <c r="BS124" s="60"/>
      <c r="BT124" s="11">
        <f t="shared" si="404"/>
        <v>0</v>
      </c>
      <c r="BU124" s="11">
        <f t="shared" si="405"/>
        <v>0</v>
      </c>
      <c r="BV124" s="11">
        <f t="shared" si="406"/>
        <v>0</v>
      </c>
      <c r="BW124" s="11">
        <f t="shared" si="407"/>
        <v>0</v>
      </c>
      <c r="BX124" s="11">
        <f t="shared" si="408"/>
        <v>0</v>
      </c>
      <c r="BY124" s="11">
        <f t="shared" si="409"/>
        <v>0</v>
      </c>
      <c r="BZ124" s="11">
        <f t="shared" si="410"/>
        <v>0</v>
      </c>
      <c r="CA124" s="11">
        <f t="shared" si="411"/>
        <v>-3</v>
      </c>
      <c r="CB124" s="11">
        <f t="shared" si="412"/>
        <v>32</v>
      </c>
      <c r="CC124" s="11">
        <f t="shared" si="413"/>
        <v>11</v>
      </c>
      <c r="CD124" s="11">
        <f t="shared" si="414"/>
        <v>-9</v>
      </c>
      <c r="CE124" s="11">
        <f t="shared" si="415"/>
        <v>1</v>
      </c>
      <c r="CF124" s="11">
        <f t="shared" si="416"/>
        <v>8</v>
      </c>
      <c r="CG124" s="11">
        <f t="shared" si="417"/>
        <v>-4</v>
      </c>
      <c r="CH124" s="11">
        <f t="shared" si="418"/>
        <v>0</v>
      </c>
      <c r="CI124" s="11">
        <f t="shared" si="419"/>
        <v>25</v>
      </c>
      <c r="CJ124" s="11">
        <f t="shared" si="420"/>
        <v>30</v>
      </c>
      <c r="CK124" s="11">
        <f t="shared" si="421"/>
        <v>9</v>
      </c>
      <c r="CL124" s="11">
        <f t="shared" si="422"/>
        <v>-16</v>
      </c>
      <c r="CM124" s="11">
        <f t="shared" si="423"/>
        <v>4</v>
      </c>
      <c r="CN124" s="11">
        <f t="shared" si="424"/>
        <v>0</v>
      </c>
      <c r="CO124" s="11">
        <f t="shared" si="425"/>
        <v>-18</v>
      </c>
      <c r="CP124" s="11">
        <f t="shared" si="426"/>
        <v>-11</v>
      </c>
      <c r="CQ124" s="11">
        <f t="shared" si="427"/>
        <v>0</v>
      </c>
      <c r="CR124" s="11">
        <f t="shared" si="428"/>
        <v>0</v>
      </c>
      <c r="CS124" s="11">
        <f t="shared" si="429"/>
        <v>-6</v>
      </c>
      <c r="CT124" s="11">
        <f t="shared" si="430"/>
        <v>8</v>
      </c>
      <c r="CU124" s="11">
        <f t="shared" si="431"/>
        <v>-18</v>
      </c>
      <c r="CV124" s="11">
        <f t="shared" si="432"/>
        <v>-12</v>
      </c>
      <c r="CW124" s="11">
        <f t="shared" si="433"/>
        <v>-7</v>
      </c>
      <c r="CX124" s="66">
        <f t="shared" si="434"/>
        <v>40</v>
      </c>
      <c r="CY124" s="66">
        <f t="shared" si="435"/>
        <v>48</v>
      </c>
      <c r="CZ124" s="66">
        <f t="shared" si="436"/>
        <v>-64</v>
      </c>
      <c r="DA124" s="66">
        <f t="shared" si="437"/>
        <v>24</v>
      </c>
      <c r="DB124" s="60"/>
      <c r="DC124" s="128">
        <v>2</v>
      </c>
      <c r="DD124" s="128">
        <v>1</v>
      </c>
      <c r="DE124" s="128">
        <v>0</v>
      </c>
      <c r="DF124" s="129">
        <v>1</v>
      </c>
      <c r="DG124" s="129">
        <v>0</v>
      </c>
      <c r="DH124" s="129">
        <v>0</v>
      </c>
      <c r="DI124" s="129">
        <v>0</v>
      </c>
      <c r="DJ124" s="130">
        <v>0</v>
      </c>
      <c r="DK124" s="128">
        <v>1</v>
      </c>
      <c r="DL124" s="128">
        <v>7</v>
      </c>
      <c r="DM124" s="128">
        <v>2</v>
      </c>
      <c r="DN124" s="129">
        <v>2</v>
      </c>
      <c r="DO124" s="129">
        <v>2</v>
      </c>
      <c r="DP124" s="129">
        <v>1</v>
      </c>
      <c r="DQ124" s="129">
        <v>6</v>
      </c>
      <c r="DR124" s="130">
        <v>0</v>
      </c>
      <c r="DS124" s="130">
        <v>2</v>
      </c>
      <c r="DT124" s="130">
        <v>9</v>
      </c>
      <c r="DU124" s="130">
        <v>9</v>
      </c>
      <c r="DV124" s="130">
        <v>5</v>
      </c>
      <c r="DW124" s="130">
        <v>1</v>
      </c>
      <c r="DX124" s="130">
        <v>4</v>
      </c>
      <c r="DY124" s="130">
        <v>2</v>
      </c>
      <c r="DZ124" s="130">
        <v>0</v>
      </c>
      <c r="EA124" s="130">
        <v>1</v>
      </c>
      <c r="EB124" s="130">
        <v>6</v>
      </c>
      <c r="EC124" s="130">
        <v>4</v>
      </c>
      <c r="ED124" s="130">
        <v>5</v>
      </c>
      <c r="EE124" s="130">
        <v>4</v>
      </c>
      <c r="EF124" s="130">
        <v>4</v>
      </c>
      <c r="EG124" s="66">
        <f t="shared" si="438"/>
        <v>12</v>
      </c>
      <c r="EH124" s="66">
        <f t="shared" si="439"/>
        <v>38</v>
      </c>
      <c r="EI124" s="66">
        <f t="shared" si="440"/>
        <v>31</v>
      </c>
      <c r="EJ124" s="66">
        <f t="shared" si="441"/>
        <v>81</v>
      </c>
      <c r="EK124" s="25"/>
      <c r="EL124" s="5">
        <f t="shared" si="442"/>
        <v>2</v>
      </c>
      <c r="EM124" s="5">
        <f t="shared" si="443"/>
        <v>1</v>
      </c>
      <c r="EN124" s="5">
        <f t="shared" si="444"/>
        <v>0</v>
      </c>
      <c r="EO124" s="5">
        <f t="shared" si="445"/>
        <v>1</v>
      </c>
      <c r="EP124" s="5">
        <f t="shared" si="446"/>
        <v>0</v>
      </c>
      <c r="EQ124" s="5">
        <f t="shared" si="447"/>
        <v>0</v>
      </c>
      <c r="ER124" s="5">
        <f t="shared" si="448"/>
        <v>0</v>
      </c>
      <c r="ES124" s="5">
        <f t="shared" si="449"/>
        <v>-3</v>
      </c>
      <c r="ET124" s="5">
        <f t="shared" si="450"/>
        <v>33</v>
      </c>
      <c r="EU124" s="5">
        <f t="shared" si="451"/>
        <v>18</v>
      </c>
      <c r="EV124" s="5">
        <f t="shared" si="452"/>
        <v>-7</v>
      </c>
      <c r="EW124" s="5">
        <f t="shared" si="453"/>
        <v>3</v>
      </c>
      <c r="EX124" s="5">
        <f t="shared" si="454"/>
        <v>10</v>
      </c>
      <c r="EY124" s="5">
        <f t="shared" si="455"/>
        <v>-3</v>
      </c>
      <c r="EZ124" s="5">
        <f t="shared" si="456"/>
        <v>6</v>
      </c>
      <c r="FA124" s="5">
        <f t="shared" si="457"/>
        <v>25</v>
      </c>
      <c r="FB124" s="5">
        <f t="shared" si="458"/>
        <v>32</v>
      </c>
      <c r="FC124" s="5">
        <f t="shared" si="459"/>
        <v>18</v>
      </c>
      <c r="FD124" s="5">
        <f t="shared" si="460"/>
        <v>-7</v>
      </c>
      <c r="FE124" s="5">
        <f t="shared" si="461"/>
        <v>9</v>
      </c>
      <c r="FF124" s="5">
        <f t="shared" si="462"/>
        <v>1</v>
      </c>
      <c r="FG124" s="5">
        <f t="shared" si="463"/>
        <v>-14</v>
      </c>
      <c r="FH124" s="5">
        <f t="shared" si="464"/>
        <v>-9</v>
      </c>
      <c r="FI124" s="5">
        <f t="shared" si="465"/>
        <v>0</v>
      </c>
      <c r="FJ124" s="5">
        <f t="shared" si="466"/>
        <v>1</v>
      </c>
      <c r="FK124" s="5">
        <f t="shared" si="467"/>
        <v>0</v>
      </c>
      <c r="FL124" s="5">
        <f t="shared" si="468"/>
        <v>12</v>
      </c>
      <c r="FM124" s="5">
        <f t="shared" si="469"/>
        <v>-13</v>
      </c>
      <c r="FN124" s="5">
        <f t="shared" si="470"/>
        <v>-8</v>
      </c>
      <c r="FO124" s="5">
        <f t="shared" si="471"/>
        <v>-3</v>
      </c>
      <c r="FP124" s="176">
        <f t="shared" si="472"/>
        <v>52</v>
      </c>
      <c r="FQ124" s="176">
        <f t="shared" si="473"/>
        <v>86</v>
      </c>
      <c r="FR124" s="176">
        <f t="shared" si="474"/>
        <v>-33</v>
      </c>
      <c r="FS124" s="66">
        <f t="shared" si="475"/>
        <v>105</v>
      </c>
      <c r="FT124" s="242">
        <f t="shared" si="332"/>
        <v>6.3707658297603947E-5</v>
      </c>
      <c r="FU124" s="242">
        <f t="shared" si="333"/>
        <v>4.068282045857675E-5</v>
      </c>
      <c r="FV124" s="242">
        <f t="shared" si="334"/>
        <v>0</v>
      </c>
      <c r="FW124" s="242">
        <f t="shared" si="335"/>
        <v>7.3445705262384787E-5</v>
      </c>
      <c r="FX124" s="242">
        <f t="shared" si="336"/>
        <v>0</v>
      </c>
      <c r="FY124" s="242">
        <f t="shared" si="337"/>
        <v>0</v>
      </c>
      <c r="FZ124" s="242">
        <f t="shared" si="338"/>
        <v>0</v>
      </c>
      <c r="GA124" s="242">
        <f t="shared" si="339"/>
        <v>-1.0753459029321098E-4</v>
      </c>
      <c r="GB124" s="242">
        <f t="shared" si="340"/>
        <v>1.313380561967683E-3</v>
      </c>
      <c r="GC124" s="242">
        <f t="shared" si="341"/>
        <v>3.7178560363523703E-4</v>
      </c>
      <c r="GD124" s="242">
        <f t="shared" si="342"/>
        <v>-1.4461315979754158E-4</v>
      </c>
      <c r="GE124" s="242">
        <f t="shared" si="343"/>
        <v>6.9476609541454376E-5</v>
      </c>
      <c r="GF124" s="242">
        <f t="shared" si="344"/>
        <v>2.2494657518839275E-4</v>
      </c>
      <c r="GG124" s="242">
        <f t="shared" si="345"/>
        <v>-4.9599074150615854E-5</v>
      </c>
      <c r="GH124" s="242">
        <f t="shared" si="346"/>
        <v>9.5646490570850136E-5</v>
      </c>
      <c r="GI124" s="242">
        <f t="shared" si="347"/>
        <v>3.3479303094826777E-4</v>
      </c>
      <c r="GJ124" s="242">
        <f t="shared" si="348"/>
        <v>4.0547903546674438E-4</v>
      </c>
      <c r="GK124" s="242">
        <f t="shared" si="349"/>
        <v>2.3414634146341464E-4</v>
      </c>
      <c r="GL124" s="242">
        <f t="shared" si="350"/>
        <v>-7.7915428367894394E-5</v>
      </c>
      <c r="GM124" s="242">
        <f t="shared" si="351"/>
        <v>1.1305964524395759E-4</v>
      </c>
      <c r="GN124" s="242">
        <f t="shared" si="352"/>
        <v>1.544807130829716E-5</v>
      </c>
      <c r="GO124" s="242">
        <f t="shared" si="353"/>
        <v>-2.5670174923906269E-4</v>
      </c>
      <c r="GP124" s="242">
        <f t="shared" si="354"/>
        <v>-1.509915109217193E-4</v>
      </c>
      <c r="GQ124" s="242">
        <f t="shared" si="355"/>
        <v>0</v>
      </c>
      <c r="GR124" s="242">
        <f t="shared" si="356"/>
        <v>1.5491626775727718E-5</v>
      </c>
      <c r="GS124" s="242">
        <f t="shared" si="357"/>
        <v>0</v>
      </c>
      <c r="GT124" s="242">
        <f t="shared" si="358"/>
        <v>1.7036984453751687E-4</v>
      </c>
      <c r="GU124" s="242">
        <f t="shared" si="359"/>
        <v>-1.7025344845085732E-4</v>
      </c>
      <c r="GV124" s="242">
        <f t="shared" si="360"/>
        <v>-1.4248946913767154E-4</v>
      </c>
      <c r="GW124" s="242">
        <f t="shared" si="361"/>
        <v>-4.0415788652369205E-5</v>
      </c>
      <c r="GX124" s="177">
        <f t="shared" si="362"/>
        <v>1.861305534019296E-4</v>
      </c>
      <c r="GY124" s="177">
        <f t="shared" si="363"/>
        <v>1.304674984222535E-4</v>
      </c>
      <c r="GZ124" s="177">
        <f t="shared" si="364"/>
        <v>-5.0318940760883381E-5</v>
      </c>
      <c r="HA124" s="243">
        <f t="shared" si="365"/>
        <v>6.585720977762549E-5</v>
      </c>
      <c r="HB124" s="19"/>
      <c r="HC124" s="19"/>
      <c r="HD124" s="225">
        <v>7.8300000000000002E-3</v>
      </c>
      <c r="HE124" s="10">
        <f t="shared" si="476"/>
        <v>1.566E-2</v>
      </c>
      <c r="HF124" s="10">
        <f t="shared" si="477"/>
        <v>7.8300000000000002E-3</v>
      </c>
      <c r="HG124" s="10">
        <f t="shared" si="478"/>
        <v>0</v>
      </c>
      <c r="HH124" s="10">
        <f t="shared" si="479"/>
        <v>7.8300000000000002E-3</v>
      </c>
      <c r="HI124" s="10">
        <f t="shared" si="480"/>
        <v>0</v>
      </c>
      <c r="HJ124" s="10">
        <f t="shared" si="481"/>
        <v>0</v>
      </c>
      <c r="HK124" s="10">
        <f t="shared" si="482"/>
        <v>0</v>
      </c>
      <c r="HL124" s="10">
        <f t="shared" si="483"/>
        <v>-2.349E-2</v>
      </c>
      <c r="HM124" s="10">
        <f t="shared" si="484"/>
        <v>0.25839000000000001</v>
      </c>
      <c r="HN124" s="10">
        <f t="shared" si="485"/>
        <v>0.14094000000000001</v>
      </c>
      <c r="HO124" s="10">
        <f t="shared" si="486"/>
        <v>-5.4809999999999998E-2</v>
      </c>
      <c r="HP124" s="10">
        <f t="shared" si="487"/>
        <v>2.349E-2</v>
      </c>
      <c r="HQ124" s="10">
        <f t="shared" si="488"/>
        <v>7.8300000000000008E-2</v>
      </c>
      <c r="HR124" s="10">
        <f t="shared" si="489"/>
        <v>-2.349E-2</v>
      </c>
      <c r="HS124" s="10">
        <f t="shared" si="490"/>
        <v>4.6980000000000001E-2</v>
      </c>
      <c r="HT124" s="10">
        <f t="shared" si="491"/>
        <v>0.19575000000000001</v>
      </c>
      <c r="HU124" s="10">
        <f t="shared" si="492"/>
        <v>0.25056</v>
      </c>
      <c r="HV124" s="10">
        <f t="shared" si="493"/>
        <v>0.14094000000000001</v>
      </c>
      <c r="HW124" s="10">
        <f t="shared" si="494"/>
        <v>-5.4809999999999998E-2</v>
      </c>
      <c r="HX124" s="10">
        <f t="shared" si="495"/>
        <v>7.0470000000000005E-2</v>
      </c>
      <c r="HY124" s="10">
        <f t="shared" si="496"/>
        <v>7.8300000000000002E-3</v>
      </c>
      <c r="HZ124" s="10">
        <f t="shared" si="497"/>
        <v>-0.10962</v>
      </c>
      <c r="IA124" s="10">
        <f t="shared" si="498"/>
        <v>-7.0470000000000005E-2</v>
      </c>
      <c r="IB124" s="10">
        <f t="shared" si="499"/>
        <v>0</v>
      </c>
      <c r="IC124" s="10">
        <f t="shared" si="500"/>
        <v>7.8300000000000002E-3</v>
      </c>
      <c r="ID124" s="10">
        <f t="shared" si="501"/>
        <v>0</v>
      </c>
      <c r="IE124" s="10">
        <f t="shared" si="502"/>
        <v>9.3960000000000002E-2</v>
      </c>
      <c r="IF124" s="10">
        <f t="shared" si="503"/>
        <v>-0.10179000000000001</v>
      </c>
      <c r="IG124" s="10">
        <f t="shared" si="504"/>
        <v>-6.2640000000000001E-2</v>
      </c>
      <c r="IH124" s="10">
        <f t="shared" si="505"/>
        <v>-2.349E-2</v>
      </c>
      <c r="II124" s="176">
        <f t="shared" si="506"/>
        <v>0.40716000000000002</v>
      </c>
      <c r="IJ124" s="176">
        <f t="shared" si="507"/>
        <v>0.67338000000000009</v>
      </c>
      <c r="IK124" s="176">
        <f t="shared" si="508"/>
        <v>-0.25839000000000001</v>
      </c>
      <c r="IL124" s="19">
        <f t="shared" si="509"/>
        <v>0.82214999999999994</v>
      </c>
      <c r="IM124" s="168"/>
      <c r="IN124" s="168"/>
      <c r="IO124" s="168"/>
      <c r="IP124" s="168"/>
      <c r="IQ124" s="168"/>
      <c r="IR124" s="168"/>
      <c r="IS124" s="168"/>
      <c r="IT124" s="168"/>
      <c r="IU124" s="168"/>
      <c r="IV124" s="168"/>
      <c r="IW124" s="168"/>
      <c r="IX124" s="168"/>
      <c r="IY124" s="168"/>
      <c r="IZ124" s="168"/>
      <c r="JA124" s="168"/>
      <c r="JB124" s="168"/>
      <c r="JC124" s="168"/>
      <c r="JD124" s="168"/>
      <c r="JE124" s="168"/>
      <c r="JF124" s="168"/>
      <c r="JG124" s="168"/>
      <c r="JH124" s="168"/>
      <c r="JI124" s="168"/>
      <c r="JJ124" s="168"/>
      <c r="JK124" s="168"/>
      <c r="JL124" s="168"/>
      <c r="JM124" s="168"/>
      <c r="JN124" s="168"/>
      <c r="JO124" s="168"/>
      <c r="JP124" s="168"/>
      <c r="JQ124" s="177">
        <f t="shared" si="514"/>
        <v>7.8300000000000002E-3</v>
      </c>
      <c r="JR124" s="177">
        <f t="shared" si="511"/>
        <v>7.8300000000000019E-3</v>
      </c>
      <c r="JS124" s="177">
        <f t="shared" si="512"/>
        <v>7.8300000000000002E-3</v>
      </c>
      <c r="JT124" s="22">
        <f t="shared" si="513"/>
        <v>7.8300000000000002E-3</v>
      </c>
    </row>
    <row r="125" spans="1:280" x14ac:dyDescent="0.25">
      <c r="A125" s="96">
        <v>125</v>
      </c>
      <c r="B125" s="45"/>
      <c r="C125" s="45" t="s">
        <v>237</v>
      </c>
      <c r="D125" s="45" t="s">
        <v>183</v>
      </c>
      <c r="E125" s="68">
        <v>321</v>
      </c>
      <c r="F125" s="49" t="s">
        <v>62</v>
      </c>
      <c r="G125" s="124"/>
      <c r="H125" s="125"/>
      <c r="I125" s="125"/>
      <c r="J125" s="125"/>
      <c r="K125" s="125"/>
      <c r="L125" s="125"/>
      <c r="M125" s="125"/>
      <c r="N125" s="17"/>
      <c r="O125" s="12"/>
      <c r="P125" s="12"/>
      <c r="Q125" s="12"/>
      <c r="R125" s="12"/>
      <c r="S125" s="12"/>
      <c r="T125" s="12"/>
      <c r="U125" s="12"/>
      <c r="V125" s="12"/>
      <c r="W125" s="11"/>
      <c r="X125" s="11"/>
      <c r="Y125" s="12"/>
      <c r="Z125" s="11"/>
      <c r="AA125" s="12"/>
      <c r="AB125" s="12"/>
      <c r="AC125" s="12"/>
      <c r="AD125" s="12"/>
      <c r="AE125" s="12"/>
      <c r="AF125" s="12"/>
      <c r="AG125" s="12"/>
      <c r="AH125" s="11"/>
      <c r="AI125" s="11"/>
      <c r="AJ125" s="11"/>
      <c r="AK125" s="11"/>
      <c r="AL125" s="60"/>
      <c r="AM125" s="124">
        <v>119</v>
      </c>
      <c r="AN125" s="125">
        <v>119</v>
      </c>
      <c r="AO125" s="125">
        <v>119</v>
      </c>
      <c r="AP125" s="125">
        <v>119</v>
      </c>
      <c r="AQ125" s="125">
        <v>119</v>
      </c>
      <c r="AR125" s="125">
        <v>119</v>
      </c>
      <c r="AS125" s="125">
        <v>119</v>
      </c>
      <c r="AT125" s="17">
        <v>119</v>
      </c>
      <c r="AU125" s="12">
        <v>125</v>
      </c>
      <c r="AV125" s="12">
        <v>125</v>
      </c>
      <c r="AW125" s="12">
        <v>140</v>
      </c>
      <c r="AX125" s="12">
        <v>171</v>
      </c>
      <c r="AY125" s="12">
        <v>211</v>
      </c>
      <c r="AZ125" s="12">
        <v>245</v>
      </c>
      <c r="BA125" s="12">
        <v>340</v>
      </c>
      <c r="BB125" s="12">
        <v>493</v>
      </c>
      <c r="BC125" s="11">
        <v>679</v>
      </c>
      <c r="BD125" s="11">
        <v>793</v>
      </c>
      <c r="BE125" s="12">
        <v>995</v>
      </c>
      <c r="BF125" s="11">
        <v>1161</v>
      </c>
      <c r="BG125" s="12">
        <v>1222</v>
      </c>
      <c r="BH125" s="12">
        <v>1157</v>
      </c>
      <c r="BI125" s="12">
        <v>1111</v>
      </c>
      <c r="BJ125" s="12">
        <v>1131</v>
      </c>
      <c r="BK125" s="12">
        <v>1114</v>
      </c>
      <c r="BL125" s="12">
        <v>1091</v>
      </c>
      <c r="BM125" s="12">
        <v>1075</v>
      </c>
      <c r="BN125" s="11">
        <v>1056</v>
      </c>
      <c r="BO125" s="11">
        <v>1042</v>
      </c>
      <c r="BP125" s="11">
        <v>1038</v>
      </c>
      <c r="BQ125" s="11">
        <v>1019</v>
      </c>
      <c r="BR125" s="60"/>
      <c r="BS125" s="60"/>
      <c r="BT125" s="11">
        <f t="shared" si="404"/>
        <v>0</v>
      </c>
      <c r="BU125" s="11">
        <f t="shared" si="405"/>
        <v>0</v>
      </c>
      <c r="BV125" s="11">
        <f t="shared" si="406"/>
        <v>0</v>
      </c>
      <c r="BW125" s="11">
        <f t="shared" si="407"/>
        <v>0</v>
      </c>
      <c r="BX125" s="11">
        <f t="shared" si="408"/>
        <v>0</v>
      </c>
      <c r="BY125" s="11">
        <f t="shared" si="409"/>
        <v>0</v>
      </c>
      <c r="BZ125" s="11">
        <f t="shared" si="410"/>
        <v>0</v>
      </c>
      <c r="CA125" s="11">
        <f t="shared" si="411"/>
        <v>6</v>
      </c>
      <c r="CB125" s="11">
        <f t="shared" si="412"/>
        <v>0</v>
      </c>
      <c r="CC125" s="11">
        <f t="shared" si="413"/>
        <v>15</v>
      </c>
      <c r="CD125" s="11">
        <f t="shared" si="414"/>
        <v>31</v>
      </c>
      <c r="CE125" s="11">
        <f t="shared" si="415"/>
        <v>40</v>
      </c>
      <c r="CF125" s="11">
        <f t="shared" si="416"/>
        <v>34</v>
      </c>
      <c r="CG125" s="11">
        <f t="shared" si="417"/>
        <v>95</v>
      </c>
      <c r="CH125" s="11">
        <f t="shared" si="418"/>
        <v>153</v>
      </c>
      <c r="CI125" s="11">
        <f t="shared" si="419"/>
        <v>186</v>
      </c>
      <c r="CJ125" s="11">
        <f t="shared" si="420"/>
        <v>114</v>
      </c>
      <c r="CK125" s="11">
        <f t="shared" si="421"/>
        <v>202</v>
      </c>
      <c r="CL125" s="11">
        <f t="shared" si="422"/>
        <v>166</v>
      </c>
      <c r="CM125" s="11">
        <f t="shared" si="423"/>
        <v>61</v>
      </c>
      <c r="CN125" s="11">
        <f t="shared" si="424"/>
        <v>-65</v>
      </c>
      <c r="CO125" s="11">
        <f t="shared" si="425"/>
        <v>-46</v>
      </c>
      <c r="CP125" s="11">
        <f t="shared" si="426"/>
        <v>20</v>
      </c>
      <c r="CQ125" s="11">
        <f t="shared" si="427"/>
        <v>-17</v>
      </c>
      <c r="CR125" s="11">
        <f t="shared" si="428"/>
        <v>-23</v>
      </c>
      <c r="CS125" s="11">
        <f t="shared" si="429"/>
        <v>-16</v>
      </c>
      <c r="CT125" s="11">
        <f t="shared" si="430"/>
        <v>-19</v>
      </c>
      <c r="CU125" s="11">
        <f t="shared" si="431"/>
        <v>-14</v>
      </c>
      <c r="CV125" s="11">
        <f t="shared" si="432"/>
        <v>-4</v>
      </c>
      <c r="CW125" s="11">
        <f t="shared" si="433"/>
        <v>-19</v>
      </c>
      <c r="CX125" s="66">
        <f t="shared" si="434"/>
        <v>21</v>
      </c>
      <c r="CY125" s="66">
        <f t="shared" si="435"/>
        <v>1082</v>
      </c>
      <c r="CZ125" s="66">
        <f t="shared" si="436"/>
        <v>-203</v>
      </c>
      <c r="DA125" s="66">
        <f t="shared" si="437"/>
        <v>900</v>
      </c>
      <c r="DB125" s="60"/>
      <c r="DC125" s="128">
        <v>2</v>
      </c>
      <c r="DD125" s="128">
        <v>0</v>
      </c>
      <c r="DE125" s="128">
        <v>1</v>
      </c>
      <c r="DF125" s="129">
        <v>1</v>
      </c>
      <c r="DG125" s="129">
        <v>2</v>
      </c>
      <c r="DH125" s="129">
        <v>1</v>
      </c>
      <c r="DI125" s="129">
        <v>4</v>
      </c>
      <c r="DJ125" s="129">
        <v>2</v>
      </c>
      <c r="DK125" s="128">
        <v>3</v>
      </c>
      <c r="DL125" s="128">
        <v>10</v>
      </c>
      <c r="DM125" s="128">
        <v>16</v>
      </c>
      <c r="DN125" s="129">
        <v>9</v>
      </c>
      <c r="DO125" s="129">
        <v>26</v>
      </c>
      <c r="DP125" s="129">
        <v>13</v>
      </c>
      <c r="DQ125" s="129">
        <v>24</v>
      </c>
      <c r="DR125" s="129">
        <v>22</v>
      </c>
      <c r="DS125" s="130">
        <v>53</v>
      </c>
      <c r="DT125" s="130">
        <v>57</v>
      </c>
      <c r="DU125" s="130">
        <v>77</v>
      </c>
      <c r="DV125" s="130">
        <v>59</v>
      </c>
      <c r="DW125" s="130">
        <v>155</v>
      </c>
      <c r="DX125" s="130">
        <v>153</v>
      </c>
      <c r="DY125" s="130">
        <v>60</v>
      </c>
      <c r="DZ125" s="130">
        <v>119</v>
      </c>
      <c r="EA125" s="130">
        <v>98</v>
      </c>
      <c r="EB125" s="130">
        <v>96</v>
      </c>
      <c r="EC125" s="130">
        <v>91</v>
      </c>
      <c r="ED125" s="130">
        <v>87</v>
      </c>
      <c r="EE125" s="130">
        <v>79</v>
      </c>
      <c r="EF125" s="130">
        <v>90</v>
      </c>
      <c r="EG125" s="66">
        <f t="shared" si="438"/>
        <v>26</v>
      </c>
      <c r="EH125" s="66">
        <f t="shared" si="439"/>
        <v>356</v>
      </c>
      <c r="EI125" s="66">
        <f t="shared" si="440"/>
        <v>1028</v>
      </c>
      <c r="EJ125" s="66">
        <f t="shared" si="441"/>
        <v>1410</v>
      </c>
      <c r="EK125" s="1"/>
      <c r="EL125" s="5">
        <f t="shared" si="442"/>
        <v>2</v>
      </c>
      <c r="EM125" s="5">
        <f t="shared" si="443"/>
        <v>0</v>
      </c>
      <c r="EN125" s="5">
        <f t="shared" si="444"/>
        <v>1</v>
      </c>
      <c r="EO125" s="5">
        <f t="shared" si="445"/>
        <v>1</v>
      </c>
      <c r="EP125" s="5">
        <f t="shared" si="446"/>
        <v>2</v>
      </c>
      <c r="EQ125" s="5">
        <f t="shared" si="447"/>
        <v>1</v>
      </c>
      <c r="ER125" s="5">
        <f t="shared" si="448"/>
        <v>4</v>
      </c>
      <c r="ES125" s="5">
        <f t="shared" si="449"/>
        <v>8</v>
      </c>
      <c r="ET125" s="5">
        <f t="shared" si="450"/>
        <v>3</v>
      </c>
      <c r="EU125" s="5">
        <f t="shared" si="451"/>
        <v>25</v>
      </c>
      <c r="EV125" s="5">
        <f t="shared" si="452"/>
        <v>47</v>
      </c>
      <c r="EW125" s="5">
        <f t="shared" si="453"/>
        <v>49</v>
      </c>
      <c r="EX125" s="5">
        <f t="shared" si="454"/>
        <v>60</v>
      </c>
      <c r="EY125" s="5">
        <f t="shared" si="455"/>
        <v>108</v>
      </c>
      <c r="EZ125" s="5">
        <f t="shared" si="456"/>
        <v>177</v>
      </c>
      <c r="FA125" s="5">
        <f t="shared" si="457"/>
        <v>208</v>
      </c>
      <c r="FB125" s="5">
        <f t="shared" si="458"/>
        <v>167</v>
      </c>
      <c r="FC125" s="5">
        <f t="shared" si="459"/>
        <v>259</v>
      </c>
      <c r="FD125" s="5">
        <f t="shared" si="460"/>
        <v>243</v>
      </c>
      <c r="FE125" s="5">
        <f t="shared" si="461"/>
        <v>120</v>
      </c>
      <c r="FF125" s="5">
        <f t="shared" si="462"/>
        <v>90</v>
      </c>
      <c r="FG125" s="5">
        <f t="shared" si="463"/>
        <v>107</v>
      </c>
      <c r="FH125" s="5">
        <f t="shared" si="464"/>
        <v>80</v>
      </c>
      <c r="FI125" s="5">
        <f t="shared" si="465"/>
        <v>102</v>
      </c>
      <c r="FJ125" s="5">
        <f t="shared" si="466"/>
        <v>75</v>
      </c>
      <c r="FK125" s="5">
        <f t="shared" si="467"/>
        <v>80</v>
      </c>
      <c r="FL125" s="5">
        <f t="shared" si="468"/>
        <v>72</v>
      </c>
      <c r="FM125" s="5">
        <f t="shared" si="469"/>
        <v>73</v>
      </c>
      <c r="FN125" s="5">
        <f t="shared" si="470"/>
        <v>75</v>
      </c>
      <c r="FO125" s="5">
        <f t="shared" si="471"/>
        <v>71</v>
      </c>
      <c r="FP125" s="176">
        <f t="shared" si="472"/>
        <v>47</v>
      </c>
      <c r="FQ125" s="176">
        <f t="shared" si="473"/>
        <v>1438</v>
      </c>
      <c r="FR125" s="176">
        <f t="shared" si="474"/>
        <v>825</v>
      </c>
      <c r="FS125" s="66">
        <f t="shared" si="475"/>
        <v>2310</v>
      </c>
      <c r="FT125" s="242">
        <f t="shared" si="332"/>
        <v>6.3707658297603947E-5</v>
      </c>
      <c r="FU125" s="242">
        <f t="shared" si="333"/>
        <v>0</v>
      </c>
      <c r="FV125" s="242">
        <f t="shared" si="334"/>
        <v>3.4637432673490244E-5</v>
      </c>
      <c r="FW125" s="242">
        <f t="shared" si="335"/>
        <v>7.3445705262384787E-5</v>
      </c>
      <c r="FX125" s="242">
        <f t="shared" si="336"/>
        <v>8.3229873976099159E-5</v>
      </c>
      <c r="FY125" s="242">
        <f t="shared" si="337"/>
        <v>4.2457736861099519E-5</v>
      </c>
      <c r="FZ125" s="242">
        <f t="shared" si="338"/>
        <v>1.2542199274642808E-4</v>
      </c>
      <c r="GA125" s="242">
        <f t="shared" si="339"/>
        <v>2.867589074485626E-4</v>
      </c>
      <c r="GB125" s="242">
        <f t="shared" si="340"/>
        <v>1.1939823290615299E-4</v>
      </c>
      <c r="GC125" s="242">
        <f t="shared" si="341"/>
        <v>5.1636889393782916E-4</v>
      </c>
      <c r="GD125" s="242">
        <f t="shared" si="342"/>
        <v>9.709740729263506E-4</v>
      </c>
      <c r="GE125" s="242">
        <f t="shared" si="343"/>
        <v>1.1347846225104215E-3</v>
      </c>
      <c r="GF125" s="242">
        <f t="shared" si="344"/>
        <v>1.3496794511303565E-3</v>
      </c>
      <c r="GG125" s="242">
        <f t="shared" si="345"/>
        <v>1.7855666694221708E-3</v>
      </c>
      <c r="GH125" s="242">
        <f t="shared" si="346"/>
        <v>2.8215714718400789E-3</v>
      </c>
      <c r="GI125" s="242">
        <f t="shared" si="347"/>
        <v>2.785478017489588E-3</v>
      </c>
      <c r="GJ125" s="242">
        <f t="shared" si="348"/>
        <v>2.1160937163420723E-3</v>
      </c>
      <c r="GK125" s="242">
        <f t="shared" si="349"/>
        <v>3.3691056910569108E-3</v>
      </c>
      <c r="GL125" s="242">
        <f t="shared" si="350"/>
        <v>2.704778441914048E-3</v>
      </c>
      <c r="GM125" s="242">
        <f t="shared" si="351"/>
        <v>1.5074619365861013E-3</v>
      </c>
      <c r="GN125" s="242">
        <f t="shared" si="352"/>
        <v>1.3903264177467444E-3</v>
      </c>
      <c r="GO125" s="242">
        <f t="shared" si="353"/>
        <v>1.9619347977556933E-3</v>
      </c>
      <c r="GP125" s="242">
        <f t="shared" si="354"/>
        <v>1.342146763748616E-3</v>
      </c>
      <c r="GQ125" s="242">
        <f t="shared" si="355"/>
        <v>1.504580118891331E-3</v>
      </c>
      <c r="GR125" s="242">
        <f t="shared" si="356"/>
        <v>1.161872008179579E-3</v>
      </c>
      <c r="GS125" s="242">
        <f t="shared" si="357"/>
        <v>1.1863979475315507E-3</v>
      </c>
      <c r="GT125" s="242">
        <f t="shared" si="358"/>
        <v>1.0222190672251011E-3</v>
      </c>
      <c r="GU125" s="242">
        <f t="shared" si="359"/>
        <v>9.5603859514712189E-4</v>
      </c>
      <c r="GV125" s="242">
        <f t="shared" si="360"/>
        <v>1.3358387731656708E-3</v>
      </c>
      <c r="GW125" s="242">
        <f t="shared" si="361"/>
        <v>9.5650699810607119E-4</v>
      </c>
      <c r="GX125" s="177">
        <f t="shared" si="362"/>
        <v>1.6823338480559022E-4</v>
      </c>
      <c r="GY125" s="177">
        <f t="shared" si="363"/>
        <v>2.1815379387348901E-3</v>
      </c>
      <c r="GZ125" s="177">
        <f t="shared" si="364"/>
        <v>1.2579735190220845E-3</v>
      </c>
      <c r="HA125" s="243">
        <f t="shared" si="365"/>
        <v>1.4488586151077609E-3</v>
      </c>
      <c r="HB125" s="19"/>
      <c r="HC125" s="19"/>
      <c r="HD125" s="225">
        <v>0.85521000000000003</v>
      </c>
      <c r="HE125" s="10">
        <f t="shared" si="476"/>
        <v>1.7104200000000001</v>
      </c>
      <c r="HF125" s="10">
        <f t="shared" si="477"/>
        <v>0</v>
      </c>
      <c r="HG125" s="10">
        <f t="shared" si="478"/>
        <v>0.85521000000000003</v>
      </c>
      <c r="HH125" s="10">
        <f t="shared" si="479"/>
        <v>0.85521000000000003</v>
      </c>
      <c r="HI125" s="10">
        <f t="shared" si="480"/>
        <v>1.7104200000000001</v>
      </c>
      <c r="HJ125" s="10">
        <f t="shared" si="481"/>
        <v>0.85521000000000003</v>
      </c>
      <c r="HK125" s="10">
        <f t="shared" si="482"/>
        <v>3.4208400000000001</v>
      </c>
      <c r="HL125" s="10">
        <f t="shared" si="483"/>
        <v>6.8416800000000002</v>
      </c>
      <c r="HM125" s="10">
        <f t="shared" si="484"/>
        <v>2.5656300000000001</v>
      </c>
      <c r="HN125" s="10">
        <f t="shared" si="485"/>
        <v>21.38025</v>
      </c>
      <c r="HO125" s="10">
        <f t="shared" si="486"/>
        <v>40.194870000000002</v>
      </c>
      <c r="HP125" s="10">
        <f t="shared" si="487"/>
        <v>41.905290000000001</v>
      </c>
      <c r="HQ125" s="10">
        <f t="shared" si="488"/>
        <v>51.312600000000003</v>
      </c>
      <c r="HR125" s="10">
        <f t="shared" si="489"/>
        <v>92.362679999999997</v>
      </c>
      <c r="HS125" s="10">
        <f t="shared" si="490"/>
        <v>151.37217000000001</v>
      </c>
      <c r="HT125" s="10">
        <f t="shared" si="491"/>
        <v>177.88368</v>
      </c>
      <c r="HU125" s="10">
        <f t="shared" si="492"/>
        <v>142.82007000000002</v>
      </c>
      <c r="HV125" s="10">
        <f t="shared" si="493"/>
        <v>221.49939000000001</v>
      </c>
      <c r="HW125" s="10">
        <f t="shared" si="494"/>
        <v>207.81603000000001</v>
      </c>
      <c r="HX125" s="10">
        <f t="shared" si="495"/>
        <v>102.62520000000001</v>
      </c>
      <c r="HY125" s="10">
        <f t="shared" si="496"/>
        <v>76.968900000000005</v>
      </c>
      <c r="HZ125" s="10">
        <f t="shared" si="497"/>
        <v>91.507469999999998</v>
      </c>
      <c r="IA125" s="10">
        <f t="shared" si="498"/>
        <v>68.416799999999995</v>
      </c>
      <c r="IB125" s="10">
        <f t="shared" si="499"/>
        <v>87.23142</v>
      </c>
      <c r="IC125" s="10">
        <f t="shared" si="500"/>
        <v>64.140749999999997</v>
      </c>
      <c r="ID125" s="10">
        <f t="shared" si="501"/>
        <v>68.416799999999995</v>
      </c>
      <c r="IE125" s="10">
        <f t="shared" si="502"/>
        <v>61.575119999999998</v>
      </c>
      <c r="IF125" s="10">
        <f t="shared" si="503"/>
        <v>62.430330000000005</v>
      </c>
      <c r="IG125" s="10">
        <f t="shared" si="504"/>
        <v>64.140749999999997</v>
      </c>
      <c r="IH125" s="10">
        <f t="shared" si="505"/>
        <v>60.719909999999999</v>
      </c>
      <c r="II125" s="176">
        <f t="shared" si="506"/>
        <v>40.194869999999995</v>
      </c>
      <c r="IJ125" s="176">
        <f t="shared" si="507"/>
        <v>1229.79198</v>
      </c>
      <c r="IK125" s="176">
        <f t="shared" si="508"/>
        <v>705.54825000000005</v>
      </c>
      <c r="IL125" s="19">
        <f t="shared" si="509"/>
        <v>1975.5351000000001</v>
      </c>
      <c r="IM125" s="168"/>
      <c r="IN125" s="168"/>
      <c r="IO125" s="168"/>
      <c r="IP125" s="168"/>
      <c r="IQ125" s="168"/>
      <c r="IR125" s="168"/>
      <c r="IS125" s="168"/>
      <c r="IT125" s="168"/>
      <c r="IU125" s="168"/>
      <c r="IV125" s="168"/>
      <c r="IW125" s="168"/>
      <c r="IX125" s="168"/>
      <c r="IY125" s="168"/>
      <c r="IZ125" s="168"/>
      <c r="JA125" s="168"/>
      <c r="JB125" s="168"/>
      <c r="JC125" s="168"/>
      <c r="JD125" s="168"/>
      <c r="JE125" s="168"/>
      <c r="JF125" s="168"/>
      <c r="JG125" s="168"/>
      <c r="JH125" s="168"/>
      <c r="JI125" s="168"/>
      <c r="JJ125" s="168"/>
      <c r="JK125" s="168"/>
      <c r="JL125" s="168"/>
      <c r="JM125" s="168"/>
      <c r="JN125" s="168"/>
      <c r="JO125" s="168"/>
      <c r="JP125" s="168"/>
      <c r="JQ125" s="177">
        <f t="shared" si="514"/>
        <v>0.85520999999999991</v>
      </c>
      <c r="JR125" s="177">
        <f t="shared" si="511"/>
        <v>0.85521000000000003</v>
      </c>
      <c r="JS125" s="177">
        <f t="shared" si="512"/>
        <v>0.85521000000000003</v>
      </c>
      <c r="JT125" s="22">
        <f t="shared" si="513"/>
        <v>0.85521000000000003</v>
      </c>
    </row>
    <row r="126" spans="1:280" x14ac:dyDescent="0.25">
      <c r="A126" s="96">
        <v>126</v>
      </c>
      <c r="B126" s="45"/>
      <c r="C126" s="45" t="s">
        <v>237</v>
      </c>
      <c r="D126" s="45" t="s">
        <v>183</v>
      </c>
      <c r="E126" s="68">
        <v>322</v>
      </c>
      <c r="F126" s="49" t="s">
        <v>63</v>
      </c>
      <c r="G126" s="124"/>
      <c r="H126" s="125"/>
      <c r="I126" s="125"/>
      <c r="J126" s="125"/>
      <c r="K126" s="125"/>
      <c r="L126" s="125"/>
      <c r="M126" s="125"/>
      <c r="N126" s="17"/>
      <c r="O126" s="12"/>
      <c r="P126" s="12"/>
      <c r="Q126" s="12"/>
      <c r="R126" s="12"/>
      <c r="S126" s="12"/>
      <c r="T126" s="12"/>
      <c r="U126" s="12"/>
      <c r="V126" s="12"/>
      <c r="W126" s="11"/>
      <c r="X126" s="11"/>
      <c r="Y126" s="12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58"/>
      <c r="AM126" s="124">
        <v>896</v>
      </c>
      <c r="AN126" s="125">
        <v>896</v>
      </c>
      <c r="AO126" s="125">
        <v>896</v>
      </c>
      <c r="AP126" s="125">
        <v>896</v>
      </c>
      <c r="AQ126" s="125">
        <v>896</v>
      </c>
      <c r="AR126" s="125">
        <v>896</v>
      </c>
      <c r="AS126" s="125">
        <v>896</v>
      </c>
      <c r="AT126" s="17">
        <v>896</v>
      </c>
      <c r="AU126" s="12">
        <v>965</v>
      </c>
      <c r="AV126" s="12">
        <v>969</v>
      </c>
      <c r="AW126" s="12">
        <v>1165</v>
      </c>
      <c r="AX126" s="12">
        <v>1487</v>
      </c>
      <c r="AY126" s="12">
        <v>1638</v>
      </c>
      <c r="AZ126" s="12">
        <v>1788</v>
      </c>
      <c r="BA126" s="12">
        <v>1988</v>
      </c>
      <c r="BB126" s="12">
        <v>2155</v>
      </c>
      <c r="BC126" s="11">
        <v>2282</v>
      </c>
      <c r="BD126" s="11">
        <v>2419</v>
      </c>
      <c r="BE126" s="12">
        <v>2621</v>
      </c>
      <c r="BF126" s="11">
        <v>2941</v>
      </c>
      <c r="BG126" s="11">
        <v>3261</v>
      </c>
      <c r="BH126" s="11">
        <v>3343</v>
      </c>
      <c r="BI126" s="11">
        <v>3491</v>
      </c>
      <c r="BJ126" s="11">
        <v>3671</v>
      </c>
      <c r="BK126" s="11">
        <v>3780</v>
      </c>
      <c r="BL126" s="11">
        <v>3786</v>
      </c>
      <c r="BM126" s="11">
        <v>3817</v>
      </c>
      <c r="BN126" s="11">
        <v>3755</v>
      </c>
      <c r="BO126" s="11">
        <v>3731</v>
      </c>
      <c r="BP126" s="11">
        <v>3738</v>
      </c>
      <c r="BQ126" s="11">
        <v>3783</v>
      </c>
      <c r="BR126" s="58"/>
      <c r="BS126" s="58"/>
      <c r="BT126" s="12">
        <f t="shared" si="404"/>
        <v>0</v>
      </c>
      <c r="BU126" s="12">
        <f t="shared" si="405"/>
        <v>0</v>
      </c>
      <c r="BV126" s="12">
        <f t="shared" si="406"/>
        <v>0</v>
      </c>
      <c r="BW126" s="12">
        <f t="shared" si="407"/>
        <v>0</v>
      </c>
      <c r="BX126" s="12">
        <f t="shared" si="408"/>
        <v>0</v>
      </c>
      <c r="BY126" s="12">
        <f t="shared" si="409"/>
        <v>0</v>
      </c>
      <c r="BZ126" s="12">
        <f t="shared" si="410"/>
        <v>0</v>
      </c>
      <c r="CA126" s="12">
        <f t="shared" si="411"/>
        <v>69</v>
      </c>
      <c r="CB126" s="12">
        <f t="shared" si="412"/>
        <v>4</v>
      </c>
      <c r="CC126" s="12">
        <f t="shared" si="413"/>
        <v>196</v>
      </c>
      <c r="CD126" s="12">
        <f t="shared" si="414"/>
        <v>322</v>
      </c>
      <c r="CE126" s="12">
        <f t="shared" si="415"/>
        <v>151</v>
      </c>
      <c r="CF126" s="12">
        <f t="shared" si="416"/>
        <v>150</v>
      </c>
      <c r="CG126" s="12">
        <f t="shared" si="417"/>
        <v>200</v>
      </c>
      <c r="CH126" s="12">
        <f t="shared" si="418"/>
        <v>167</v>
      </c>
      <c r="CI126" s="12">
        <f t="shared" si="419"/>
        <v>127</v>
      </c>
      <c r="CJ126" s="12">
        <f t="shared" si="420"/>
        <v>137</v>
      </c>
      <c r="CK126" s="12">
        <f t="shared" si="421"/>
        <v>202</v>
      </c>
      <c r="CL126" s="12">
        <f t="shared" si="422"/>
        <v>320</v>
      </c>
      <c r="CM126" s="12">
        <f t="shared" si="423"/>
        <v>320</v>
      </c>
      <c r="CN126" s="12">
        <f t="shared" si="424"/>
        <v>82</v>
      </c>
      <c r="CO126" s="12">
        <f t="shared" si="425"/>
        <v>148</v>
      </c>
      <c r="CP126" s="12">
        <f t="shared" si="426"/>
        <v>180</v>
      </c>
      <c r="CQ126" s="12">
        <f t="shared" si="427"/>
        <v>109</v>
      </c>
      <c r="CR126" s="12">
        <f t="shared" si="428"/>
        <v>6</v>
      </c>
      <c r="CS126" s="12">
        <f t="shared" si="429"/>
        <v>31</v>
      </c>
      <c r="CT126" s="12">
        <f t="shared" si="430"/>
        <v>-62</v>
      </c>
      <c r="CU126" s="12">
        <f t="shared" si="431"/>
        <v>-24</v>
      </c>
      <c r="CV126" s="12">
        <f t="shared" si="432"/>
        <v>7</v>
      </c>
      <c r="CW126" s="12">
        <f t="shared" si="433"/>
        <v>45</v>
      </c>
      <c r="CX126" s="66">
        <f t="shared" si="434"/>
        <v>269</v>
      </c>
      <c r="CY126" s="66">
        <f t="shared" si="435"/>
        <v>2096</v>
      </c>
      <c r="CZ126" s="66">
        <f t="shared" si="436"/>
        <v>522</v>
      </c>
      <c r="DA126" s="66">
        <f t="shared" si="437"/>
        <v>2887</v>
      </c>
      <c r="DB126" s="58"/>
      <c r="DC126" s="128">
        <v>15</v>
      </c>
      <c r="DD126" s="128">
        <v>24</v>
      </c>
      <c r="DE126" s="128">
        <v>34</v>
      </c>
      <c r="DF126" s="129">
        <v>25</v>
      </c>
      <c r="DG126" s="129">
        <v>43</v>
      </c>
      <c r="DH126" s="129">
        <v>63</v>
      </c>
      <c r="DI126" s="129">
        <v>61</v>
      </c>
      <c r="DJ126" s="129">
        <v>66</v>
      </c>
      <c r="DK126" s="128">
        <v>114</v>
      </c>
      <c r="DL126" s="128">
        <v>155</v>
      </c>
      <c r="DM126" s="128">
        <v>153</v>
      </c>
      <c r="DN126" s="129">
        <v>104</v>
      </c>
      <c r="DO126" s="129">
        <v>150</v>
      </c>
      <c r="DP126" s="129">
        <v>194</v>
      </c>
      <c r="DQ126" s="129">
        <v>167</v>
      </c>
      <c r="DR126" s="129">
        <v>260</v>
      </c>
      <c r="DS126" s="130">
        <v>246</v>
      </c>
      <c r="DT126" s="130">
        <v>273</v>
      </c>
      <c r="DU126" s="130">
        <v>225</v>
      </c>
      <c r="DV126" s="130">
        <v>239</v>
      </c>
      <c r="DW126" s="130">
        <v>251</v>
      </c>
      <c r="DX126" s="130">
        <v>183</v>
      </c>
      <c r="DY126" s="130">
        <v>137</v>
      </c>
      <c r="DZ126" s="130">
        <v>265</v>
      </c>
      <c r="EA126" s="130">
        <v>322</v>
      </c>
      <c r="EB126" s="130">
        <v>333</v>
      </c>
      <c r="EC126" s="130">
        <v>354</v>
      </c>
      <c r="ED126" s="130">
        <v>373</v>
      </c>
      <c r="EE126" s="130">
        <v>275</v>
      </c>
      <c r="EF126" s="130">
        <v>326</v>
      </c>
      <c r="EG126" s="66">
        <f t="shared" si="438"/>
        <v>600</v>
      </c>
      <c r="EH126" s="66">
        <f t="shared" si="439"/>
        <v>2011</v>
      </c>
      <c r="EI126" s="66">
        <f t="shared" si="440"/>
        <v>2819</v>
      </c>
      <c r="EJ126" s="66">
        <f t="shared" si="441"/>
        <v>5430</v>
      </c>
      <c r="EK126" s="25"/>
      <c r="EL126" s="5">
        <f t="shared" si="442"/>
        <v>15</v>
      </c>
      <c r="EM126" s="5">
        <f t="shared" si="443"/>
        <v>24</v>
      </c>
      <c r="EN126" s="5">
        <f t="shared" si="444"/>
        <v>34</v>
      </c>
      <c r="EO126" s="5">
        <f t="shared" si="445"/>
        <v>25</v>
      </c>
      <c r="EP126" s="5">
        <f t="shared" si="446"/>
        <v>43</v>
      </c>
      <c r="EQ126" s="5">
        <f t="shared" si="447"/>
        <v>63</v>
      </c>
      <c r="ER126" s="5">
        <f t="shared" si="448"/>
        <v>61</v>
      </c>
      <c r="ES126" s="5">
        <f t="shared" si="449"/>
        <v>135</v>
      </c>
      <c r="ET126" s="5">
        <f t="shared" si="450"/>
        <v>118</v>
      </c>
      <c r="EU126" s="5">
        <f t="shared" si="451"/>
        <v>351</v>
      </c>
      <c r="EV126" s="5">
        <f t="shared" si="452"/>
        <v>475</v>
      </c>
      <c r="EW126" s="5">
        <f t="shared" si="453"/>
        <v>255</v>
      </c>
      <c r="EX126" s="5">
        <f t="shared" si="454"/>
        <v>300</v>
      </c>
      <c r="EY126" s="5">
        <f t="shared" si="455"/>
        <v>394</v>
      </c>
      <c r="EZ126" s="5">
        <f t="shared" si="456"/>
        <v>334</v>
      </c>
      <c r="FA126" s="5">
        <f t="shared" si="457"/>
        <v>387</v>
      </c>
      <c r="FB126" s="5">
        <f t="shared" si="458"/>
        <v>383</v>
      </c>
      <c r="FC126" s="5">
        <f t="shared" si="459"/>
        <v>475</v>
      </c>
      <c r="FD126" s="5">
        <f t="shared" si="460"/>
        <v>545</v>
      </c>
      <c r="FE126" s="5">
        <f t="shared" si="461"/>
        <v>559</v>
      </c>
      <c r="FF126" s="5">
        <f t="shared" si="462"/>
        <v>333</v>
      </c>
      <c r="FG126" s="5">
        <f t="shared" si="463"/>
        <v>331</v>
      </c>
      <c r="FH126" s="5">
        <f t="shared" si="464"/>
        <v>317</v>
      </c>
      <c r="FI126" s="5">
        <f t="shared" si="465"/>
        <v>374</v>
      </c>
      <c r="FJ126" s="5">
        <f t="shared" si="466"/>
        <v>328</v>
      </c>
      <c r="FK126" s="5">
        <f t="shared" si="467"/>
        <v>364</v>
      </c>
      <c r="FL126" s="5">
        <f t="shared" si="468"/>
        <v>292</v>
      </c>
      <c r="FM126" s="5">
        <f t="shared" si="469"/>
        <v>349</v>
      </c>
      <c r="FN126" s="5">
        <f t="shared" si="470"/>
        <v>282</v>
      </c>
      <c r="FO126" s="5">
        <f t="shared" si="471"/>
        <v>371</v>
      </c>
      <c r="FP126" s="176">
        <f t="shared" si="472"/>
        <v>869</v>
      </c>
      <c r="FQ126" s="176">
        <f t="shared" si="473"/>
        <v>4107</v>
      </c>
      <c r="FR126" s="176">
        <f t="shared" si="474"/>
        <v>3341</v>
      </c>
      <c r="FS126" s="66">
        <f t="shared" si="475"/>
        <v>8317</v>
      </c>
      <c r="FT126" s="242">
        <f t="shared" si="332"/>
        <v>4.7780743723202962E-4</v>
      </c>
      <c r="FU126" s="242">
        <f t="shared" si="333"/>
        <v>9.7638769100584196E-4</v>
      </c>
      <c r="FV126" s="242">
        <f t="shared" si="334"/>
        <v>1.1776727108986681E-3</v>
      </c>
      <c r="FW126" s="242">
        <f t="shared" si="335"/>
        <v>1.8361426315596195E-3</v>
      </c>
      <c r="FX126" s="242">
        <f t="shared" si="336"/>
        <v>1.7894422904861319E-3</v>
      </c>
      <c r="FY126" s="242">
        <f t="shared" si="337"/>
        <v>2.6748374222492696E-3</v>
      </c>
      <c r="FZ126" s="242">
        <f t="shared" si="338"/>
        <v>1.9126853893830281E-3</v>
      </c>
      <c r="GA126" s="242">
        <f t="shared" si="339"/>
        <v>4.8390565631944941E-3</v>
      </c>
      <c r="GB126" s="242">
        <f t="shared" si="340"/>
        <v>4.6963304943086846E-3</v>
      </c>
      <c r="GC126" s="242">
        <f t="shared" si="341"/>
        <v>7.249819270887122E-3</v>
      </c>
      <c r="GD126" s="242">
        <f t="shared" si="342"/>
        <v>9.8130358434046078E-3</v>
      </c>
      <c r="GE126" s="242">
        <f t="shared" si="343"/>
        <v>5.905511811023622E-3</v>
      </c>
      <c r="GF126" s="242">
        <f t="shared" si="344"/>
        <v>6.7483972556517825E-3</v>
      </c>
      <c r="GG126" s="242">
        <f t="shared" si="345"/>
        <v>6.5140117384475489E-3</v>
      </c>
      <c r="GH126" s="242">
        <f t="shared" si="346"/>
        <v>5.3243213084439907E-3</v>
      </c>
      <c r="GI126" s="242">
        <f t="shared" si="347"/>
        <v>5.1825961190791851E-3</v>
      </c>
      <c r="GJ126" s="242">
        <f t="shared" si="348"/>
        <v>4.8530772057425965E-3</v>
      </c>
      <c r="GK126" s="242">
        <f t="shared" si="349"/>
        <v>6.1788617886178862E-3</v>
      </c>
      <c r="GL126" s="242">
        <f t="shared" si="350"/>
        <v>6.0662726372146345E-3</v>
      </c>
      <c r="GM126" s="242">
        <f t="shared" si="351"/>
        <v>7.0222601879302545E-3</v>
      </c>
      <c r="GN126" s="242">
        <f t="shared" si="352"/>
        <v>5.1442077456629537E-3</v>
      </c>
      <c r="GO126" s="242">
        <f t="shared" si="353"/>
        <v>6.0691627855806963E-3</v>
      </c>
      <c r="GP126" s="242">
        <f t="shared" si="354"/>
        <v>5.3182565513538909E-3</v>
      </c>
      <c r="GQ126" s="242">
        <f t="shared" si="355"/>
        <v>5.5167937692682132E-3</v>
      </c>
      <c r="GR126" s="242">
        <f t="shared" si="356"/>
        <v>5.0812535824386919E-3</v>
      </c>
      <c r="GS126" s="242">
        <f t="shared" si="357"/>
        <v>5.3981106612685558E-3</v>
      </c>
      <c r="GT126" s="242">
        <f t="shared" si="358"/>
        <v>4.1456662170795766E-3</v>
      </c>
      <c r="GU126" s="242">
        <f t="shared" si="359"/>
        <v>4.570650269949939E-3</v>
      </c>
      <c r="GV126" s="242">
        <f t="shared" si="360"/>
        <v>5.0227537871029215E-3</v>
      </c>
      <c r="GW126" s="242">
        <f t="shared" si="361"/>
        <v>4.9980858633429919E-3</v>
      </c>
      <c r="GX126" s="177">
        <f t="shared" si="362"/>
        <v>3.1105279020437852E-3</v>
      </c>
      <c r="GY126" s="177">
        <f t="shared" si="363"/>
        <v>6.2305815816301761E-3</v>
      </c>
      <c r="GZ126" s="177">
        <f t="shared" si="364"/>
        <v>5.0944115479427685E-3</v>
      </c>
      <c r="HA126" s="243">
        <f t="shared" si="365"/>
        <v>5.2165182259096311E-3</v>
      </c>
      <c r="HB126" s="19"/>
      <c r="HC126" s="19"/>
      <c r="HD126" s="225">
        <v>0.41672999999999999</v>
      </c>
      <c r="HE126" s="10">
        <f t="shared" si="476"/>
        <v>6.2509499999999996</v>
      </c>
      <c r="HF126" s="10">
        <f t="shared" si="477"/>
        <v>10.001519999999999</v>
      </c>
      <c r="HG126" s="10">
        <f t="shared" si="478"/>
        <v>14.16882</v>
      </c>
      <c r="HH126" s="10">
        <f t="shared" si="479"/>
        <v>10.41825</v>
      </c>
      <c r="HI126" s="10">
        <f t="shared" si="480"/>
        <v>17.91939</v>
      </c>
      <c r="HJ126" s="10">
        <f t="shared" si="481"/>
        <v>26.253989999999998</v>
      </c>
      <c r="HK126" s="10">
        <f t="shared" si="482"/>
        <v>25.420529999999999</v>
      </c>
      <c r="HL126" s="10">
        <f t="shared" si="483"/>
        <v>56.25855</v>
      </c>
      <c r="HM126" s="10">
        <f t="shared" si="484"/>
        <v>49.174140000000001</v>
      </c>
      <c r="HN126" s="10">
        <f t="shared" si="485"/>
        <v>146.27223000000001</v>
      </c>
      <c r="HO126" s="10">
        <f t="shared" si="486"/>
        <v>197.94675000000001</v>
      </c>
      <c r="HP126" s="10">
        <f t="shared" si="487"/>
        <v>106.26615</v>
      </c>
      <c r="HQ126" s="10">
        <f t="shared" si="488"/>
        <v>125.01899999999999</v>
      </c>
      <c r="HR126" s="10">
        <f t="shared" si="489"/>
        <v>164.19162</v>
      </c>
      <c r="HS126" s="10">
        <f t="shared" si="490"/>
        <v>139.18781999999999</v>
      </c>
      <c r="HT126" s="10">
        <f t="shared" si="491"/>
        <v>161.27450999999999</v>
      </c>
      <c r="HU126" s="10">
        <f t="shared" si="492"/>
        <v>159.60758999999999</v>
      </c>
      <c r="HV126" s="10">
        <f t="shared" si="493"/>
        <v>197.94675000000001</v>
      </c>
      <c r="HW126" s="10">
        <f t="shared" si="494"/>
        <v>227.11785</v>
      </c>
      <c r="HX126" s="10">
        <f t="shared" si="495"/>
        <v>232.95206999999999</v>
      </c>
      <c r="HY126" s="10">
        <f t="shared" si="496"/>
        <v>138.77108999999999</v>
      </c>
      <c r="HZ126" s="10">
        <f t="shared" si="497"/>
        <v>137.93762999999998</v>
      </c>
      <c r="IA126" s="10">
        <f t="shared" si="498"/>
        <v>132.10341</v>
      </c>
      <c r="IB126" s="10">
        <f t="shared" si="499"/>
        <v>155.85702000000001</v>
      </c>
      <c r="IC126" s="10">
        <f t="shared" si="500"/>
        <v>136.68744000000001</v>
      </c>
      <c r="ID126" s="10">
        <f t="shared" si="501"/>
        <v>151.68971999999999</v>
      </c>
      <c r="IE126" s="10">
        <f t="shared" si="502"/>
        <v>121.68516</v>
      </c>
      <c r="IF126" s="10">
        <f t="shared" si="503"/>
        <v>145.43877000000001</v>
      </c>
      <c r="IG126" s="10">
        <f t="shared" si="504"/>
        <v>117.51786</v>
      </c>
      <c r="IH126" s="10">
        <f t="shared" si="505"/>
        <v>154.60683</v>
      </c>
      <c r="II126" s="176">
        <f t="shared" si="506"/>
        <v>362.13837000000001</v>
      </c>
      <c r="IJ126" s="176">
        <f t="shared" si="507"/>
        <v>1711.5101100000002</v>
      </c>
      <c r="IK126" s="176">
        <f t="shared" si="508"/>
        <v>1392.2949299999998</v>
      </c>
      <c r="IL126" s="19">
        <f t="shared" si="509"/>
        <v>3465.9434100000008</v>
      </c>
      <c r="IM126" s="168"/>
      <c r="IN126" s="168"/>
      <c r="IO126" s="168"/>
      <c r="IP126" s="168"/>
      <c r="IQ126" s="168"/>
      <c r="IR126" s="168"/>
      <c r="IS126" s="168"/>
      <c r="IT126" s="168"/>
      <c r="IU126" s="168"/>
      <c r="IV126" s="168"/>
      <c r="IW126" s="168"/>
      <c r="IX126" s="168"/>
      <c r="IY126" s="168"/>
      <c r="IZ126" s="168"/>
      <c r="JA126" s="168"/>
      <c r="JB126" s="168"/>
      <c r="JC126" s="168"/>
      <c r="JD126" s="168"/>
      <c r="JE126" s="168"/>
      <c r="JF126" s="168"/>
      <c r="JG126" s="168"/>
      <c r="JH126" s="168"/>
      <c r="JI126" s="168"/>
      <c r="JJ126" s="168"/>
      <c r="JK126" s="168"/>
      <c r="JL126" s="168"/>
      <c r="JM126" s="168"/>
      <c r="JN126" s="168"/>
      <c r="JO126" s="168"/>
      <c r="JP126" s="168"/>
      <c r="JQ126" s="177">
        <f t="shared" si="514"/>
        <v>0.41672999999999999</v>
      </c>
      <c r="JR126" s="177">
        <f t="shared" si="511"/>
        <v>0.41673000000000004</v>
      </c>
      <c r="JS126" s="177">
        <f t="shared" si="512"/>
        <v>0.41672999999999993</v>
      </c>
      <c r="JT126" s="22">
        <f t="shared" si="513"/>
        <v>0.4167300000000001</v>
      </c>
    </row>
    <row r="127" spans="1:280" x14ac:dyDescent="0.25">
      <c r="A127" s="96">
        <v>127</v>
      </c>
      <c r="B127" s="45"/>
      <c r="C127" s="45" t="s">
        <v>182</v>
      </c>
      <c r="D127" s="45" t="s">
        <v>182</v>
      </c>
      <c r="E127" s="68">
        <v>219</v>
      </c>
      <c r="F127" s="48" t="s">
        <v>35</v>
      </c>
      <c r="G127" s="124"/>
      <c r="H127" s="125"/>
      <c r="I127" s="125"/>
      <c r="J127" s="125"/>
      <c r="K127" s="125"/>
      <c r="L127" s="125"/>
      <c r="M127" s="125"/>
      <c r="N127" s="17"/>
      <c r="O127" s="12"/>
      <c r="P127" s="11"/>
      <c r="Q127" s="11"/>
      <c r="R127" s="11"/>
      <c r="S127" s="11"/>
      <c r="T127" s="11"/>
      <c r="U127" s="12"/>
      <c r="V127" s="12"/>
      <c r="W127" s="11"/>
      <c r="X127" s="11"/>
      <c r="Y127" s="12"/>
      <c r="Z127" s="11"/>
      <c r="AA127" s="12"/>
      <c r="AB127" s="12"/>
      <c r="AC127" s="12"/>
      <c r="AD127" s="12"/>
      <c r="AE127" s="12"/>
      <c r="AF127" s="12"/>
      <c r="AG127" s="12"/>
      <c r="AH127" s="11"/>
      <c r="AI127" s="11"/>
      <c r="AJ127" s="11"/>
      <c r="AK127" s="11"/>
      <c r="AL127" s="60"/>
      <c r="AM127" s="124">
        <v>1</v>
      </c>
      <c r="AN127" s="125">
        <v>1</v>
      </c>
      <c r="AO127" s="125">
        <v>1</v>
      </c>
      <c r="AP127" s="125">
        <v>1</v>
      </c>
      <c r="AQ127" s="125">
        <v>1</v>
      </c>
      <c r="AR127" s="125">
        <v>1</v>
      </c>
      <c r="AS127" s="125">
        <v>1</v>
      </c>
      <c r="AT127" s="17">
        <v>1</v>
      </c>
      <c r="AU127" s="12">
        <v>0</v>
      </c>
      <c r="AV127" s="11">
        <v>0</v>
      </c>
      <c r="AW127" s="11">
        <v>0</v>
      </c>
      <c r="AX127" s="11">
        <v>0</v>
      </c>
      <c r="AY127" s="11">
        <v>0</v>
      </c>
      <c r="AZ127" s="11"/>
      <c r="BA127" s="12">
        <v>6</v>
      </c>
      <c r="BB127" s="12">
        <v>11</v>
      </c>
      <c r="BC127" s="11">
        <v>13</v>
      </c>
      <c r="BD127" s="11">
        <v>17</v>
      </c>
      <c r="BE127" s="12">
        <v>17</v>
      </c>
      <c r="BF127" s="11">
        <v>21</v>
      </c>
      <c r="BG127" s="12">
        <v>36</v>
      </c>
      <c r="BH127" s="12">
        <v>65</v>
      </c>
      <c r="BI127" s="12">
        <v>58</v>
      </c>
      <c r="BJ127" s="12">
        <v>57</v>
      </c>
      <c r="BK127" s="12">
        <v>49</v>
      </c>
      <c r="BL127" s="12">
        <v>39</v>
      </c>
      <c r="BM127" s="12">
        <v>4</v>
      </c>
      <c r="BN127" s="11">
        <v>38</v>
      </c>
      <c r="BO127" s="11">
        <v>34</v>
      </c>
      <c r="BP127" s="11">
        <v>34</v>
      </c>
      <c r="BQ127" s="11">
        <v>31</v>
      </c>
      <c r="BR127" s="60"/>
      <c r="BS127" s="60"/>
      <c r="BT127" s="11">
        <f t="shared" si="404"/>
        <v>0</v>
      </c>
      <c r="BU127" s="11">
        <f t="shared" si="405"/>
        <v>0</v>
      </c>
      <c r="BV127" s="11">
        <f t="shared" si="406"/>
        <v>0</v>
      </c>
      <c r="BW127" s="11">
        <f t="shared" si="407"/>
        <v>0</v>
      </c>
      <c r="BX127" s="11">
        <f t="shared" si="408"/>
        <v>0</v>
      </c>
      <c r="BY127" s="11">
        <f t="shared" si="409"/>
        <v>0</v>
      </c>
      <c r="BZ127" s="11">
        <f t="shared" si="410"/>
        <v>0</v>
      </c>
      <c r="CA127" s="11">
        <f t="shared" si="411"/>
        <v>-1</v>
      </c>
      <c r="CB127" s="11">
        <f t="shared" si="412"/>
        <v>0</v>
      </c>
      <c r="CC127" s="11">
        <f t="shared" si="413"/>
        <v>0</v>
      </c>
      <c r="CD127" s="11">
        <f t="shared" si="414"/>
        <v>0</v>
      </c>
      <c r="CE127" s="11">
        <f t="shared" si="415"/>
        <v>0</v>
      </c>
      <c r="CF127" s="11">
        <f t="shared" si="416"/>
        <v>0</v>
      </c>
      <c r="CG127" s="11">
        <f t="shared" si="417"/>
        <v>6</v>
      </c>
      <c r="CH127" s="11">
        <f t="shared" si="418"/>
        <v>5</v>
      </c>
      <c r="CI127" s="11">
        <f t="shared" si="419"/>
        <v>2</v>
      </c>
      <c r="CJ127" s="11">
        <f t="shared" si="420"/>
        <v>4</v>
      </c>
      <c r="CK127" s="11">
        <f t="shared" si="421"/>
        <v>0</v>
      </c>
      <c r="CL127" s="11">
        <f t="shared" si="422"/>
        <v>4</v>
      </c>
      <c r="CM127" s="11">
        <f t="shared" si="423"/>
        <v>15</v>
      </c>
      <c r="CN127" s="11">
        <f t="shared" si="424"/>
        <v>29</v>
      </c>
      <c r="CO127" s="11">
        <f t="shared" si="425"/>
        <v>-7</v>
      </c>
      <c r="CP127" s="11">
        <f t="shared" si="426"/>
        <v>-1</v>
      </c>
      <c r="CQ127" s="11">
        <f t="shared" si="427"/>
        <v>-8</v>
      </c>
      <c r="CR127" s="11">
        <f t="shared" si="428"/>
        <v>-10</v>
      </c>
      <c r="CS127" s="11">
        <f t="shared" si="429"/>
        <v>-35</v>
      </c>
      <c r="CT127" s="11">
        <f t="shared" si="430"/>
        <v>34</v>
      </c>
      <c r="CU127" s="11">
        <f t="shared" si="431"/>
        <v>-4</v>
      </c>
      <c r="CV127" s="11">
        <f t="shared" si="432"/>
        <v>0</v>
      </c>
      <c r="CW127" s="11">
        <f t="shared" si="433"/>
        <v>-3</v>
      </c>
      <c r="CX127" s="66">
        <f t="shared" si="434"/>
        <v>-1</v>
      </c>
      <c r="CY127" s="66">
        <f t="shared" si="435"/>
        <v>36</v>
      </c>
      <c r="CZ127" s="66">
        <f t="shared" si="436"/>
        <v>-5</v>
      </c>
      <c r="DA127" s="66">
        <f t="shared" si="437"/>
        <v>30</v>
      </c>
      <c r="DB127" s="60"/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1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2</v>
      </c>
      <c r="DS127" s="130">
        <v>1</v>
      </c>
      <c r="DT127" s="130">
        <v>1</v>
      </c>
      <c r="DU127" s="130">
        <v>2</v>
      </c>
      <c r="DV127" s="130">
        <v>1</v>
      </c>
      <c r="DW127" s="130">
        <v>1</v>
      </c>
      <c r="DX127" s="130">
        <v>0</v>
      </c>
      <c r="DY127" s="130">
        <v>0</v>
      </c>
      <c r="DZ127" s="130">
        <v>0</v>
      </c>
      <c r="EA127" s="130">
        <v>0</v>
      </c>
      <c r="EB127" s="130">
        <v>1</v>
      </c>
      <c r="EC127" s="130">
        <v>0</v>
      </c>
      <c r="ED127" s="130">
        <v>0</v>
      </c>
      <c r="EE127" s="130">
        <v>0</v>
      </c>
      <c r="EF127" s="130">
        <v>3</v>
      </c>
      <c r="EG127" s="66">
        <f t="shared" si="438"/>
        <v>1</v>
      </c>
      <c r="EH127" s="66">
        <f t="shared" si="439"/>
        <v>7</v>
      </c>
      <c r="EI127" s="66">
        <f t="shared" si="440"/>
        <v>5</v>
      </c>
      <c r="EJ127" s="66">
        <f t="shared" si="441"/>
        <v>13</v>
      </c>
      <c r="EK127" s="31"/>
      <c r="EL127" s="5">
        <f t="shared" si="442"/>
        <v>0</v>
      </c>
      <c r="EM127" s="5">
        <f t="shared" si="443"/>
        <v>0</v>
      </c>
      <c r="EN127" s="5">
        <f t="shared" si="444"/>
        <v>0</v>
      </c>
      <c r="EO127" s="5">
        <f t="shared" si="445"/>
        <v>0</v>
      </c>
      <c r="EP127" s="5">
        <f t="shared" si="446"/>
        <v>0</v>
      </c>
      <c r="EQ127" s="5">
        <f t="shared" si="447"/>
        <v>0</v>
      </c>
      <c r="ER127" s="5">
        <f t="shared" si="448"/>
        <v>0</v>
      </c>
      <c r="ES127" s="5">
        <f t="shared" si="449"/>
        <v>0</v>
      </c>
      <c r="ET127" s="5">
        <f t="shared" si="450"/>
        <v>0</v>
      </c>
      <c r="EU127" s="5">
        <f t="shared" si="451"/>
        <v>0</v>
      </c>
      <c r="EV127" s="5">
        <f t="shared" si="452"/>
        <v>0</v>
      </c>
      <c r="EW127" s="5">
        <f t="shared" si="453"/>
        <v>0</v>
      </c>
      <c r="EX127" s="5">
        <f t="shared" si="454"/>
        <v>0</v>
      </c>
      <c r="EY127" s="5">
        <f t="shared" si="455"/>
        <v>6</v>
      </c>
      <c r="EZ127" s="5">
        <f t="shared" si="456"/>
        <v>5</v>
      </c>
      <c r="FA127" s="5">
        <f t="shared" si="457"/>
        <v>4</v>
      </c>
      <c r="FB127" s="5">
        <f t="shared" si="458"/>
        <v>5</v>
      </c>
      <c r="FC127" s="5">
        <f t="shared" si="459"/>
        <v>1</v>
      </c>
      <c r="FD127" s="5">
        <f t="shared" si="460"/>
        <v>6</v>
      </c>
      <c r="FE127" s="5">
        <f t="shared" si="461"/>
        <v>16</v>
      </c>
      <c r="FF127" s="5">
        <f t="shared" si="462"/>
        <v>30</v>
      </c>
      <c r="FG127" s="5">
        <f t="shared" si="463"/>
        <v>-7</v>
      </c>
      <c r="FH127" s="5">
        <f t="shared" si="464"/>
        <v>-1</v>
      </c>
      <c r="FI127" s="5">
        <f t="shared" si="465"/>
        <v>-8</v>
      </c>
      <c r="FJ127" s="5">
        <f t="shared" si="466"/>
        <v>-10</v>
      </c>
      <c r="FK127" s="5">
        <f t="shared" si="467"/>
        <v>-34</v>
      </c>
      <c r="FL127" s="5">
        <f t="shared" si="468"/>
        <v>34</v>
      </c>
      <c r="FM127" s="5">
        <f t="shared" si="469"/>
        <v>-4</v>
      </c>
      <c r="FN127" s="5">
        <f t="shared" si="470"/>
        <v>0</v>
      </c>
      <c r="FO127" s="5">
        <f t="shared" si="471"/>
        <v>0</v>
      </c>
      <c r="FP127" s="176">
        <f t="shared" si="472"/>
        <v>0</v>
      </c>
      <c r="FQ127" s="176">
        <f t="shared" si="473"/>
        <v>43</v>
      </c>
      <c r="FR127" s="176">
        <f t="shared" si="474"/>
        <v>0</v>
      </c>
      <c r="FS127" s="66">
        <f t="shared" si="475"/>
        <v>43</v>
      </c>
      <c r="FT127" s="242">
        <f t="shared" si="332"/>
        <v>0</v>
      </c>
      <c r="FU127" s="242">
        <f t="shared" si="333"/>
        <v>0</v>
      </c>
      <c r="FV127" s="242">
        <f t="shared" si="334"/>
        <v>0</v>
      </c>
      <c r="FW127" s="242">
        <f t="shared" si="335"/>
        <v>0</v>
      </c>
      <c r="FX127" s="242">
        <f t="shared" si="336"/>
        <v>0</v>
      </c>
      <c r="FY127" s="242">
        <f t="shared" si="337"/>
        <v>0</v>
      </c>
      <c r="FZ127" s="242">
        <f t="shared" si="338"/>
        <v>0</v>
      </c>
      <c r="GA127" s="242">
        <f t="shared" si="339"/>
        <v>0</v>
      </c>
      <c r="GB127" s="242">
        <f t="shared" si="340"/>
        <v>0</v>
      </c>
      <c r="GC127" s="242">
        <f t="shared" si="341"/>
        <v>0</v>
      </c>
      <c r="GD127" s="242">
        <f t="shared" si="342"/>
        <v>0</v>
      </c>
      <c r="GE127" s="242">
        <f t="shared" si="343"/>
        <v>0</v>
      </c>
      <c r="GF127" s="242">
        <f t="shared" si="344"/>
        <v>0</v>
      </c>
      <c r="GG127" s="242">
        <f t="shared" si="345"/>
        <v>9.9198148301231709E-5</v>
      </c>
      <c r="GH127" s="242">
        <f t="shared" si="346"/>
        <v>7.9705408809041778E-5</v>
      </c>
      <c r="GI127" s="242">
        <f t="shared" si="347"/>
        <v>5.3566884951722845E-5</v>
      </c>
      <c r="GJ127" s="242">
        <f t="shared" si="348"/>
        <v>6.335609929167881E-5</v>
      </c>
      <c r="GK127" s="242">
        <f t="shared" si="349"/>
        <v>1.3008130081300813E-5</v>
      </c>
      <c r="GL127" s="242">
        <f t="shared" si="350"/>
        <v>6.6784652886766626E-5</v>
      </c>
      <c r="GM127" s="242">
        <f t="shared" si="351"/>
        <v>2.0099492487814683E-4</v>
      </c>
      <c r="GN127" s="242">
        <f t="shared" si="352"/>
        <v>4.6344213924891475E-4</v>
      </c>
      <c r="GO127" s="242">
        <f t="shared" si="353"/>
        <v>-1.2835087461953134E-4</v>
      </c>
      <c r="GP127" s="242">
        <f t="shared" si="354"/>
        <v>-1.6776834546857699E-5</v>
      </c>
      <c r="GQ127" s="242">
        <f t="shared" si="355"/>
        <v>-1.180062838346142E-4</v>
      </c>
      <c r="GR127" s="242">
        <f t="shared" si="356"/>
        <v>-1.5491626775727718E-4</v>
      </c>
      <c r="GS127" s="242">
        <f t="shared" si="357"/>
        <v>-5.0421912770090907E-4</v>
      </c>
      <c r="GT127" s="242">
        <f t="shared" si="358"/>
        <v>4.8271455952296445E-4</v>
      </c>
      <c r="GU127" s="242">
        <f t="shared" si="359"/>
        <v>-5.2385676446417639E-5</v>
      </c>
      <c r="GV127" s="242">
        <f t="shared" si="360"/>
        <v>0</v>
      </c>
      <c r="GW127" s="242">
        <f t="shared" si="361"/>
        <v>0</v>
      </c>
      <c r="GX127" s="177">
        <f t="shared" si="362"/>
        <v>0</v>
      </c>
      <c r="GY127" s="177">
        <f t="shared" si="363"/>
        <v>6.5233749211126749E-5</v>
      </c>
      <c r="GZ127" s="177">
        <f t="shared" si="364"/>
        <v>0</v>
      </c>
      <c r="HA127" s="243">
        <f t="shared" si="365"/>
        <v>2.6970095432741869E-5</v>
      </c>
      <c r="HB127" s="19"/>
      <c r="HC127" s="19"/>
      <c r="HD127" s="225">
        <v>0</v>
      </c>
      <c r="HE127" s="10">
        <f t="shared" si="476"/>
        <v>0</v>
      </c>
      <c r="HF127" s="10">
        <f t="shared" si="477"/>
        <v>0</v>
      </c>
      <c r="HG127" s="10">
        <f t="shared" si="478"/>
        <v>0</v>
      </c>
      <c r="HH127" s="10">
        <f t="shared" si="479"/>
        <v>0</v>
      </c>
      <c r="HI127" s="10">
        <f t="shared" si="480"/>
        <v>0</v>
      </c>
      <c r="HJ127" s="10">
        <f t="shared" si="481"/>
        <v>0</v>
      </c>
      <c r="HK127" s="10">
        <f t="shared" si="482"/>
        <v>0</v>
      </c>
      <c r="HL127" s="10">
        <f t="shared" si="483"/>
        <v>0</v>
      </c>
      <c r="HM127" s="10">
        <f t="shared" si="484"/>
        <v>0</v>
      </c>
      <c r="HN127" s="10">
        <f t="shared" si="485"/>
        <v>0</v>
      </c>
      <c r="HO127" s="10">
        <f t="shared" si="486"/>
        <v>0</v>
      </c>
      <c r="HP127" s="10">
        <f t="shared" si="487"/>
        <v>0</v>
      </c>
      <c r="HQ127" s="10">
        <f t="shared" si="488"/>
        <v>0</v>
      </c>
      <c r="HR127" s="10">
        <f t="shared" si="489"/>
        <v>0</v>
      </c>
      <c r="HS127" s="10">
        <f t="shared" si="490"/>
        <v>0</v>
      </c>
      <c r="HT127" s="10">
        <f t="shared" si="491"/>
        <v>0</v>
      </c>
      <c r="HU127" s="10">
        <f t="shared" si="492"/>
        <v>0</v>
      </c>
      <c r="HV127" s="10">
        <f t="shared" si="493"/>
        <v>0</v>
      </c>
      <c r="HW127" s="10">
        <f t="shared" si="494"/>
        <v>0</v>
      </c>
      <c r="HX127" s="10">
        <f t="shared" si="495"/>
        <v>0</v>
      </c>
      <c r="HY127" s="10">
        <f t="shared" si="496"/>
        <v>0</v>
      </c>
      <c r="HZ127" s="10">
        <f t="shared" si="497"/>
        <v>0</v>
      </c>
      <c r="IA127" s="10">
        <f t="shared" si="498"/>
        <v>0</v>
      </c>
      <c r="IB127" s="10">
        <f t="shared" si="499"/>
        <v>0</v>
      </c>
      <c r="IC127" s="10">
        <f t="shared" si="500"/>
        <v>0</v>
      </c>
      <c r="ID127" s="10">
        <f t="shared" si="501"/>
        <v>0</v>
      </c>
      <c r="IE127" s="10">
        <f t="shared" si="502"/>
        <v>0</v>
      </c>
      <c r="IF127" s="10">
        <f t="shared" si="503"/>
        <v>0</v>
      </c>
      <c r="IG127" s="10">
        <f t="shared" si="504"/>
        <v>0</v>
      </c>
      <c r="IH127" s="10">
        <f t="shared" si="505"/>
        <v>0</v>
      </c>
      <c r="II127" s="176">
        <f t="shared" si="506"/>
        <v>0</v>
      </c>
      <c r="IJ127" s="176">
        <f t="shared" si="507"/>
        <v>0</v>
      </c>
      <c r="IK127" s="176">
        <f t="shared" si="508"/>
        <v>0</v>
      </c>
      <c r="IL127" s="19">
        <f t="shared" si="509"/>
        <v>0</v>
      </c>
      <c r="IM127" s="168"/>
      <c r="IN127" s="168"/>
      <c r="IO127" s="168"/>
      <c r="IP127" s="168"/>
      <c r="IQ127" s="168"/>
      <c r="IR127" s="168"/>
      <c r="IS127" s="168"/>
      <c r="IT127" s="168"/>
      <c r="IU127" s="168"/>
      <c r="IV127" s="168"/>
      <c r="IW127" s="168"/>
      <c r="IX127" s="168"/>
      <c r="IY127" s="168"/>
      <c r="IZ127" s="168"/>
      <c r="JA127" s="168"/>
      <c r="JB127" s="168"/>
      <c r="JC127" s="168"/>
      <c r="JD127" s="168"/>
      <c r="JE127" s="168"/>
      <c r="JF127" s="168"/>
      <c r="JG127" s="168"/>
      <c r="JH127" s="168"/>
      <c r="JI127" s="168"/>
      <c r="JJ127" s="168"/>
      <c r="JK127" s="168"/>
      <c r="JL127" s="168"/>
      <c r="JM127" s="168"/>
      <c r="JN127" s="168"/>
      <c r="JO127" s="168"/>
      <c r="JP127" s="168"/>
      <c r="JQ127" s="177"/>
      <c r="JR127" s="177"/>
      <c r="JS127" s="177"/>
      <c r="JT127" s="22"/>
    </row>
    <row r="128" spans="1:280" x14ac:dyDescent="0.25">
      <c r="A128" s="96">
        <v>102</v>
      </c>
      <c r="B128" s="45"/>
      <c r="C128" s="39" t="s">
        <v>238</v>
      </c>
      <c r="D128" s="45" t="s">
        <v>180</v>
      </c>
      <c r="E128" s="68">
        <v>148</v>
      </c>
      <c r="F128" s="46" t="s">
        <v>263</v>
      </c>
      <c r="G128" s="124"/>
      <c r="H128" s="125"/>
      <c r="I128" s="125"/>
      <c r="J128" s="125"/>
      <c r="K128" s="125"/>
      <c r="L128" s="125"/>
      <c r="M128" s="125"/>
      <c r="N128" s="17"/>
      <c r="O128" s="12"/>
      <c r="P128" s="12"/>
      <c r="Q128" s="12"/>
      <c r="R128" s="12"/>
      <c r="S128" s="12"/>
      <c r="T128" s="12"/>
      <c r="U128" s="12"/>
      <c r="V128" s="12"/>
      <c r="W128" s="11"/>
      <c r="X128" s="11"/>
      <c r="Y128" s="12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60"/>
      <c r="AM128" s="124">
        <v>828</v>
      </c>
      <c r="AN128" s="125">
        <v>828</v>
      </c>
      <c r="AO128" s="125">
        <v>828</v>
      </c>
      <c r="AP128" s="125">
        <v>828</v>
      </c>
      <c r="AQ128" s="125">
        <v>828</v>
      </c>
      <c r="AR128" s="125">
        <v>828</v>
      </c>
      <c r="AS128" s="125">
        <v>828</v>
      </c>
      <c r="AT128" s="17">
        <v>828</v>
      </c>
      <c r="AU128" s="12">
        <v>1046</v>
      </c>
      <c r="AV128" s="12">
        <v>1119</v>
      </c>
      <c r="AW128" s="12">
        <v>1479</v>
      </c>
      <c r="AX128" s="12">
        <v>1747</v>
      </c>
      <c r="AY128" s="12">
        <v>2137</v>
      </c>
      <c r="AZ128" s="12">
        <v>2223</v>
      </c>
      <c r="BA128" s="12">
        <v>2409</v>
      </c>
      <c r="BB128" s="12">
        <v>2571</v>
      </c>
      <c r="BC128" s="11">
        <v>2703</v>
      </c>
      <c r="BD128" s="11">
        <v>2931</v>
      </c>
      <c r="BE128" s="12">
        <v>3290</v>
      </c>
      <c r="BF128" s="11">
        <v>4159</v>
      </c>
      <c r="BG128" s="11">
        <v>4632</v>
      </c>
      <c r="BH128" s="11">
        <v>4630</v>
      </c>
      <c r="BI128" s="11">
        <v>4380</v>
      </c>
      <c r="BJ128" s="11">
        <v>4280</v>
      </c>
      <c r="BK128" s="11">
        <v>4347</v>
      </c>
      <c r="BL128" s="11">
        <v>4436</v>
      </c>
      <c r="BM128" s="11">
        <v>4480</v>
      </c>
      <c r="BN128" s="11">
        <v>4662</v>
      </c>
      <c r="BO128" s="11">
        <v>4786</v>
      </c>
      <c r="BP128" s="11">
        <v>4802</v>
      </c>
      <c r="BQ128" s="11">
        <v>4696</v>
      </c>
      <c r="BR128" s="60"/>
      <c r="BS128" s="60"/>
      <c r="BT128" s="11">
        <f t="shared" si="404"/>
        <v>0</v>
      </c>
      <c r="BU128" s="11">
        <f t="shared" si="405"/>
        <v>0</v>
      </c>
      <c r="BV128" s="11">
        <f t="shared" si="406"/>
        <v>0</v>
      </c>
      <c r="BW128" s="11">
        <f t="shared" si="407"/>
        <v>0</v>
      </c>
      <c r="BX128" s="11">
        <f t="shared" si="408"/>
        <v>0</v>
      </c>
      <c r="BY128" s="11">
        <f t="shared" si="409"/>
        <v>0</v>
      </c>
      <c r="BZ128" s="11">
        <f t="shared" si="410"/>
        <v>0</v>
      </c>
      <c r="CA128" s="11">
        <f t="shared" si="411"/>
        <v>218</v>
      </c>
      <c r="CB128" s="11">
        <f t="shared" si="412"/>
        <v>73</v>
      </c>
      <c r="CC128" s="11">
        <f t="shared" si="413"/>
        <v>360</v>
      </c>
      <c r="CD128" s="11">
        <f t="shared" si="414"/>
        <v>268</v>
      </c>
      <c r="CE128" s="11">
        <f t="shared" si="415"/>
        <v>390</v>
      </c>
      <c r="CF128" s="11">
        <f t="shared" si="416"/>
        <v>86</v>
      </c>
      <c r="CG128" s="11">
        <f t="shared" si="417"/>
        <v>186</v>
      </c>
      <c r="CH128" s="11">
        <f t="shared" si="418"/>
        <v>162</v>
      </c>
      <c r="CI128" s="11">
        <f t="shared" si="419"/>
        <v>132</v>
      </c>
      <c r="CJ128" s="11">
        <f t="shared" si="420"/>
        <v>228</v>
      </c>
      <c r="CK128" s="11">
        <f t="shared" si="421"/>
        <v>359</v>
      </c>
      <c r="CL128" s="11">
        <f t="shared" si="422"/>
        <v>869</v>
      </c>
      <c r="CM128" s="11">
        <f t="shared" si="423"/>
        <v>473</v>
      </c>
      <c r="CN128" s="11">
        <f t="shared" si="424"/>
        <v>-2</v>
      </c>
      <c r="CO128" s="11">
        <f t="shared" si="425"/>
        <v>-250</v>
      </c>
      <c r="CP128" s="11">
        <f t="shared" si="426"/>
        <v>-100</v>
      </c>
      <c r="CQ128" s="11">
        <f t="shared" si="427"/>
        <v>67</v>
      </c>
      <c r="CR128" s="11">
        <f t="shared" si="428"/>
        <v>89</v>
      </c>
      <c r="CS128" s="11">
        <f t="shared" si="429"/>
        <v>44</v>
      </c>
      <c r="CT128" s="11">
        <f t="shared" si="430"/>
        <v>182</v>
      </c>
      <c r="CU128" s="11">
        <f t="shared" si="431"/>
        <v>124</v>
      </c>
      <c r="CV128" s="11">
        <f t="shared" si="432"/>
        <v>16</v>
      </c>
      <c r="CW128" s="11">
        <f t="shared" si="433"/>
        <v>-106</v>
      </c>
      <c r="CX128" s="66">
        <f t="shared" si="434"/>
        <v>651</v>
      </c>
      <c r="CY128" s="66">
        <f t="shared" si="435"/>
        <v>3153</v>
      </c>
      <c r="CZ128" s="66">
        <f t="shared" si="436"/>
        <v>64</v>
      </c>
      <c r="DA128" s="66">
        <f t="shared" si="437"/>
        <v>3868</v>
      </c>
      <c r="DB128" s="60"/>
      <c r="DC128" s="135">
        <v>0</v>
      </c>
      <c r="DD128" s="134">
        <v>0</v>
      </c>
      <c r="DE128" s="134">
        <v>0</v>
      </c>
      <c r="DF128" s="134">
        <v>1</v>
      </c>
      <c r="DG128" s="134">
        <v>16</v>
      </c>
      <c r="DH128" s="134">
        <v>50</v>
      </c>
      <c r="DI128" s="134">
        <v>61</v>
      </c>
      <c r="DJ128" s="135">
        <v>71</v>
      </c>
      <c r="DK128" s="122">
        <v>156</v>
      </c>
      <c r="DL128" s="122">
        <v>216</v>
      </c>
      <c r="DM128" s="122">
        <v>255</v>
      </c>
      <c r="DN128" s="122">
        <v>144</v>
      </c>
      <c r="DO128" s="122">
        <v>321</v>
      </c>
      <c r="DP128" s="122">
        <v>272</v>
      </c>
      <c r="DQ128" s="122">
        <v>264</v>
      </c>
      <c r="DR128" s="122">
        <v>324</v>
      </c>
      <c r="DS128" s="137">
        <v>319</v>
      </c>
      <c r="DT128" s="137">
        <v>236</v>
      </c>
      <c r="DU128" s="137">
        <v>255</v>
      </c>
      <c r="DV128" s="137">
        <v>203</v>
      </c>
      <c r="DW128" s="137">
        <v>324</v>
      </c>
      <c r="DX128" s="137">
        <v>243</v>
      </c>
      <c r="DY128" s="137">
        <v>105</v>
      </c>
      <c r="DZ128" s="137">
        <v>203</v>
      </c>
      <c r="EA128" s="137">
        <v>237</v>
      </c>
      <c r="EB128" s="122">
        <v>223</v>
      </c>
      <c r="EC128" s="122">
        <v>219</v>
      </c>
      <c r="ED128" s="122">
        <v>199</v>
      </c>
      <c r="EE128" s="122">
        <v>185</v>
      </c>
      <c r="EF128" s="232">
        <v>197</v>
      </c>
      <c r="EG128" s="66">
        <f t="shared" si="438"/>
        <v>571</v>
      </c>
      <c r="EH128" s="66">
        <f t="shared" si="439"/>
        <v>2593</v>
      </c>
      <c r="EI128" s="66">
        <f t="shared" si="440"/>
        <v>2135</v>
      </c>
      <c r="EJ128" s="66">
        <f t="shared" si="441"/>
        <v>5299</v>
      </c>
      <c r="EK128" s="25"/>
      <c r="EL128" s="5">
        <f t="shared" si="442"/>
        <v>0</v>
      </c>
      <c r="EM128" s="5">
        <f t="shared" si="443"/>
        <v>0</v>
      </c>
      <c r="EN128" s="5">
        <f t="shared" si="444"/>
        <v>0</v>
      </c>
      <c r="EO128" s="5">
        <f t="shared" si="445"/>
        <v>1</v>
      </c>
      <c r="EP128" s="5">
        <f t="shared" si="446"/>
        <v>16</v>
      </c>
      <c r="EQ128" s="5">
        <f t="shared" si="447"/>
        <v>50</v>
      </c>
      <c r="ER128" s="5">
        <f t="shared" si="448"/>
        <v>61</v>
      </c>
      <c r="ES128" s="5">
        <f t="shared" si="449"/>
        <v>289</v>
      </c>
      <c r="ET128" s="5">
        <f t="shared" si="450"/>
        <v>229</v>
      </c>
      <c r="EU128" s="5">
        <f t="shared" si="451"/>
        <v>576</v>
      </c>
      <c r="EV128" s="5">
        <f t="shared" si="452"/>
        <v>523</v>
      </c>
      <c r="EW128" s="5">
        <f t="shared" si="453"/>
        <v>534</v>
      </c>
      <c r="EX128" s="5">
        <f t="shared" si="454"/>
        <v>407</v>
      </c>
      <c r="EY128" s="5">
        <f t="shared" si="455"/>
        <v>458</v>
      </c>
      <c r="EZ128" s="5">
        <f t="shared" si="456"/>
        <v>426</v>
      </c>
      <c r="FA128" s="5">
        <f t="shared" si="457"/>
        <v>456</v>
      </c>
      <c r="FB128" s="5">
        <f t="shared" si="458"/>
        <v>547</v>
      </c>
      <c r="FC128" s="5">
        <f t="shared" si="459"/>
        <v>595</v>
      </c>
      <c r="FD128" s="5">
        <f t="shared" si="460"/>
        <v>1124</v>
      </c>
      <c r="FE128" s="5">
        <f t="shared" si="461"/>
        <v>676</v>
      </c>
      <c r="FF128" s="5">
        <f t="shared" si="462"/>
        <v>322</v>
      </c>
      <c r="FG128" s="5">
        <f t="shared" si="463"/>
        <v>-7</v>
      </c>
      <c r="FH128" s="5">
        <f t="shared" si="464"/>
        <v>5</v>
      </c>
      <c r="FI128" s="5">
        <f t="shared" si="465"/>
        <v>270</v>
      </c>
      <c r="FJ128" s="5">
        <f t="shared" si="466"/>
        <v>326</v>
      </c>
      <c r="FK128" s="5">
        <f t="shared" si="467"/>
        <v>267</v>
      </c>
      <c r="FL128" s="5">
        <f t="shared" si="468"/>
        <v>401</v>
      </c>
      <c r="FM128" s="5">
        <f t="shared" si="469"/>
        <v>323</v>
      </c>
      <c r="FN128" s="5">
        <f t="shared" si="470"/>
        <v>201</v>
      </c>
      <c r="FO128" s="5">
        <f t="shared" si="471"/>
        <v>91</v>
      </c>
      <c r="FP128" s="176">
        <f t="shared" si="472"/>
        <v>1222</v>
      </c>
      <c r="FQ128" s="176">
        <f t="shared" si="473"/>
        <v>5746</v>
      </c>
      <c r="FR128" s="176">
        <f t="shared" si="474"/>
        <v>2199</v>
      </c>
      <c r="FS128" s="66">
        <f t="shared" si="475"/>
        <v>9167</v>
      </c>
      <c r="FT128" s="242">
        <f t="shared" si="332"/>
        <v>0</v>
      </c>
      <c r="FU128" s="242">
        <f t="shared" si="333"/>
        <v>0</v>
      </c>
      <c r="FV128" s="242">
        <f t="shared" si="334"/>
        <v>0</v>
      </c>
      <c r="FW128" s="242">
        <f t="shared" si="335"/>
        <v>7.3445705262384787E-5</v>
      </c>
      <c r="FX128" s="242">
        <f t="shared" si="336"/>
        <v>6.6583899180879327E-4</v>
      </c>
      <c r="FY128" s="242">
        <f t="shared" si="337"/>
        <v>2.1228868430549757E-3</v>
      </c>
      <c r="FZ128" s="242">
        <f t="shared" si="338"/>
        <v>1.9126853893830281E-3</v>
      </c>
      <c r="GA128" s="242">
        <f t="shared" si="339"/>
        <v>1.0359165531579324E-2</v>
      </c>
      <c r="GB128" s="242">
        <f t="shared" si="340"/>
        <v>9.1140651118363451E-3</v>
      </c>
      <c r="GC128" s="242">
        <f t="shared" si="341"/>
        <v>1.1897139316327585E-2</v>
      </c>
      <c r="GD128" s="242">
        <f t="shared" si="342"/>
        <v>1.0804668939159177E-2</v>
      </c>
      <c r="GE128" s="242">
        <f t="shared" si="343"/>
        <v>1.2366836498378879E-2</v>
      </c>
      <c r="GF128" s="242">
        <f t="shared" si="344"/>
        <v>9.1553256101675855E-3</v>
      </c>
      <c r="GG128" s="242">
        <f t="shared" si="345"/>
        <v>7.5721253203273539E-3</v>
      </c>
      <c r="GH128" s="242">
        <f t="shared" si="346"/>
        <v>6.7909008305303597E-3</v>
      </c>
      <c r="GI128" s="242">
        <f t="shared" si="347"/>
        <v>6.1066248844964047E-3</v>
      </c>
      <c r="GJ128" s="242">
        <f t="shared" si="348"/>
        <v>6.9311572625096619E-3</v>
      </c>
      <c r="GK128" s="242">
        <f t="shared" si="349"/>
        <v>7.7398373983739834E-3</v>
      </c>
      <c r="GL128" s="242">
        <f t="shared" si="350"/>
        <v>1.2510991640787613E-2</v>
      </c>
      <c r="GM128" s="242">
        <f t="shared" si="351"/>
        <v>8.492035576101703E-3</v>
      </c>
      <c r="GN128" s="242">
        <f t="shared" si="352"/>
        <v>4.974278961271685E-3</v>
      </c>
      <c r="GO128" s="242">
        <f t="shared" si="353"/>
        <v>-1.2835087461953134E-4</v>
      </c>
      <c r="GP128" s="242">
        <f t="shared" si="354"/>
        <v>8.38841727342885E-5</v>
      </c>
      <c r="GQ128" s="242">
        <f t="shared" si="355"/>
        <v>3.9827120794182292E-3</v>
      </c>
      <c r="GR128" s="242">
        <f t="shared" si="356"/>
        <v>5.0502703288872368E-3</v>
      </c>
      <c r="GS128" s="242">
        <f t="shared" si="357"/>
        <v>3.959603149886551E-3</v>
      </c>
      <c r="GT128" s="242">
        <f t="shared" si="358"/>
        <v>5.6931923049620215E-3</v>
      </c>
      <c r="GU128" s="242">
        <f t="shared" si="359"/>
        <v>4.2301433730482247E-3</v>
      </c>
      <c r="GV128" s="242">
        <f t="shared" si="360"/>
        <v>3.5800479120839976E-3</v>
      </c>
      <c r="GW128" s="242">
        <f t="shared" si="361"/>
        <v>1.2259455891218659E-3</v>
      </c>
      <c r="GX128" s="177">
        <f t="shared" si="362"/>
        <v>4.3740680049453454E-3</v>
      </c>
      <c r="GY128" s="177">
        <f t="shared" si="363"/>
        <v>8.7170493713287049E-3</v>
      </c>
      <c r="GZ128" s="177">
        <f t="shared" si="364"/>
        <v>3.3530712343388652E-3</v>
      </c>
      <c r="HA128" s="243">
        <f t="shared" si="365"/>
        <v>5.7496480193475518E-3</v>
      </c>
      <c r="HB128" s="19"/>
      <c r="HC128" s="19"/>
      <c r="HD128" s="225">
        <v>0.30362999999999996</v>
      </c>
      <c r="HE128" s="10">
        <f t="shared" si="476"/>
        <v>0</v>
      </c>
      <c r="HF128" s="10">
        <f t="shared" si="477"/>
        <v>0</v>
      </c>
      <c r="HG128" s="10">
        <f t="shared" si="478"/>
        <v>0</v>
      </c>
      <c r="HH128" s="10">
        <f t="shared" si="479"/>
        <v>0.30362999999999996</v>
      </c>
      <c r="HI128" s="10">
        <f t="shared" si="480"/>
        <v>4.8580799999999993</v>
      </c>
      <c r="HJ128" s="10">
        <f t="shared" si="481"/>
        <v>15.181499999999998</v>
      </c>
      <c r="HK128" s="10">
        <f t="shared" si="482"/>
        <v>18.521429999999999</v>
      </c>
      <c r="HL128" s="10">
        <f t="shared" si="483"/>
        <v>87.749069999999989</v>
      </c>
      <c r="HM128" s="10">
        <f t="shared" si="484"/>
        <v>69.531269999999992</v>
      </c>
      <c r="HN128" s="10">
        <f t="shared" si="485"/>
        <v>174.89087999999998</v>
      </c>
      <c r="HO128" s="10">
        <f t="shared" si="486"/>
        <v>158.79848999999999</v>
      </c>
      <c r="HP128" s="10">
        <f t="shared" si="487"/>
        <v>162.13841999999997</v>
      </c>
      <c r="HQ128" s="10">
        <f t="shared" si="488"/>
        <v>123.57740999999999</v>
      </c>
      <c r="HR128" s="10">
        <f t="shared" si="489"/>
        <v>139.06253999999998</v>
      </c>
      <c r="HS128" s="10">
        <f t="shared" si="490"/>
        <v>129.34637999999998</v>
      </c>
      <c r="HT128" s="10">
        <f t="shared" si="491"/>
        <v>138.45527999999999</v>
      </c>
      <c r="HU128" s="10">
        <f t="shared" si="492"/>
        <v>166.08560999999997</v>
      </c>
      <c r="HV128" s="10">
        <f t="shared" si="493"/>
        <v>180.65984999999998</v>
      </c>
      <c r="HW128" s="10">
        <f t="shared" si="494"/>
        <v>341.28011999999995</v>
      </c>
      <c r="HX128" s="10">
        <f t="shared" si="495"/>
        <v>205.25387999999998</v>
      </c>
      <c r="HY128" s="10">
        <f t="shared" si="496"/>
        <v>97.768859999999989</v>
      </c>
      <c r="HZ128" s="10">
        <f t="shared" si="497"/>
        <v>-2.1254099999999996</v>
      </c>
      <c r="IA128" s="10">
        <f t="shared" si="498"/>
        <v>1.5181499999999999</v>
      </c>
      <c r="IB128" s="10">
        <f t="shared" si="499"/>
        <v>81.980099999999993</v>
      </c>
      <c r="IC128" s="10">
        <f t="shared" si="500"/>
        <v>98.983379999999983</v>
      </c>
      <c r="ID128" s="10">
        <f t="shared" si="501"/>
        <v>81.069209999999984</v>
      </c>
      <c r="IE128" s="10">
        <f t="shared" si="502"/>
        <v>121.75562999999998</v>
      </c>
      <c r="IF128" s="10">
        <f t="shared" si="503"/>
        <v>98.072489999999988</v>
      </c>
      <c r="IG128" s="10">
        <f t="shared" si="504"/>
        <v>61.02962999999999</v>
      </c>
      <c r="IH128" s="10">
        <f t="shared" si="505"/>
        <v>27.630329999999997</v>
      </c>
      <c r="II128" s="176">
        <f t="shared" si="506"/>
        <v>371.03585999999996</v>
      </c>
      <c r="IJ128" s="176">
        <f t="shared" si="507"/>
        <v>1744.6579799999997</v>
      </c>
      <c r="IK128" s="176">
        <f t="shared" si="508"/>
        <v>667.68236999999988</v>
      </c>
      <c r="IL128" s="19">
        <f t="shared" si="509"/>
        <v>2783.3762100000004</v>
      </c>
      <c r="IM128" s="168"/>
      <c r="IN128" s="168"/>
      <c r="IO128" s="168"/>
      <c r="IP128" s="168"/>
      <c r="IQ128" s="168"/>
      <c r="IR128" s="168"/>
      <c r="IS128" s="168"/>
      <c r="IT128" s="168"/>
      <c r="IU128" s="168"/>
      <c r="IV128" s="168"/>
      <c r="IW128" s="168"/>
      <c r="IX128" s="168"/>
      <c r="IY128" s="168"/>
      <c r="IZ128" s="168"/>
      <c r="JA128" s="168"/>
      <c r="JB128" s="168"/>
      <c r="JC128" s="168"/>
      <c r="JD128" s="168"/>
      <c r="JE128" s="168"/>
      <c r="JF128" s="168"/>
      <c r="JG128" s="168"/>
      <c r="JH128" s="168"/>
      <c r="JI128" s="168"/>
      <c r="JJ128" s="168"/>
      <c r="JK128" s="168"/>
      <c r="JL128" s="168"/>
      <c r="JM128" s="168"/>
      <c r="JN128" s="168"/>
      <c r="JO128" s="168"/>
      <c r="JP128" s="168"/>
      <c r="JQ128" s="177">
        <f t="shared" ref="JQ128:JT131" si="515">II128/FP128</f>
        <v>0.30362999999999996</v>
      </c>
      <c r="JR128" s="177">
        <f t="shared" si="515"/>
        <v>0.30362999999999996</v>
      </c>
      <c r="JS128" s="177">
        <f t="shared" si="515"/>
        <v>0.30362999999999996</v>
      </c>
      <c r="JT128" s="22">
        <f t="shared" si="515"/>
        <v>0.30363000000000007</v>
      </c>
    </row>
    <row r="129" spans="1:280" x14ac:dyDescent="0.25">
      <c r="A129" s="96">
        <v>128</v>
      </c>
      <c r="B129" s="39"/>
      <c r="C129" s="39" t="s">
        <v>238</v>
      </c>
      <c r="D129" s="39" t="s">
        <v>181</v>
      </c>
      <c r="E129" s="68">
        <v>121</v>
      </c>
      <c r="F129" s="48" t="s">
        <v>16</v>
      </c>
      <c r="G129" s="17"/>
      <c r="H129" s="5"/>
      <c r="I129" s="5"/>
      <c r="J129" s="5"/>
      <c r="K129" s="5"/>
      <c r="L129" s="5"/>
      <c r="M129" s="5"/>
      <c r="N129" s="17"/>
      <c r="O129" s="12"/>
      <c r="P129" s="12"/>
      <c r="Q129" s="12"/>
      <c r="R129" s="12"/>
      <c r="S129" s="12"/>
      <c r="T129" s="12"/>
      <c r="U129" s="12"/>
      <c r="V129" s="12"/>
      <c r="W129" s="11"/>
      <c r="X129" s="11"/>
      <c r="Y129" s="12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60"/>
      <c r="AM129" s="17">
        <v>842</v>
      </c>
      <c r="AN129" s="5">
        <v>922</v>
      </c>
      <c r="AO129" s="5">
        <v>923</v>
      </c>
      <c r="AP129" s="5">
        <v>1031</v>
      </c>
      <c r="AQ129" s="5">
        <v>1138</v>
      </c>
      <c r="AR129" s="5">
        <v>1193</v>
      </c>
      <c r="AS129" s="5">
        <v>1211</v>
      </c>
      <c r="AT129" s="17">
        <v>1263</v>
      </c>
      <c r="AU129" s="12">
        <v>1239</v>
      </c>
      <c r="AV129" s="12">
        <v>1213</v>
      </c>
      <c r="AW129" s="12">
        <v>1272</v>
      </c>
      <c r="AX129" s="12">
        <v>1353</v>
      </c>
      <c r="AY129" s="12">
        <v>1347</v>
      </c>
      <c r="AZ129" s="12">
        <v>1354</v>
      </c>
      <c r="BA129" s="12">
        <v>1328</v>
      </c>
      <c r="BB129" s="12">
        <v>1332</v>
      </c>
      <c r="BC129" s="11">
        <v>1341</v>
      </c>
      <c r="BD129" s="11">
        <v>1350</v>
      </c>
      <c r="BE129" s="12">
        <v>1297</v>
      </c>
      <c r="BF129" s="11">
        <v>1296</v>
      </c>
      <c r="BG129" s="11">
        <v>1291</v>
      </c>
      <c r="BH129" s="11">
        <v>1218</v>
      </c>
      <c r="BI129" s="11">
        <v>1210</v>
      </c>
      <c r="BJ129" s="11">
        <v>1203</v>
      </c>
      <c r="BK129" s="11">
        <v>1207</v>
      </c>
      <c r="BL129" s="11">
        <v>1222</v>
      </c>
      <c r="BM129" s="11">
        <v>1239</v>
      </c>
      <c r="BN129" s="11">
        <v>1211</v>
      </c>
      <c r="BO129" s="11">
        <v>1238</v>
      </c>
      <c r="BP129" s="11">
        <v>1235</v>
      </c>
      <c r="BQ129" s="11">
        <v>1291</v>
      </c>
      <c r="BR129" s="60"/>
      <c r="BS129" s="60"/>
      <c r="BT129" s="11">
        <f t="shared" si="404"/>
        <v>80</v>
      </c>
      <c r="BU129" s="11">
        <f t="shared" si="405"/>
        <v>1</v>
      </c>
      <c r="BV129" s="11">
        <f t="shared" si="406"/>
        <v>108</v>
      </c>
      <c r="BW129" s="11">
        <f t="shared" si="407"/>
        <v>107</v>
      </c>
      <c r="BX129" s="11">
        <f t="shared" si="408"/>
        <v>55</v>
      </c>
      <c r="BY129" s="11">
        <f t="shared" si="409"/>
        <v>18</v>
      </c>
      <c r="BZ129" s="11">
        <f t="shared" si="410"/>
        <v>52</v>
      </c>
      <c r="CA129" s="11">
        <f t="shared" si="411"/>
        <v>-24</v>
      </c>
      <c r="CB129" s="11">
        <f t="shared" si="412"/>
        <v>-26</v>
      </c>
      <c r="CC129" s="11">
        <f t="shared" si="413"/>
        <v>59</v>
      </c>
      <c r="CD129" s="11">
        <f t="shared" si="414"/>
        <v>81</v>
      </c>
      <c r="CE129" s="11">
        <f t="shared" si="415"/>
        <v>-6</v>
      </c>
      <c r="CF129" s="11">
        <f t="shared" si="416"/>
        <v>7</v>
      </c>
      <c r="CG129" s="11">
        <f t="shared" si="417"/>
        <v>-26</v>
      </c>
      <c r="CH129" s="11">
        <f t="shared" si="418"/>
        <v>4</v>
      </c>
      <c r="CI129" s="11">
        <f t="shared" si="419"/>
        <v>9</v>
      </c>
      <c r="CJ129" s="11">
        <f t="shared" si="420"/>
        <v>9</v>
      </c>
      <c r="CK129" s="11">
        <f t="shared" si="421"/>
        <v>-53</v>
      </c>
      <c r="CL129" s="11">
        <f t="shared" si="422"/>
        <v>-1</v>
      </c>
      <c r="CM129" s="11">
        <f t="shared" si="423"/>
        <v>-5</v>
      </c>
      <c r="CN129" s="11">
        <f t="shared" si="424"/>
        <v>-73</v>
      </c>
      <c r="CO129" s="11">
        <f t="shared" si="425"/>
        <v>-8</v>
      </c>
      <c r="CP129" s="11">
        <f t="shared" si="426"/>
        <v>-7</v>
      </c>
      <c r="CQ129" s="11">
        <f t="shared" si="427"/>
        <v>4</v>
      </c>
      <c r="CR129" s="11">
        <f t="shared" si="428"/>
        <v>15</v>
      </c>
      <c r="CS129" s="11">
        <f t="shared" si="429"/>
        <v>17</v>
      </c>
      <c r="CT129" s="11">
        <f t="shared" si="430"/>
        <v>-28</v>
      </c>
      <c r="CU129" s="11">
        <f t="shared" si="431"/>
        <v>27</v>
      </c>
      <c r="CV129" s="11">
        <f t="shared" si="432"/>
        <v>-3</v>
      </c>
      <c r="CW129" s="11">
        <f t="shared" si="433"/>
        <v>56</v>
      </c>
      <c r="CX129" s="66">
        <f t="shared" si="434"/>
        <v>430</v>
      </c>
      <c r="CY129" s="66">
        <f t="shared" si="435"/>
        <v>19</v>
      </c>
      <c r="CZ129" s="66">
        <f t="shared" si="436"/>
        <v>0</v>
      </c>
      <c r="DA129" s="66">
        <f t="shared" si="437"/>
        <v>449</v>
      </c>
      <c r="DB129" s="60"/>
      <c r="DC129" s="135">
        <v>7</v>
      </c>
      <c r="DD129" s="134">
        <v>4</v>
      </c>
      <c r="DE129" s="134">
        <v>3</v>
      </c>
      <c r="DF129" s="134">
        <v>6</v>
      </c>
      <c r="DG129" s="134">
        <v>0</v>
      </c>
      <c r="DH129" s="134">
        <v>2</v>
      </c>
      <c r="DI129" s="134">
        <v>0</v>
      </c>
      <c r="DJ129" s="135">
        <v>0</v>
      </c>
      <c r="DK129" s="122">
        <v>2</v>
      </c>
      <c r="DL129" s="122">
        <v>5</v>
      </c>
      <c r="DM129" s="122">
        <v>2</v>
      </c>
      <c r="DN129" s="122">
        <v>2</v>
      </c>
      <c r="DO129" s="122">
        <v>0</v>
      </c>
      <c r="DP129" s="122">
        <v>6</v>
      </c>
      <c r="DQ129" s="122">
        <v>4</v>
      </c>
      <c r="DR129" s="122">
        <v>5</v>
      </c>
      <c r="DS129" s="137">
        <v>4</v>
      </c>
      <c r="DT129" s="137">
        <v>3</v>
      </c>
      <c r="DU129" s="137">
        <v>5</v>
      </c>
      <c r="DV129" s="137">
        <v>2</v>
      </c>
      <c r="DW129" s="137">
        <v>1</v>
      </c>
      <c r="DX129" s="137">
        <v>1</v>
      </c>
      <c r="DY129" s="137">
        <v>0</v>
      </c>
      <c r="DZ129" s="137">
        <v>4</v>
      </c>
      <c r="EA129" s="137">
        <v>0</v>
      </c>
      <c r="EB129" s="138">
        <v>6</v>
      </c>
      <c r="EC129" s="138">
        <v>4</v>
      </c>
      <c r="ED129" s="138">
        <v>6</v>
      </c>
      <c r="EE129" s="138">
        <v>3</v>
      </c>
      <c r="EF129" s="138">
        <v>13</v>
      </c>
      <c r="EG129" s="66">
        <f t="shared" si="438"/>
        <v>29</v>
      </c>
      <c r="EH129" s="66">
        <f t="shared" si="439"/>
        <v>33</v>
      </c>
      <c r="EI129" s="66">
        <f t="shared" si="440"/>
        <v>38</v>
      </c>
      <c r="EJ129" s="66">
        <f t="shared" si="441"/>
        <v>100</v>
      </c>
      <c r="EK129" s="1"/>
      <c r="EL129" s="5">
        <f t="shared" si="442"/>
        <v>87</v>
      </c>
      <c r="EM129" s="5">
        <f t="shared" si="443"/>
        <v>5</v>
      </c>
      <c r="EN129" s="5">
        <f t="shared" si="444"/>
        <v>111</v>
      </c>
      <c r="EO129" s="5">
        <f t="shared" si="445"/>
        <v>113</v>
      </c>
      <c r="EP129" s="5">
        <f t="shared" si="446"/>
        <v>55</v>
      </c>
      <c r="EQ129" s="5">
        <f t="shared" si="447"/>
        <v>20</v>
      </c>
      <c r="ER129" s="5">
        <f t="shared" si="448"/>
        <v>52</v>
      </c>
      <c r="ES129" s="5">
        <f t="shared" si="449"/>
        <v>-24</v>
      </c>
      <c r="ET129" s="5">
        <f t="shared" si="450"/>
        <v>-24</v>
      </c>
      <c r="EU129" s="5">
        <f t="shared" si="451"/>
        <v>64</v>
      </c>
      <c r="EV129" s="5">
        <f t="shared" si="452"/>
        <v>83</v>
      </c>
      <c r="EW129" s="5">
        <f t="shared" si="453"/>
        <v>-4</v>
      </c>
      <c r="EX129" s="5">
        <f t="shared" si="454"/>
        <v>7</v>
      </c>
      <c r="EY129" s="5">
        <f t="shared" si="455"/>
        <v>-20</v>
      </c>
      <c r="EZ129" s="5">
        <f t="shared" si="456"/>
        <v>8</v>
      </c>
      <c r="FA129" s="5">
        <f t="shared" si="457"/>
        <v>14</v>
      </c>
      <c r="FB129" s="5">
        <f t="shared" si="458"/>
        <v>13</v>
      </c>
      <c r="FC129" s="5">
        <f t="shared" si="459"/>
        <v>-50</v>
      </c>
      <c r="FD129" s="5">
        <f t="shared" si="460"/>
        <v>4</v>
      </c>
      <c r="FE129" s="5">
        <f t="shared" si="461"/>
        <v>-3</v>
      </c>
      <c r="FF129" s="5">
        <f t="shared" si="462"/>
        <v>-72</v>
      </c>
      <c r="FG129" s="5">
        <f t="shared" si="463"/>
        <v>-7</v>
      </c>
      <c r="FH129" s="5">
        <f t="shared" si="464"/>
        <v>-7</v>
      </c>
      <c r="FI129" s="5">
        <f t="shared" si="465"/>
        <v>8</v>
      </c>
      <c r="FJ129" s="5">
        <f t="shared" si="466"/>
        <v>15</v>
      </c>
      <c r="FK129" s="5">
        <f t="shared" si="467"/>
        <v>23</v>
      </c>
      <c r="FL129" s="5">
        <f t="shared" si="468"/>
        <v>-24</v>
      </c>
      <c r="FM129" s="5">
        <f t="shared" si="469"/>
        <v>33</v>
      </c>
      <c r="FN129" s="5">
        <f t="shared" si="470"/>
        <v>0</v>
      </c>
      <c r="FO129" s="5">
        <f t="shared" si="471"/>
        <v>69</v>
      </c>
      <c r="FP129" s="176">
        <f t="shared" si="472"/>
        <v>459</v>
      </c>
      <c r="FQ129" s="176">
        <f t="shared" si="473"/>
        <v>52</v>
      </c>
      <c r="FR129" s="176">
        <f t="shared" si="474"/>
        <v>38</v>
      </c>
      <c r="FS129" s="66">
        <f t="shared" si="475"/>
        <v>549</v>
      </c>
      <c r="FT129" s="242">
        <f t="shared" si="332"/>
        <v>2.7712831359457718E-3</v>
      </c>
      <c r="FU129" s="242">
        <f t="shared" si="333"/>
        <v>2.0341410229288376E-4</v>
      </c>
      <c r="FV129" s="242">
        <f t="shared" si="334"/>
        <v>3.8447550267574166E-3</v>
      </c>
      <c r="FW129" s="242">
        <f t="shared" si="335"/>
        <v>8.2993646946494803E-3</v>
      </c>
      <c r="FX129" s="242">
        <f t="shared" si="336"/>
        <v>2.2888215343427267E-3</v>
      </c>
      <c r="FY129" s="242">
        <f t="shared" si="337"/>
        <v>8.4915473722199035E-4</v>
      </c>
      <c r="FZ129" s="242">
        <f t="shared" si="338"/>
        <v>1.630485905703565E-3</v>
      </c>
      <c r="GA129" s="242">
        <f t="shared" si="339"/>
        <v>-8.6027672234568781E-4</v>
      </c>
      <c r="GB129" s="242">
        <f t="shared" si="340"/>
        <v>-9.5518586324922394E-4</v>
      </c>
      <c r="GC129" s="242">
        <f t="shared" si="341"/>
        <v>1.3219043684808427E-3</v>
      </c>
      <c r="GD129" s="242">
        <f t="shared" si="342"/>
        <v>1.7146988947422787E-3</v>
      </c>
      <c r="GE129" s="242">
        <f t="shared" si="343"/>
        <v>-9.2635479388605835E-5</v>
      </c>
      <c r="GF129" s="242">
        <f t="shared" si="344"/>
        <v>1.5746260263187493E-4</v>
      </c>
      <c r="GG129" s="242">
        <f t="shared" si="345"/>
        <v>-3.3066049433743902E-4</v>
      </c>
      <c r="GH129" s="242">
        <f t="shared" si="346"/>
        <v>1.2752865409446684E-4</v>
      </c>
      <c r="GI129" s="242">
        <f t="shared" si="347"/>
        <v>1.8748409733102995E-4</v>
      </c>
      <c r="GJ129" s="242">
        <f t="shared" si="348"/>
        <v>1.647258581583649E-4</v>
      </c>
      <c r="GK129" s="242">
        <f t="shared" si="349"/>
        <v>-6.5040650406504065E-4</v>
      </c>
      <c r="GL129" s="242">
        <f t="shared" si="350"/>
        <v>4.4523101924511081E-5</v>
      </c>
      <c r="GM129" s="242">
        <f t="shared" si="351"/>
        <v>-3.7686548414652528E-5</v>
      </c>
      <c r="GN129" s="242">
        <f t="shared" si="352"/>
        <v>-1.1122611341973954E-3</v>
      </c>
      <c r="GO129" s="242">
        <f t="shared" si="353"/>
        <v>-1.2835087461953134E-4</v>
      </c>
      <c r="GP129" s="242">
        <f t="shared" si="354"/>
        <v>-1.1743784182800389E-4</v>
      </c>
      <c r="GQ129" s="242">
        <f t="shared" si="355"/>
        <v>1.180062838346142E-4</v>
      </c>
      <c r="GR129" s="242">
        <f t="shared" si="356"/>
        <v>2.3237440163591578E-4</v>
      </c>
      <c r="GS129" s="242">
        <f t="shared" si="357"/>
        <v>3.4108940991532086E-4</v>
      </c>
      <c r="GT129" s="242">
        <f t="shared" si="358"/>
        <v>-3.4073968907503375E-4</v>
      </c>
      <c r="GU129" s="242">
        <f t="shared" si="359"/>
        <v>4.3218183068294551E-4</v>
      </c>
      <c r="GV129" s="242">
        <f t="shared" si="360"/>
        <v>0</v>
      </c>
      <c r="GW129" s="242">
        <f t="shared" si="361"/>
        <v>9.2956313900449173E-4</v>
      </c>
      <c r="GX129" s="177">
        <f t="shared" si="362"/>
        <v>1.6429600771439557E-3</v>
      </c>
      <c r="GY129" s="177">
        <f t="shared" si="363"/>
        <v>7.8887324627409093E-5</v>
      </c>
      <c r="GZ129" s="177">
        <f t="shared" si="364"/>
        <v>5.794302269435056E-5</v>
      </c>
      <c r="HA129" s="243">
        <f t="shared" si="365"/>
        <v>3.443391254087276E-4</v>
      </c>
      <c r="HB129" s="19"/>
      <c r="HC129" s="19"/>
      <c r="HD129" s="225">
        <v>2.6099999999999999E-3</v>
      </c>
      <c r="HE129" s="10">
        <f t="shared" si="476"/>
        <v>0.22706999999999999</v>
      </c>
      <c r="HF129" s="10">
        <f t="shared" si="477"/>
        <v>1.3049999999999999E-2</v>
      </c>
      <c r="HG129" s="10">
        <f t="shared" si="478"/>
        <v>0.28970999999999997</v>
      </c>
      <c r="HH129" s="10">
        <f t="shared" si="479"/>
        <v>0.29492999999999997</v>
      </c>
      <c r="HI129" s="10">
        <f t="shared" si="480"/>
        <v>0.14354999999999998</v>
      </c>
      <c r="HJ129" s="10">
        <f t="shared" si="481"/>
        <v>5.2199999999999996E-2</v>
      </c>
      <c r="HK129" s="10">
        <f t="shared" si="482"/>
        <v>0.13572000000000001</v>
      </c>
      <c r="HL129" s="10">
        <f t="shared" si="483"/>
        <v>-6.2640000000000001E-2</v>
      </c>
      <c r="HM129" s="10">
        <f t="shared" si="484"/>
        <v>-6.2640000000000001E-2</v>
      </c>
      <c r="HN129" s="10">
        <f t="shared" si="485"/>
        <v>0.16703999999999999</v>
      </c>
      <c r="HO129" s="10">
        <f t="shared" si="486"/>
        <v>0.21662999999999999</v>
      </c>
      <c r="HP129" s="10">
        <f t="shared" si="487"/>
        <v>-1.044E-2</v>
      </c>
      <c r="HQ129" s="10">
        <f t="shared" si="488"/>
        <v>1.8269999999999998E-2</v>
      </c>
      <c r="HR129" s="10">
        <f t="shared" si="489"/>
        <v>-5.2199999999999996E-2</v>
      </c>
      <c r="HS129" s="10">
        <f t="shared" si="490"/>
        <v>2.0879999999999999E-2</v>
      </c>
      <c r="HT129" s="10">
        <f t="shared" si="491"/>
        <v>3.6539999999999996E-2</v>
      </c>
      <c r="HU129" s="10">
        <f t="shared" si="492"/>
        <v>3.3930000000000002E-2</v>
      </c>
      <c r="HV129" s="10">
        <f t="shared" si="493"/>
        <v>-0.1305</v>
      </c>
      <c r="HW129" s="10">
        <f t="shared" si="494"/>
        <v>1.044E-2</v>
      </c>
      <c r="HX129" s="10">
        <f t="shared" si="495"/>
        <v>-7.8300000000000002E-3</v>
      </c>
      <c r="HY129" s="10">
        <f t="shared" si="496"/>
        <v>-0.18792</v>
      </c>
      <c r="HZ129" s="10">
        <f t="shared" si="497"/>
        <v>-1.8269999999999998E-2</v>
      </c>
      <c r="IA129" s="10">
        <f t="shared" si="498"/>
        <v>-1.8269999999999998E-2</v>
      </c>
      <c r="IB129" s="10">
        <f t="shared" si="499"/>
        <v>2.0879999999999999E-2</v>
      </c>
      <c r="IC129" s="10">
        <f t="shared" si="500"/>
        <v>3.9149999999999997E-2</v>
      </c>
      <c r="ID129" s="10">
        <f t="shared" si="501"/>
        <v>6.003E-2</v>
      </c>
      <c r="IE129" s="10">
        <f t="shared" si="502"/>
        <v>-6.2640000000000001E-2</v>
      </c>
      <c r="IF129" s="10">
        <f t="shared" si="503"/>
        <v>8.6129999999999998E-2</v>
      </c>
      <c r="IG129" s="10">
        <f t="shared" si="504"/>
        <v>0</v>
      </c>
      <c r="IH129" s="10">
        <f t="shared" si="505"/>
        <v>0.18009</v>
      </c>
      <c r="II129" s="176">
        <f t="shared" si="506"/>
        <v>1.1979899999999999</v>
      </c>
      <c r="IJ129" s="176">
        <f t="shared" si="507"/>
        <v>0.13572000000000001</v>
      </c>
      <c r="IK129" s="176">
        <f t="shared" si="508"/>
        <v>9.9179999999999977E-2</v>
      </c>
      <c r="IL129" s="19">
        <f t="shared" si="509"/>
        <v>1.4328899999999998</v>
      </c>
      <c r="IM129" s="168"/>
      <c r="IN129" s="168"/>
      <c r="IO129" s="168"/>
      <c r="IP129" s="168"/>
      <c r="IQ129" s="168"/>
      <c r="IR129" s="168"/>
      <c r="IS129" s="168"/>
      <c r="IT129" s="168"/>
      <c r="IU129" s="168"/>
      <c r="IV129" s="168"/>
      <c r="IW129" s="168"/>
      <c r="IX129" s="168"/>
      <c r="IY129" s="168"/>
      <c r="IZ129" s="168"/>
      <c r="JA129" s="168"/>
      <c r="JB129" s="168"/>
      <c r="JC129" s="168"/>
      <c r="JD129" s="168"/>
      <c r="JE129" s="168"/>
      <c r="JF129" s="168"/>
      <c r="JG129" s="168"/>
      <c r="JH129" s="168"/>
      <c r="JI129" s="168"/>
      <c r="JJ129" s="168"/>
      <c r="JK129" s="168"/>
      <c r="JL129" s="168"/>
      <c r="JM129" s="168"/>
      <c r="JN129" s="168"/>
      <c r="JO129" s="168"/>
      <c r="JP129" s="168"/>
      <c r="JQ129" s="177">
        <f t="shared" si="515"/>
        <v>2.6099999999999999E-3</v>
      </c>
      <c r="JR129" s="177">
        <f t="shared" si="515"/>
        <v>2.6100000000000003E-3</v>
      </c>
      <c r="JS129" s="177">
        <f t="shared" si="515"/>
        <v>2.6099999999999995E-3</v>
      </c>
      <c r="JT129" s="22">
        <f t="shared" si="515"/>
        <v>2.6099999999999995E-3</v>
      </c>
    </row>
    <row r="130" spans="1:280" x14ac:dyDescent="0.25">
      <c r="A130" s="96">
        <v>129</v>
      </c>
      <c r="B130" s="45"/>
      <c r="C130" s="39" t="s">
        <v>238</v>
      </c>
      <c r="D130" s="45" t="s">
        <v>180</v>
      </c>
      <c r="E130" s="68">
        <v>143</v>
      </c>
      <c r="F130" s="46" t="s">
        <v>123</v>
      </c>
      <c r="G130" s="17"/>
      <c r="H130" s="5"/>
      <c r="I130" s="5"/>
      <c r="J130" s="5"/>
      <c r="K130" s="5"/>
      <c r="L130" s="5"/>
      <c r="M130" s="5"/>
      <c r="N130" s="17"/>
      <c r="O130" s="12"/>
      <c r="P130" s="11"/>
      <c r="Q130" s="12"/>
      <c r="R130" s="12"/>
      <c r="S130" s="12"/>
      <c r="T130" s="12"/>
      <c r="U130" s="12"/>
      <c r="V130" s="12"/>
      <c r="W130" s="11"/>
      <c r="X130" s="11"/>
      <c r="Y130" s="12"/>
      <c r="Z130" s="11"/>
      <c r="AA130" s="11"/>
      <c r="AB130" s="11"/>
      <c r="AC130" s="11"/>
      <c r="AD130" s="11"/>
      <c r="AE130" s="11"/>
      <c r="AF130" s="11"/>
      <c r="AG130" s="11"/>
      <c r="AH130" s="12"/>
      <c r="AI130" s="12"/>
      <c r="AJ130" s="12"/>
      <c r="AK130" s="11"/>
      <c r="AL130" s="58"/>
      <c r="AM130" s="17">
        <v>707</v>
      </c>
      <c r="AN130" s="5">
        <v>707</v>
      </c>
      <c r="AO130" s="5">
        <v>707</v>
      </c>
      <c r="AP130" s="5">
        <v>707</v>
      </c>
      <c r="AQ130" s="5">
        <v>707</v>
      </c>
      <c r="AR130" s="5">
        <v>707</v>
      </c>
      <c r="AS130" s="5">
        <v>707</v>
      </c>
      <c r="AT130" s="17">
        <v>707</v>
      </c>
      <c r="AU130" s="12">
        <v>835</v>
      </c>
      <c r="AV130" s="11">
        <v>972</v>
      </c>
      <c r="AW130" s="12">
        <v>1200</v>
      </c>
      <c r="AX130" s="12">
        <v>1421</v>
      </c>
      <c r="AY130" s="12">
        <v>1592</v>
      </c>
      <c r="AZ130" s="12">
        <v>1728</v>
      </c>
      <c r="BA130" s="12">
        <v>1994</v>
      </c>
      <c r="BB130" s="12">
        <v>2184</v>
      </c>
      <c r="BC130" s="11">
        <v>2458</v>
      </c>
      <c r="BD130" s="11">
        <v>2717</v>
      </c>
      <c r="BE130" s="12">
        <v>3014</v>
      </c>
      <c r="BF130" s="11">
        <v>3577</v>
      </c>
      <c r="BG130" s="11">
        <v>3931</v>
      </c>
      <c r="BH130" s="11">
        <v>4109</v>
      </c>
      <c r="BI130" s="11">
        <v>4232</v>
      </c>
      <c r="BJ130" s="11">
        <v>4382</v>
      </c>
      <c r="BK130" s="11">
        <v>4609</v>
      </c>
      <c r="BL130" s="11">
        <v>4695</v>
      </c>
      <c r="BM130" s="11">
        <v>4847</v>
      </c>
      <c r="BN130" s="12">
        <v>5072</v>
      </c>
      <c r="BO130" s="12">
        <v>5426</v>
      </c>
      <c r="BP130" s="12">
        <v>5624</v>
      </c>
      <c r="BQ130" s="11">
        <v>5988</v>
      </c>
      <c r="BR130" s="58"/>
      <c r="BS130" s="58"/>
      <c r="BT130" s="12">
        <f t="shared" si="404"/>
        <v>0</v>
      </c>
      <c r="BU130" s="12">
        <f t="shared" si="405"/>
        <v>0</v>
      </c>
      <c r="BV130" s="12">
        <f t="shared" si="406"/>
        <v>0</v>
      </c>
      <c r="BW130" s="12">
        <f t="shared" si="407"/>
        <v>0</v>
      </c>
      <c r="BX130" s="12">
        <f t="shared" si="408"/>
        <v>0</v>
      </c>
      <c r="BY130" s="12">
        <f t="shared" si="409"/>
        <v>0</v>
      </c>
      <c r="BZ130" s="12">
        <f t="shared" si="410"/>
        <v>0</v>
      </c>
      <c r="CA130" s="12">
        <f t="shared" si="411"/>
        <v>128</v>
      </c>
      <c r="CB130" s="12">
        <f t="shared" si="412"/>
        <v>137</v>
      </c>
      <c r="CC130" s="12">
        <f t="shared" si="413"/>
        <v>228</v>
      </c>
      <c r="CD130" s="12">
        <f t="shared" si="414"/>
        <v>221</v>
      </c>
      <c r="CE130" s="12">
        <f t="shared" si="415"/>
        <v>171</v>
      </c>
      <c r="CF130" s="12">
        <f t="shared" si="416"/>
        <v>136</v>
      </c>
      <c r="CG130" s="12">
        <f t="shared" si="417"/>
        <v>266</v>
      </c>
      <c r="CH130" s="12">
        <f t="shared" si="418"/>
        <v>190</v>
      </c>
      <c r="CI130" s="12">
        <f t="shared" si="419"/>
        <v>274</v>
      </c>
      <c r="CJ130" s="12">
        <f t="shared" si="420"/>
        <v>259</v>
      </c>
      <c r="CK130" s="12">
        <f t="shared" si="421"/>
        <v>297</v>
      </c>
      <c r="CL130" s="12">
        <f t="shared" si="422"/>
        <v>563</v>
      </c>
      <c r="CM130" s="12">
        <f t="shared" si="423"/>
        <v>354</v>
      </c>
      <c r="CN130" s="12">
        <f t="shared" si="424"/>
        <v>178</v>
      </c>
      <c r="CO130" s="12">
        <f t="shared" si="425"/>
        <v>123</v>
      </c>
      <c r="CP130" s="12">
        <f t="shared" si="426"/>
        <v>150</v>
      </c>
      <c r="CQ130" s="12">
        <f t="shared" si="427"/>
        <v>227</v>
      </c>
      <c r="CR130" s="12">
        <f t="shared" si="428"/>
        <v>86</v>
      </c>
      <c r="CS130" s="12">
        <f t="shared" si="429"/>
        <v>152</v>
      </c>
      <c r="CT130" s="12">
        <f t="shared" si="430"/>
        <v>225</v>
      </c>
      <c r="CU130" s="12">
        <f t="shared" si="431"/>
        <v>354</v>
      </c>
      <c r="CV130" s="12">
        <f t="shared" si="432"/>
        <v>198</v>
      </c>
      <c r="CW130" s="12">
        <f t="shared" si="433"/>
        <v>364</v>
      </c>
      <c r="CX130" s="66">
        <f t="shared" si="434"/>
        <v>493</v>
      </c>
      <c r="CY130" s="66">
        <f t="shared" si="435"/>
        <v>2731</v>
      </c>
      <c r="CZ130" s="66">
        <f t="shared" si="436"/>
        <v>2057</v>
      </c>
      <c r="DA130" s="66">
        <f t="shared" si="437"/>
        <v>5281</v>
      </c>
      <c r="DB130" s="58"/>
      <c r="DC130" s="128">
        <v>12</v>
      </c>
      <c r="DD130" s="128">
        <v>7</v>
      </c>
      <c r="DE130" s="128">
        <v>18</v>
      </c>
      <c r="DF130" s="129">
        <v>18</v>
      </c>
      <c r="DG130" s="129">
        <v>11</v>
      </c>
      <c r="DH130" s="129">
        <v>28</v>
      </c>
      <c r="DI130" s="129">
        <v>29</v>
      </c>
      <c r="DJ130" s="129">
        <v>30</v>
      </c>
      <c r="DK130" s="128">
        <v>65</v>
      </c>
      <c r="DL130" s="128">
        <v>86</v>
      </c>
      <c r="DM130" s="128">
        <v>89</v>
      </c>
      <c r="DN130" s="129">
        <v>115</v>
      </c>
      <c r="DO130" s="129">
        <v>157</v>
      </c>
      <c r="DP130" s="129">
        <v>160</v>
      </c>
      <c r="DQ130" s="129">
        <v>181</v>
      </c>
      <c r="DR130" s="129">
        <v>171</v>
      </c>
      <c r="DS130" s="130">
        <v>225</v>
      </c>
      <c r="DT130" s="130">
        <v>213</v>
      </c>
      <c r="DU130" s="130">
        <v>225</v>
      </c>
      <c r="DV130" s="130">
        <v>215</v>
      </c>
      <c r="DW130" s="130">
        <v>247</v>
      </c>
      <c r="DX130" s="130">
        <v>202</v>
      </c>
      <c r="DY130" s="130">
        <v>161</v>
      </c>
      <c r="DZ130" s="130">
        <v>281</v>
      </c>
      <c r="EA130" s="130">
        <v>321</v>
      </c>
      <c r="EB130" s="130">
        <v>371</v>
      </c>
      <c r="EC130" s="130">
        <v>343</v>
      </c>
      <c r="ED130" s="130">
        <v>309</v>
      </c>
      <c r="EE130" s="130">
        <v>292</v>
      </c>
      <c r="EF130" s="130">
        <v>346</v>
      </c>
      <c r="EG130" s="66">
        <f t="shared" si="438"/>
        <v>304</v>
      </c>
      <c r="EH130" s="66">
        <f t="shared" si="439"/>
        <v>1751</v>
      </c>
      <c r="EI130" s="66">
        <f t="shared" si="440"/>
        <v>2873</v>
      </c>
      <c r="EJ130" s="66">
        <f t="shared" si="441"/>
        <v>4928</v>
      </c>
      <c r="EK130" s="25"/>
      <c r="EL130" s="5">
        <f t="shared" si="442"/>
        <v>12</v>
      </c>
      <c r="EM130" s="5">
        <f t="shared" si="443"/>
        <v>7</v>
      </c>
      <c r="EN130" s="5">
        <f t="shared" si="444"/>
        <v>18</v>
      </c>
      <c r="EO130" s="5">
        <f t="shared" si="445"/>
        <v>18</v>
      </c>
      <c r="EP130" s="5">
        <f t="shared" si="446"/>
        <v>11</v>
      </c>
      <c r="EQ130" s="5">
        <f t="shared" si="447"/>
        <v>28</v>
      </c>
      <c r="ER130" s="5">
        <f t="shared" si="448"/>
        <v>29</v>
      </c>
      <c r="ES130" s="5">
        <f t="shared" si="449"/>
        <v>158</v>
      </c>
      <c r="ET130" s="5">
        <f t="shared" si="450"/>
        <v>202</v>
      </c>
      <c r="EU130" s="5">
        <f t="shared" si="451"/>
        <v>314</v>
      </c>
      <c r="EV130" s="5">
        <f t="shared" si="452"/>
        <v>310</v>
      </c>
      <c r="EW130" s="5">
        <f t="shared" si="453"/>
        <v>286</v>
      </c>
      <c r="EX130" s="5">
        <f t="shared" si="454"/>
        <v>293</v>
      </c>
      <c r="EY130" s="5">
        <f t="shared" si="455"/>
        <v>426</v>
      </c>
      <c r="EZ130" s="5">
        <f t="shared" si="456"/>
        <v>371</v>
      </c>
      <c r="FA130" s="5">
        <f t="shared" si="457"/>
        <v>445</v>
      </c>
      <c r="FB130" s="5">
        <f t="shared" si="458"/>
        <v>484</v>
      </c>
      <c r="FC130" s="5">
        <f t="shared" si="459"/>
        <v>510</v>
      </c>
      <c r="FD130" s="5">
        <f t="shared" si="460"/>
        <v>788</v>
      </c>
      <c r="FE130" s="5">
        <f t="shared" si="461"/>
        <v>569</v>
      </c>
      <c r="FF130" s="5">
        <f t="shared" si="462"/>
        <v>425</v>
      </c>
      <c r="FG130" s="5">
        <f t="shared" si="463"/>
        <v>325</v>
      </c>
      <c r="FH130" s="5">
        <f t="shared" si="464"/>
        <v>311</v>
      </c>
      <c r="FI130" s="5">
        <f t="shared" si="465"/>
        <v>508</v>
      </c>
      <c r="FJ130" s="5">
        <f t="shared" si="466"/>
        <v>407</v>
      </c>
      <c r="FK130" s="5">
        <f t="shared" si="467"/>
        <v>523</v>
      </c>
      <c r="FL130" s="5">
        <f t="shared" si="468"/>
        <v>568</v>
      </c>
      <c r="FM130" s="5">
        <f t="shared" si="469"/>
        <v>663</v>
      </c>
      <c r="FN130" s="5">
        <f t="shared" si="470"/>
        <v>490</v>
      </c>
      <c r="FO130" s="5">
        <f t="shared" si="471"/>
        <v>710</v>
      </c>
      <c r="FP130" s="176">
        <f t="shared" si="472"/>
        <v>797</v>
      </c>
      <c r="FQ130" s="176">
        <f t="shared" si="473"/>
        <v>4482</v>
      </c>
      <c r="FR130" s="176">
        <f t="shared" si="474"/>
        <v>4930</v>
      </c>
      <c r="FS130" s="66">
        <f t="shared" si="475"/>
        <v>10209</v>
      </c>
      <c r="FT130" s="242">
        <f t="shared" si="332"/>
        <v>3.8224594978562371E-4</v>
      </c>
      <c r="FU130" s="242">
        <f t="shared" si="333"/>
        <v>2.8477974321003727E-4</v>
      </c>
      <c r="FV130" s="242">
        <f t="shared" si="334"/>
        <v>6.2347378812282431E-4</v>
      </c>
      <c r="FW130" s="242">
        <f t="shared" si="335"/>
        <v>1.3220226947229261E-3</v>
      </c>
      <c r="FX130" s="242">
        <f t="shared" si="336"/>
        <v>4.5776430686854538E-4</v>
      </c>
      <c r="FY130" s="242">
        <f t="shared" si="337"/>
        <v>1.1888166321107865E-3</v>
      </c>
      <c r="FZ130" s="242">
        <f t="shared" si="338"/>
        <v>9.0930944741160361E-4</v>
      </c>
      <c r="GA130" s="242">
        <f t="shared" si="339"/>
        <v>5.6634884221091119E-3</v>
      </c>
      <c r="GB130" s="242">
        <f t="shared" si="340"/>
        <v>8.039481015680968E-3</v>
      </c>
      <c r="GC130" s="242">
        <f t="shared" si="341"/>
        <v>6.4855933078591345E-3</v>
      </c>
      <c r="GD130" s="242">
        <f t="shared" si="342"/>
        <v>6.4042970767482698E-3</v>
      </c>
      <c r="GE130" s="242">
        <f t="shared" si="343"/>
        <v>6.6234367762853172E-3</v>
      </c>
      <c r="GF130" s="242">
        <f t="shared" si="344"/>
        <v>6.5909346530199078E-3</v>
      </c>
      <c r="GG130" s="242">
        <f t="shared" si="345"/>
        <v>7.0430685293874518E-3</v>
      </c>
      <c r="GH130" s="242">
        <f t="shared" si="346"/>
        <v>5.9141413336309002E-3</v>
      </c>
      <c r="GI130" s="242">
        <f t="shared" si="347"/>
        <v>5.9593159508791668E-3</v>
      </c>
      <c r="GJ130" s="242">
        <f t="shared" si="348"/>
        <v>6.1328704114345092E-3</v>
      </c>
      <c r="GK130" s="242">
        <f t="shared" si="349"/>
        <v>6.6341463414634145E-3</v>
      </c>
      <c r="GL130" s="242">
        <f t="shared" si="350"/>
        <v>8.771051079128683E-3</v>
      </c>
      <c r="GM130" s="242">
        <f t="shared" si="351"/>
        <v>7.1478820159790969E-3</v>
      </c>
      <c r="GN130" s="242">
        <f t="shared" si="352"/>
        <v>6.5654303060262926E-3</v>
      </c>
      <c r="GO130" s="242">
        <f t="shared" si="353"/>
        <v>5.9591477501925267E-3</v>
      </c>
      <c r="GP130" s="242">
        <f t="shared" si="354"/>
        <v>5.2175955440727445E-3</v>
      </c>
      <c r="GQ130" s="242">
        <f t="shared" si="355"/>
        <v>7.4933990234980017E-3</v>
      </c>
      <c r="GR130" s="242">
        <f t="shared" si="356"/>
        <v>6.3050920977211818E-3</v>
      </c>
      <c r="GS130" s="242">
        <f t="shared" si="357"/>
        <v>7.7560765819875135E-3</v>
      </c>
      <c r="GT130" s="242">
        <f t="shared" si="358"/>
        <v>8.0641726414424648E-3</v>
      </c>
      <c r="GU130" s="242">
        <f t="shared" si="359"/>
        <v>8.6829258709937244E-3</v>
      </c>
      <c r="GV130" s="242">
        <f t="shared" si="360"/>
        <v>8.7274799846823823E-3</v>
      </c>
      <c r="GW130" s="242">
        <f t="shared" si="361"/>
        <v>9.5650699810607125E-3</v>
      </c>
      <c r="GX130" s="177">
        <f t="shared" si="362"/>
        <v>2.8528086742564979E-3</v>
      </c>
      <c r="GY130" s="177">
        <f t="shared" si="363"/>
        <v>6.7994805573086074E-3</v>
      </c>
      <c r="GZ130" s="177">
        <f t="shared" si="364"/>
        <v>7.5173447863986385E-3</v>
      </c>
      <c r="HA130" s="243">
        <f t="shared" si="365"/>
        <v>6.4032024249502731E-3</v>
      </c>
      <c r="HB130" s="19"/>
      <c r="HC130" s="19"/>
      <c r="HD130" s="225">
        <v>7.8300000000000002E-3</v>
      </c>
      <c r="HE130" s="10">
        <f t="shared" si="476"/>
        <v>9.3960000000000002E-2</v>
      </c>
      <c r="HF130" s="10">
        <f t="shared" si="477"/>
        <v>5.4809999999999998E-2</v>
      </c>
      <c r="HG130" s="10">
        <f t="shared" si="478"/>
        <v>0.14094000000000001</v>
      </c>
      <c r="HH130" s="10">
        <f t="shared" si="479"/>
        <v>0.14094000000000001</v>
      </c>
      <c r="HI130" s="10">
        <f t="shared" si="480"/>
        <v>8.6129999999999998E-2</v>
      </c>
      <c r="HJ130" s="10">
        <f t="shared" si="481"/>
        <v>0.21923999999999999</v>
      </c>
      <c r="HK130" s="10">
        <f t="shared" si="482"/>
        <v>0.22706999999999999</v>
      </c>
      <c r="HL130" s="10">
        <f t="shared" si="483"/>
        <v>1.2371400000000001</v>
      </c>
      <c r="HM130" s="10">
        <f t="shared" si="484"/>
        <v>1.5816600000000001</v>
      </c>
      <c r="HN130" s="10">
        <f t="shared" si="485"/>
        <v>2.4586200000000002</v>
      </c>
      <c r="HO130" s="10">
        <f t="shared" si="486"/>
        <v>2.4273000000000002</v>
      </c>
      <c r="HP130" s="10">
        <f t="shared" si="487"/>
        <v>2.2393800000000001</v>
      </c>
      <c r="HQ130" s="10">
        <f t="shared" si="488"/>
        <v>2.29419</v>
      </c>
      <c r="HR130" s="10">
        <f t="shared" si="489"/>
        <v>3.3355800000000002</v>
      </c>
      <c r="HS130" s="10">
        <f t="shared" si="490"/>
        <v>2.9049300000000002</v>
      </c>
      <c r="HT130" s="10">
        <f t="shared" si="491"/>
        <v>3.4843500000000001</v>
      </c>
      <c r="HU130" s="10">
        <f t="shared" si="492"/>
        <v>3.78972</v>
      </c>
      <c r="HV130" s="10">
        <f t="shared" si="493"/>
        <v>3.9933000000000001</v>
      </c>
      <c r="HW130" s="10">
        <f t="shared" si="494"/>
        <v>6.1700400000000002</v>
      </c>
      <c r="HX130" s="10">
        <f t="shared" si="495"/>
        <v>4.4552700000000005</v>
      </c>
      <c r="HY130" s="10">
        <f t="shared" si="496"/>
        <v>3.32775</v>
      </c>
      <c r="HZ130" s="10">
        <f t="shared" si="497"/>
        <v>2.5447500000000001</v>
      </c>
      <c r="IA130" s="10">
        <f t="shared" si="498"/>
        <v>2.43513</v>
      </c>
      <c r="IB130" s="10">
        <f t="shared" si="499"/>
        <v>3.9776400000000001</v>
      </c>
      <c r="IC130" s="10">
        <f t="shared" si="500"/>
        <v>3.1868099999999999</v>
      </c>
      <c r="ID130" s="10">
        <f t="shared" si="501"/>
        <v>4.0950899999999999</v>
      </c>
      <c r="IE130" s="10">
        <f t="shared" si="502"/>
        <v>4.4474400000000003</v>
      </c>
      <c r="IF130" s="10">
        <f t="shared" si="503"/>
        <v>5.1912900000000004</v>
      </c>
      <c r="IG130" s="10">
        <f t="shared" si="504"/>
        <v>3.8367</v>
      </c>
      <c r="IH130" s="10">
        <f t="shared" si="505"/>
        <v>5.5593000000000004</v>
      </c>
      <c r="II130" s="176">
        <f t="shared" si="506"/>
        <v>6.2405100000000004</v>
      </c>
      <c r="IJ130" s="176">
        <f t="shared" si="507"/>
        <v>35.094059999999999</v>
      </c>
      <c r="IK130" s="176">
        <f t="shared" si="508"/>
        <v>38.601900000000001</v>
      </c>
      <c r="IL130" s="19">
        <f t="shared" si="509"/>
        <v>79.936469999999986</v>
      </c>
      <c r="IM130" s="168"/>
      <c r="IN130" s="168"/>
      <c r="IO130" s="168"/>
      <c r="IP130" s="168"/>
      <c r="IQ130" s="168"/>
      <c r="IR130" s="168"/>
      <c r="IS130" s="168"/>
      <c r="IT130" s="168"/>
      <c r="IU130" s="168"/>
      <c r="IV130" s="168"/>
      <c r="IW130" s="168"/>
      <c r="IX130" s="168"/>
      <c r="IY130" s="168"/>
      <c r="IZ130" s="168"/>
      <c r="JA130" s="168"/>
      <c r="JB130" s="168"/>
      <c r="JC130" s="168"/>
      <c r="JD130" s="168"/>
      <c r="JE130" s="168"/>
      <c r="JF130" s="168"/>
      <c r="JG130" s="168"/>
      <c r="JH130" s="168"/>
      <c r="JI130" s="168"/>
      <c r="JJ130" s="168"/>
      <c r="JK130" s="168"/>
      <c r="JL130" s="168"/>
      <c r="JM130" s="168"/>
      <c r="JN130" s="168"/>
      <c r="JO130" s="168"/>
      <c r="JP130" s="168"/>
      <c r="JQ130" s="177">
        <f t="shared" si="515"/>
        <v>7.8300000000000002E-3</v>
      </c>
      <c r="JR130" s="177">
        <f t="shared" si="515"/>
        <v>7.8300000000000002E-3</v>
      </c>
      <c r="JS130" s="177">
        <f t="shared" si="515"/>
        <v>7.8300000000000002E-3</v>
      </c>
      <c r="JT130" s="22">
        <f t="shared" si="515"/>
        <v>7.8299999999999984E-3</v>
      </c>
    </row>
    <row r="131" spans="1:280" x14ac:dyDescent="0.25">
      <c r="A131" s="96">
        <v>130</v>
      </c>
      <c r="B131" s="45"/>
      <c r="C131" s="45" t="s">
        <v>182</v>
      </c>
      <c r="D131" s="45" t="s">
        <v>182</v>
      </c>
      <c r="E131" s="68">
        <v>227</v>
      </c>
      <c r="F131" s="49" t="s">
        <v>137</v>
      </c>
      <c r="G131" s="124"/>
      <c r="H131" s="125"/>
      <c r="I131" s="125"/>
      <c r="J131" s="125"/>
      <c r="K131" s="125"/>
      <c r="L131" s="125"/>
      <c r="M131" s="125"/>
      <c r="N131" s="17"/>
      <c r="O131" s="12"/>
      <c r="P131" s="12"/>
      <c r="Q131" s="12"/>
      <c r="R131" s="12"/>
      <c r="S131" s="12"/>
      <c r="T131" s="12"/>
      <c r="U131" s="12"/>
      <c r="V131" s="12"/>
      <c r="W131" s="11"/>
      <c r="X131" s="11"/>
      <c r="Y131" s="12"/>
      <c r="Z131" s="11"/>
      <c r="AA131" s="12"/>
      <c r="AB131" s="12"/>
      <c r="AC131" s="12"/>
      <c r="AD131" s="12"/>
      <c r="AE131" s="12"/>
      <c r="AF131" s="12"/>
      <c r="AG131" s="12"/>
      <c r="AH131" s="11"/>
      <c r="AI131" s="11"/>
      <c r="AJ131" s="11"/>
      <c r="AK131" s="12"/>
      <c r="AL131" s="58"/>
      <c r="AM131" s="124">
        <v>27</v>
      </c>
      <c r="AN131" s="125">
        <v>27</v>
      </c>
      <c r="AO131" s="125">
        <v>27</v>
      </c>
      <c r="AP131" s="125">
        <v>27</v>
      </c>
      <c r="AQ131" s="125">
        <v>27</v>
      </c>
      <c r="AR131" s="125">
        <v>27</v>
      </c>
      <c r="AS131" s="125">
        <v>27</v>
      </c>
      <c r="AT131" s="17">
        <v>27</v>
      </c>
      <c r="AU131" s="12">
        <v>38</v>
      </c>
      <c r="AV131" s="12">
        <v>56</v>
      </c>
      <c r="AW131" s="12">
        <v>67</v>
      </c>
      <c r="AX131" s="12">
        <v>167</v>
      </c>
      <c r="AY131" s="12">
        <v>308</v>
      </c>
      <c r="AZ131" s="12">
        <v>478</v>
      </c>
      <c r="BA131" s="12">
        <v>1136</v>
      </c>
      <c r="BB131" s="12">
        <v>1389</v>
      </c>
      <c r="BC131" s="11">
        <v>1484</v>
      </c>
      <c r="BD131" s="11">
        <v>1435</v>
      </c>
      <c r="BE131" s="12">
        <v>1499</v>
      </c>
      <c r="BF131" s="11">
        <v>1488</v>
      </c>
      <c r="BG131" s="12">
        <v>1437</v>
      </c>
      <c r="BH131" s="12">
        <v>1277</v>
      </c>
      <c r="BI131" s="12">
        <v>1091</v>
      </c>
      <c r="BJ131" s="12">
        <v>979</v>
      </c>
      <c r="BK131" s="12">
        <v>826</v>
      </c>
      <c r="BL131" s="12">
        <v>721</v>
      </c>
      <c r="BM131" s="12">
        <v>605</v>
      </c>
      <c r="BN131" s="11">
        <v>545</v>
      </c>
      <c r="BO131" s="11">
        <v>518</v>
      </c>
      <c r="BP131" s="11">
        <v>491</v>
      </c>
      <c r="BQ131" s="12">
        <v>457</v>
      </c>
      <c r="BR131" s="58"/>
      <c r="BS131" s="58"/>
      <c r="BT131" s="12">
        <f t="shared" ref="BT131:BT162" si="516">AN131-AM131</f>
        <v>0</v>
      </c>
      <c r="BU131" s="12">
        <f t="shared" ref="BU131:BU162" si="517">AO131-AN131</f>
        <v>0</v>
      </c>
      <c r="BV131" s="12">
        <f t="shared" ref="BV131:BV162" si="518">AP131-AO131</f>
        <v>0</v>
      </c>
      <c r="BW131" s="12">
        <f t="shared" ref="BW131:BW162" si="519">AQ131-AP131</f>
        <v>0</v>
      </c>
      <c r="BX131" s="12">
        <f t="shared" ref="BX131:BX162" si="520">AR131-AQ131</f>
        <v>0</v>
      </c>
      <c r="BY131" s="12">
        <f t="shared" ref="BY131:BY162" si="521">AS131-AR131</f>
        <v>0</v>
      </c>
      <c r="BZ131" s="12">
        <f t="shared" ref="BZ131:BZ162" si="522">AT131-AS131</f>
        <v>0</v>
      </c>
      <c r="CA131" s="12">
        <f t="shared" ref="CA131:CA162" si="523">AU131-AT131</f>
        <v>11</v>
      </c>
      <c r="CB131" s="12">
        <f t="shared" ref="CB131:CB162" si="524">AV131-AU131</f>
        <v>18</v>
      </c>
      <c r="CC131" s="12">
        <f t="shared" ref="CC131:CC162" si="525">AW131-AV131</f>
        <v>11</v>
      </c>
      <c r="CD131" s="12">
        <f t="shared" ref="CD131:CD162" si="526">AX131-AW131</f>
        <v>100</v>
      </c>
      <c r="CE131" s="12">
        <f t="shared" ref="CE131:CE162" si="527">AY131-AX131</f>
        <v>141</v>
      </c>
      <c r="CF131" s="12">
        <f t="shared" ref="CF131:CF162" si="528">AZ131-AY131</f>
        <v>170</v>
      </c>
      <c r="CG131" s="12">
        <f t="shared" ref="CG131:CG162" si="529">BA131-AZ131</f>
        <v>658</v>
      </c>
      <c r="CH131" s="12">
        <f t="shared" ref="CH131:CH162" si="530">BB131-BA131</f>
        <v>253</v>
      </c>
      <c r="CI131" s="12">
        <f t="shared" ref="CI131:CI162" si="531">BC131-BB131</f>
        <v>95</v>
      </c>
      <c r="CJ131" s="12">
        <f t="shared" ref="CJ131:CJ162" si="532">BD131-BC131</f>
        <v>-49</v>
      </c>
      <c r="CK131" s="12">
        <f t="shared" ref="CK131:CK162" si="533">BE131-BD131</f>
        <v>64</v>
      </c>
      <c r="CL131" s="12">
        <f t="shared" ref="CL131:CL162" si="534">BF131-BE131</f>
        <v>-11</v>
      </c>
      <c r="CM131" s="12">
        <f t="shared" ref="CM131:CM162" si="535">BG131-BF131</f>
        <v>-51</v>
      </c>
      <c r="CN131" s="12">
        <f t="shared" ref="CN131:CN162" si="536">BH131-BG131</f>
        <v>-160</v>
      </c>
      <c r="CO131" s="12">
        <f t="shared" ref="CO131:CO162" si="537">BI131-BH131</f>
        <v>-186</v>
      </c>
      <c r="CP131" s="12">
        <f t="shared" ref="CP131:CP162" si="538">BJ131-BI131</f>
        <v>-112</v>
      </c>
      <c r="CQ131" s="12">
        <f t="shared" ref="CQ131:CQ162" si="539">BK131-BJ131</f>
        <v>-153</v>
      </c>
      <c r="CR131" s="12">
        <f t="shared" ref="CR131:CR162" si="540">BL131-BK131</f>
        <v>-105</v>
      </c>
      <c r="CS131" s="12">
        <f t="shared" ref="CS131:CS162" si="541">BM131-BL131</f>
        <v>-116</v>
      </c>
      <c r="CT131" s="12">
        <f t="shared" ref="CT131:CT162" si="542">BN131-BM131</f>
        <v>-60</v>
      </c>
      <c r="CU131" s="12">
        <f t="shared" ref="CU131:CU162" si="543">BO131-BN131</f>
        <v>-27</v>
      </c>
      <c r="CV131" s="12">
        <f t="shared" ref="CV131:CV162" si="544">BP131-BO131</f>
        <v>-27</v>
      </c>
      <c r="CW131" s="12">
        <f t="shared" ref="CW131:CW162" si="545">BQ131-BP131</f>
        <v>-34</v>
      </c>
      <c r="CX131" s="66">
        <f t="shared" ref="CX131:CX162" si="546">SUM(BT131:CC131)</f>
        <v>40</v>
      </c>
      <c r="CY131" s="66">
        <f t="shared" ref="CY131:CY162" si="547">SUM(CD131:CM131)</f>
        <v>1370</v>
      </c>
      <c r="CZ131" s="66">
        <f t="shared" ref="CZ131:CZ162" si="548">SUM(CN131:CW131)</f>
        <v>-980</v>
      </c>
      <c r="DA131" s="66">
        <f t="shared" ref="DA131:DA162" si="549">SUM(BT131:CW131)</f>
        <v>430</v>
      </c>
      <c r="DB131" s="58"/>
      <c r="DC131" s="128">
        <v>0</v>
      </c>
      <c r="DD131" s="128">
        <v>0</v>
      </c>
      <c r="DE131" s="128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7</v>
      </c>
      <c r="DK131" s="128">
        <v>1</v>
      </c>
      <c r="DL131" s="128">
        <v>3</v>
      </c>
      <c r="DM131" s="128">
        <v>3</v>
      </c>
      <c r="DN131" s="129">
        <v>12</v>
      </c>
      <c r="DO131" s="129">
        <v>26</v>
      </c>
      <c r="DP131" s="129">
        <v>57</v>
      </c>
      <c r="DQ131" s="129">
        <v>108</v>
      </c>
      <c r="DR131" s="129">
        <v>211</v>
      </c>
      <c r="DS131" s="130">
        <v>222</v>
      </c>
      <c r="DT131" s="130">
        <v>223</v>
      </c>
      <c r="DU131" s="130">
        <v>149</v>
      </c>
      <c r="DV131" s="130">
        <v>94</v>
      </c>
      <c r="DW131" s="130">
        <v>160</v>
      </c>
      <c r="DX131" s="130">
        <v>173</v>
      </c>
      <c r="DY131" s="130">
        <v>132</v>
      </c>
      <c r="DZ131" s="130">
        <v>155</v>
      </c>
      <c r="EA131" s="130">
        <v>122</v>
      </c>
      <c r="EB131" s="130">
        <v>108</v>
      </c>
      <c r="EC131" s="130">
        <v>79</v>
      </c>
      <c r="ED131" s="130">
        <v>47</v>
      </c>
      <c r="EE131" s="130">
        <v>47</v>
      </c>
      <c r="EF131" s="130">
        <v>33</v>
      </c>
      <c r="EG131" s="66">
        <f t="shared" ref="EG131:EG162" si="550">SUM(DC131:DL131)</f>
        <v>11</v>
      </c>
      <c r="EH131" s="66">
        <f t="shared" ref="EH131:EH162" si="551">SUM(DM131:DV131)</f>
        <v>1105</v>
      </c>
      <c r="EI131" s="66">
        <f t="shared" ref="EI131:EI162" si="552">SUM(DW131:EF131)</f>
        <v>1056</v>
      </c>
      <c r="EJ131" s="66">
        <f t="shared" ref="EJ131:EJ162" si="553">SUM(DC131:EF131)</f>
        <v>2172</v>
      </c>
      <c r="EK131" s="25"/>
      <c r="EL131" s="5">
        <f t="shared" ref="EL131:EL162" si="554">BT131+DC131</f>
        <v>0</v>
      </c>
      <c r="EM131" s="5">
        <f t="shared" ref="EM131:EM162" si="555">BU131+DD131</f>
        <v>0</v>
      </c>
      <c r="EN131" s="5">
        <f t="shared" ref="EN131:EN162" si="556">BV131+DE131</f>
        <v>0</v>
      </c>
      <c r="EO131" s="5">
        <f t="shared" ref="EO131:EO162" si="557">BW131+DF131</f>
        <v>0</v>
      </c>
      <c r="EP131" s="5">
        <f t="shared" ref="EP131:EP162" si="558">BX131+DG131</f>
        <v>0</v>
      </c>
      <c r="EQ131" s="5">
        <f t="shared" ref="EQ131:EQ162" si="559">BY131+DH131</f>
        <v>0</v>
      </c>
      <c r="ER131" s="5">
        <f t="shared" ref="ER131:ER162" si="560">BZ131+DI131</f>
        <v>0</v>
      </c>
      <c r="ES131" s="5">
        <f t="shared" ref="ES131:ES162" si="561">CA131+DJ131</f>
        <v>18</v>
      </c>
      <c r="ET131" s="5">
        <f t="shared" ref="ET131:ET162" si="562">CB131+DK131</f>
        <v>19</v>
      </c>
      <c r="EU131" s="5">
        <f t="shared" ref="EU131:EU162" si="563">CC131+DL131</f>
        <v>14</v>
      </c>
      <c r="EV131" s="5">
        <f t="shared" ref="EV131:EV162" si="564">CD131+DM131</f>
        <v>103</v>
      </c>
      <c r="EW131" s="5">
        <f t="shared" ref="EW131:EW162" si="565">CE131+DN131</f>
        <v>153</v>
      </c>
      <c r="EX131" s="5">
        <f t="shared" ref="EX131:EX162" si="566">CF131+DO131</f>
        <v>196</v>
      </c>
      <c r="EY131" s="5">
        <f t="shared" ref="EY131:EY162" si="567">CG131+DP131</f>
        <v>715</v>
      </c>
      <c r="EZ131" s="5">
        <f t="shared" ref="EZ131:EZ162" si="568">CH131+DQ131</f>
        <v>361</v>
      </c>
      <c r="FA131" s="5">
        <f t="shared" ref="FA131:FA162" si="569">CI131+DR131</f>
        <v>306</v>
      </c>
      <c r="FB131" s="5">
        <f t="shared" ref="FB131:FB162" si="570">CJ131+DS131</f>
        <v>173</v>
      </c>
      <c r="FC131" s="5">
        <f t="shared" ref="FC131:FC162" si="571">CK131+DT131</f>
        <v>287</v>
      </c>
      <c r="FD131" s="5">
        <f t="shared" ref="FD131:FD162" si="572">CL131+DU131</f>
        <v>138</v>
      </c>
      <c r="FE131" s="5">
        <f t="shared" ref="FE131:FE162" si="573">CM131+DV131</f>
        <v>43</v>
      </c>
      <c r="FF131" s="5">
        <f t="shared" ref="FF131:FF162" si="574">CN131+DW131</f>
        <v>0</v>
      </c>
      <c r="FG131" s="5">
        <f t="shared" ref="FG131:FG162" si="575">CO131+DX131</f>
        <v>-13</v>
      </c>
      <c r="FH131" s="5">
        <f t="shared" ref="FH131:FH162" si="576">CP131+DY131</f>
        <v>20</v>
      </c>
      <c r="FI131" s="5">
        <f t="shared" ref="FI131:FI162" si="577">CQ131+DZ131</f>
        <v>2</v>
      </c>
      <c r="FJ131" s="5">
        <f t="shared" ref="FJ131:FJ162" si="578">CR131+EA131</f>
        <v>17</v>
      </c>
      <c r="FK131" s="5">
        <f t="shared" ref="FK131:FK162" si="579">CS131+EB131</f>
        <v>-8</v>
      </c>
      <c r="FL131" s="5">
        <f t="shared" ref="FL131:FL162" si="580">CT131+EC131</f>
        <v>19</v>
      </c>
      <c r="FM131" s="5">
        <f t="shared" ref="FM131:FM162" si="581">CU131+ED131</f>
        <v>20</v>
      </c>
      <c r="FN131" s="5">
        <f t="shared" ref="FN131:FN162" si="582">CV131+EE131</f>
        <v>20</v>
      </c>
      <c r="FO131" s="5">
        <f t="shared" ref="FO131:FO162" si="583">CW131+EF131</f>
        <v>-1</v>
      </c>
      <c r="FP131" s="176">
        <f t="shared" ref="FP131:FP162" si="584">SUM(EL131:EU131)</f>
        <v>51</v>
      </c>
      <c r="FQ131" s="176">
        <f t="shared" ref="FQ131:FQ162" si="585">SUM(EV131:FE131)</f>
        <v>2475</v>
      </c>
      <c r="FR131" s="176">
        <f t="shared" ref="FR131:FR162" si="586">SUM(FF131:FO131)</f>
        <v>76</v>
      </c>
      <c r="FS131" s="66">
        <f t="shared" ref="FS131:FS162" si="587">SUM(EL131:FO131)</f>
        <v>2602</v>
      </c>
      <c r="FT131" s="242">
        <f t="shared" ref="FT131:FT194" si="588">EL131/EL$204</f>
        <v>0</v>
      </c>
      <c r="FU131" s="242">
        <f t="shared" ref="FU131:FU194" si="589">EM131/EM$204</f>
        <v>0</v>
      </c>
      <c r="FV131" s="242">
        <f t="shared" ref="FV131:FV194" si="590">EN131/EN$204</f>
        <v>0</v>
      </c>
      <c r="FW131" s="242">
        <f t="shared" ref="FW131:FW194" si="591">EO131/EO$204</f>
        <v>0</v>
      </c>
      <c r="FX131" s="242">
        <f t="shared" ref="FX131:FX194" si="592">EP131/EP$204</f>
        <v>0</v>
      </c>
      <c r="FY131" s="242">
        <f t="shared" ref="FY131:FY194" si="593">EQ131/EQ$204</f>
        <v>0</v>
      </c>
      <c r="FZ131" s="242">
        <f t="shared" ref="FZ131:FZ194" si="594">ER131/ER$204</f>
        <v>0</v>
      </c>
      <c r="GA131" s="242">
        <f t="shared" ref="GA131:GA194" si="595">ES131/ES$204</f>
        <v>6.4520754175926588E-4</v>
      </c>
      <c r="GB131" s="242">
        <f t="shared" ref="GB131:GB194" si="596">ET131/ET$204</f>
        <v>7.561888084056356E-4</v>
      </c>
      <c r="GC131" s="242">
        <f t="shared" ref="GC131:GC194" si="597">EU131/EU$204</f>
        <v>2.8916658060518436E-4</v>
      </c>
      <c r="GD131" s="242">
        <f t="shared" ref="GD131:GD194" si="598">EV131/EV$204</f>
        <v>2.127879351306683E-3</v>
      </c>
      <c r="GE131" s="242">
        <f t="shared" ref="GE131:GE194" si="599">EW131/EW$204</f>
        <v>3.5433070866141732E-3</v>
      </c>
      <c r="GF131" s="242">
        <f t="shared" ref="GF131:GF194" si="600">EX131/EX$204</f>
        <v>4.4089528736924984E-3</v>
      </c>
      <c r="GG131" s="242">
        <f t="shared" ref="GG131:GG194" si="601">EY131/EY$204</f>
        <v>1.1821112672563446E-2</v>
      </c>
      <c r="GH131" s="242">
        <f t="shared" ref="GH131:GH194" si="602">EZ131/EZ$204</f>
        <v>5.7547305160128162E-3</v>
      </c>
      <c r="GI131" s="242">
        <f t="shared" ref="GI131:GI194" si="603">FA131/FA$204</f>
        <v>4.0978666988067975E-3</v>
      </c>
      <c r="GJ131" s="242">
        <f t="shared" ref="GJ131:GJ194" si="604">FB131/FB$204</f>
        <v>2.1921210354920867E-3</v>
      </c>
      <c r="GK131" s="242">
        <f t="shared" ref="GK131:GK194" si="605">FC131/FC$204</f>
        <v>3.7333333333333333E-3</v>
      </c>
      <c r="GL131" s="242">
        <f t="shared" ref="GL131:GL194" si="606">FD131/FD$204</f>
        <v>1.5360470163956323E-3</v>
      </c>
      <c r="GM131" s="242">
        <f t="shared" ref="GM131:GM194" si="607">FE131/FE$204</f>
        <v>5.4017386061001958E-4</v>
      </c>
      <c r="GN131" s="242">
        <f t="shared" ref="GN131:GN194" si="608">FF131/FF$204</f>
        <v>0</v>
      </c>
      <c r="GO131" s="242">
        <f t="shared" ref="GO131:GO194" si="609">FG131/FG$204</f>
        <v>-2.3836591000770104E-4</v>
      </c>
      <c r="GP131" s="242">
        <f t="shared" ref="GP131:GP194" si="610">FH131/FH$204</f>
        <v>3.35536690937154E-4</v>
      </c>
      <c r="GQ131" s="242">
        <f t="shared" ref="GQ131:GQ194" si="611">FI131/FI$204</f>
        <v>2.950157095865355E-5</v>
      </c>
      <c r="GR131" s="242">
        <f t="shared" ref="GR131:GR194" si="612">FJ131/FJ$204</f>
        <v>2.6335765518737124E-4</v>
      </c>
      <c r="GS131" s="242">
        <f t="shared" ref="GS131:GS194" si="613">FK131/FK$204</f>
        <v>-1.1863979475315508E-4</v>
      </c>
      <c r="GT131" s="242">
        <f t="shared" ref="GT131:GT194" si="614">FL131/FL$204</f>
        <v>2.6975225385106837E-4</v>
      </c>
      <c r="GU131" s="242">
        <f t="shared" ref="GU131:GU194" si="615">FM131/FM$204</f>
        <v>2.6192838223208819E-4</v>
      </c>
      <c r="GV131" s="242">
        <f t="shared" ref="GV131:GV194" si="616">FN131/FN$204</f>
        <v>3.5622367284417889E-4</v>
      </c>
      <c r="GW131" s="242">
        <f t="shared" ref="GW131:GW194" si="617">FO131/FO$204</f>
        <v>-1.3471929550789735E-5</v>
      </c>
      <c r="GX131" s="177">
        <f t="shared" ref="GX131:GX194" si="618">FP131/FP$204</f>
        <v>1.8255111968266174E-4</v>
      </c>
      <c r="GY131" s="177">
        <f t="shared" ref="GY131:GY194" si="619">FQ131/FQ$204</f>
        <v>3.7547332394776444E-3</v>
      </c>
      <c r="GZ131" s="177">
        <f t="shared" ref="GZ131:GZ194" si="620">FR131/FR$204</f>
        <v>1.1588604538870112E-4</v>
      </c>
      <c r="HA131" s="243">
        <f t="shared" ref="HA131:HA194" si="621">FS131/FS$204</f>
        <v>1.632004379441729E-3</v>
      </c>
      <c r="HB131" s="19"/>
      <c r="HC131" s="19"/>
      <c r="HD131" s="225">
        <v>0.83955000000000002</v>
      </c>
      <c r="HE131" s="10">
        <f t="shared" ref="HE131:HE162" si="622">EL131*$HD131</f>
        <v>0</v>
      </c>
      <c r="HF131" s="10">
        <f t="shared" ref="HF131:HF162" si="623">EM131*$HD131</f>
        <v>0</v>
      </c>
      <c r="HG131" s="10">
        <f t="shared" ref="HG131:HG162" si="624">EN131*$HD131</f>
        <v>0</v>
      </c>
      <c r="HH131" s="10">
        <f t="shared" ref="HH131:HH162" si="625">EO131*$HD131</f>
        <v>0</v>
      </c>
      <c r="HI131" s="10">
        <f t="shared" ref="HI131:HI162" si="626">EP131*$HD131</f>
        <v>0</v>
      </c>
      <c r="HJ131" s="10">
        <f t="shared" ref="HJ131:HJ162" si="627">EQ131*$HD131</f>
        <v>0</v>
      </c>
      <c r="HK131" s="10">
        <f t="shared" ref="HK131:HK162" si="628">ER131*$HD131</f>
        <v>0</v>
      </c>
      <c r="HL131" s="10">
        <f t="shared" ref="HL131:HL162" si="629">ES131*$HD131</f>
        <v>15.1119</v>
      </c>
      <c r="HM131" s="10">
        <f t="shared" ref="HM131:HM162" si="630">ET131*$HD131</f>
        <v>15.951450000000001</v>
      </c>
      <c r="HN131" s="10">
        <f t="shared" ref="HN131:HN162" si="631">EU131*$HD131</f>
        <v>11.7537</v>
      </c>
      <c r="HO131" s="10">
        <f t="shared" ref="HO131:HO162" si="632">EV131*$HD131</f>
        <v>86.473650000000006</v>
      </c>
      <c r="HP131" s="10">
        <f t="shared" ref="HP131:HP162" si="633">EW131*$HD131</f>
        <v>128.45115000000001</v>
      </c>
      <c r="HQ131" s="10">
        <f t="shared" ref="HQ131:HQ162" si="634">EX131*$HD131</f>
        <v>164.55180000000001</v>
      </c>
      <c r="HR131" s="10">
        <f t="shared" ref="HR131:HR162" si="635">EY131*$HD131</f>
        <v>600.27824999999996</v>
      </c>
      <c r="HS131" s="10">
        <f t="shared" ref="HS131:HS162" si="636">EZ131*$HD131</f>
        <v>303.07755000000003</v>
      </c>
      <c r="HT131" s="10">
        <f t="shared" ref="HT131:HT162" si="637">FA131*$HD131</f>
        <v>256.90230000000003</v>
      </c>
      <c r="HU131" s="10">
        <f t="shared" ref="HU131:HU162" si="638">FB131*$HD131</f>
        <v>145.24215000000001</v>
      </c>
      <c r="HV131" s="10">
        <f t="shared" ref="HV131:HV162" si="639">FC131*$HD131</f>
        <v>240.95085</v>
      </c>
      <c r="HW131" s="10">
        <f t="shared" ref="HW131:HW162" si="640">FD131*$HD131</f>
        <v>115.8579</v>
      </c>
      <c r="HX131" s="10">
        <f t="shared" ref="HX131:HX162" si="641">FE131*$HD131</f>
        <v>36.100650000000002</v>
      </c>
      <c r="HY131" s="10">
        <f t="shared" ref="HY131:HY162" si="642">FF131*$HD131</f>
        <v>0</v>
      </c>
      <c r="HZ131" s="10">
        <f t="shared" ref="HZ131:HZ162" si="643">FG131*$HD131</f>
        <v>-10.914149999999999</v>
      </c>
      <c r="IA131" s="10">
        <f t="shared" ref="IA131:IA162" si="644">FH131*$HD131</f>
        <v>16.791</v>
      </c>
      <c r="IB131" s="10">
        <f t="shared" ref="IB131:IB162" si="645">FI131*$HD131</f>
        <v>1.6791</v>
      </c>
      <c r="IC131" s="10">
        <f t="shared" ref="IC131:IC162" si="646">FJ131*$HD131</f>
        <v>14.272349999999999</v>
      </c>
      <c r="ID131" s="10">
        <f t="shared" ref="ID131:ID162" si="647">FK131*$HD131</f>
        <v>-6.7164000000000001</v>
      </c>
      <c r="IE131" s="10">
        <f t="shared" ref="IE131:IE162" si="648">FL131*$HD131</f>
        <v>15.951450000000001</v>
      </c>
      <c r="IF131" s="10">
        <f t="shared" ref="IF131:IF162" si="649">FM131*$HD131</f>
        <v>16.791</v>
      </c>
      <c r="IG131" s="10">
        <f t="shared" ref="IG131:IG162" si="650">FN131*$HD131</f>
        <v>16.791</v>
      </c>
      <c r="IH131" s="10">
        <f t="shared" ref="IH131:IH162" si="651">FO131*$HD131</f>
        <v>-0.83955000000000002</v>
      </c>
      <c r="II131" s="176">
        <f t="shared" ref="II131:II162" si="652">SUM(HE131:HN131)</f>
        <v>42.817050000000002</v>
      </c>
      <c r="IJ131" s="176">
        <f t="shared" ref="IJ131:IJ162" si="653">SUM(HO131:HX131)</f>
        <v>2077.88625</v>
      </c>
      <c r="IK131" s="176">
        <f t="shared" ref="IK131:IK162" si="654">SUM(HY131:IH131)</f>
        <v>63.805799999999991</v>
      </c>
      <c r="IL131" s="19">
        <f t="shared" ref="IL131:IL162" si="655">SUM(HE131:IH131)</f>
        <v>2184.5091000000002</v>
      </c>
      <c r="IM131" s="168"/>
      <c r="IN131" s="168"/>
      <c r="IO131" s="168"/>
      <c r="IP131" s="168"/>
      <c r="IQ131" s="168"/>
      <c r="IR131" s="168"/>
      <c r="IS131" s="168"/>
      <c r="IT131" s="168"/>
      <c r="IU131" s="168"/>
      <c r="IV131" s="168"/>
      <c r="IW131" s="168"/>
      <c r="IX131" s="168"/>
      <c r="IY131" s="168"/>
      <c r="IZ131" s="168"/>
      <c r="JA131" s="168"/>
      <c r="JB131" s="168"/>
      <c r="JC131" s="168"/>
      <c r="JD131" s="168"/>
      <c r="JE131" s="168"/>
      <c r="JF131" s="168"/>
      <c r="JG131" s="168"/>
      <c r="JH131" s="168"/>
      <c r="JI131" s="168"/>
      <c r="JJ131" s="168"/>
      <c r="JK131" s="168"/>
      <c r="JL131" s="168"/>
      <c r="JM131" s="168"/>
      <c r="JN131" s="168"/>
      <c r="JO131" s="168"/>
      <c r="JP131" s="168"/>
      <c r="JQ131" s="177">
        <f t="shared" si="515"/>
        <v>0.83955000000000002</v>
      </c>
      <c r="JR131" s="177">
        <f t="shared" si="515"/>
        <v>0.83955000000000002</v>
      </c>
      <c r="JS131" s="177">
        <f t="shared" si="515"/>
        <v>0.83954999999999991</v>
      </c>
      <c r="JT131" s="22">
        <f t="shared" si="515"/>
        <v>0.83955000000000013</v>
      </c>
    </row>
    <row r="132" spans="1:280" x14ac:dyDescent="0.25">
      <c r="A132" s="96">
        <v>131</v>
      </c>
      <c r="B132" s="45"/>
      <c r="C132" s="45" t="s">
        <v>182</v>
      </c>
      <c r="D132" s="45" t="s">
        <v>182</v>
      </c>
      <c r="E132" s="68">
        <v>266</v>
      </c>
      <c r="F132" s="48" t="s">
        <v>47</v>
      </c>
      <c r="G132" s="124"/>
      <c r="H132" s="125"/>
      <c r="I132" s="125"/>
      <c r="J132" s="125"/>
      <c r="K132" s="125"/>
      <c r="L132" s="125"/>
      <c r="M132" s="125"/>
      <c r="N132" s="17"/>
      <c r="O132" s="12"/>
      <c r="P132" s="12"/>
      <c r="Q132" s="12"/>
      <c r="R132" s="12"/>
      <c r="S132" s="12"/>
      <c r="T132" s="12"/>
      <c r="U132" s="12"/>
      <c r="V132" s="12"/>
      <c r="W132" s="11"/>
      <c r="X132" s="11"/>
      <c r="Y132" s="12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60"/>
      <c r="AM132" s="124">
        <v>1</v>
      </c>
      <c r="AN132" s="125">
        <v>1</v>
      </c>
      <c r="AO132" s="125">
        <v>1</v>
      </c>
      <c r="AP132" s="125">
        <v>1</v>
      </c>
      <c r="AQ132" s="125">
        <v>1</v>
      </c>
      <c r="AR132" s="125">
        <v>1</v>
      </c>
      <c r="AS132" s="125">
        <v>1</v>
      </c>
      <c r="AT132" s="17">
        <v>1</v>
      </c>
      <c r="AU132" s="12">
        <v>2</v>
      </c>
      <c r="AV132" s="12">
        <v>2</v>
      </c>
      <c r="AW132" s="12">
        <v>1</v>
      </c>
      <c r="AX132" s="12">
        <v>1</v>
      </c>
      <c r="AY132" s="12">
        <v>2</v>
      </c>
      <c r="AZ132" s="12">
        <v>3</v>
      </c>
      <c r="BA132" s="12">
        <v>4</v>
      </c>
      <c r="BB132" s="12">
        <v>3</v>
      </c>
      <c r="BC132" s="11">
        <v>9</v>
      </c>
      <c r="BD132" s="11">
        <v>10</v>
      </c>
      <c r="BE132" s="12">
        <v>10</v>
      </c>
      <c r="BF132" s="11">
        <v>11</v>
      </c>
      <c r="BG132" s="11">
        <v>11</v>
      </c>
      <c r="BH132" s="11">
        <v>11</v>
      </c>
      <c r="BI132" s="11">
        <v>12</v>
      </c>
      <c r="BJ132" s="11">
        <v>13</v>
      </c>
      <c r="BK132" s="11">
        <v>13</v>
      </c>
      <c r="BL132" s="11">
        <v>16</v>
      </c>
      <c r="BM132" s="11">
        <v>9</v>
      </c>
      <c r="BN132" s="11">
        <v>16</v>
      </c>
      <c r="BO132" s="11">
        <v>13</v>
      </c>
      <c r="BP132" s="11">
        <v>17</v>
      </c>
      <c r="BQ132" s="11">
        <v>15</v>
      </c>
      <c r="BR132" s="60"/>
      <c r="BS132" s="60"/>
      <c r="BT132" s="11">
        <f t="shared" si="516"/>
        <v>0</v>
      </c>
      <c r="BU132" s="11">
        <f t="shared" si="517"/>
        <v>0</v>
      </c>
      <c r="BV132" s="11">
        <f t="shared" si="518"/>
        <v>0</v>
      </c>
      <c r="BW132" s="11">
        <f t="shared" si="519"/>
        <v>0</v>
      </c>
      <c r="BX132" s="11">
        <f t="shared" si="520"/>
        <v>0</v>
      </c>
      <c r="BY132" s="11">
        <f t="shared" si="521"/>
        <v>0</v>
      </c>
      <c r="BZ132" s="11">
        <f t="shared" si="522"/>
        <v>0</v>
      </c>
      <c r="CA132" s="11">
        <f t="shared" si="523"/>
        <v>1</v>
      </c>
      <c r="CB132" s="11">
        <f t="shared" si="524"/>
        <v>0</v>
      </c>
      <c r="CC132" s="11">
        <f t="shared" si="525"/>
        <v>-1</v>
      </c>
      <c r="CD132" s="11">
        <f t="shared" si="526"/>
        <v>0</v>
      </c>
      <c r="CE132" s="11">
        <f t="shared" si="527"/>
        <v>1</v>
      </c>
      <c r="CF132" s="11">
        <f t="shared" si="528"/>
        <v>1</v>
      </c>
      <c r="CG132" s="11">
        <f t="shared" si="529"/>
        <v>1</v>
      </c>
      <c r="CH132" s="11">
        <f t="shared" si="530"/>
        <v>-1</v>
      </c>
      <c r="CI132" s="11">
        <f t="shared" si="531"/>
        <v>6</v>
      </c>
      <c r="CJ132" s="11">
        <f t="shared" si="532"/>
        <v>1</v>
      </c>
      <c r="CK132" s="11">
        <f t="shared" si="533"/>
        <v>0</v>
      </c>
      <c r="CL132" s="11">
        <f t="shared" si="534"/>
        <v>1</v>
      </c>
      <c r="CM132" s="11">
        <f t="shared" si="535"/>
        <v>0</v>
      </c>
      <c r="CN132" s="11">
        <f t="shared" si="536"/>
        <v>0</v>
      </c>
      <c r="CO132" s="11">
        <f t="shared" si="537"/>
        <v>1</v>
      </c>
      <c r="CP132" s="11">
        <f t="shared" si="538"/>
        <v>1</v>
      </c>
      <c r="CQ132" s="11">
        <f t="shared" si="539"/>
        <v>0</v>
      </c>
      <c r="CR132" s="11">
        <f t="shared" si="540"/>
        <v>3</v>
      </c>
      <c r="CS132" s="11">
        <f t="shared" si="541"/>
        <v>-7</v>
      </c>
      <c r="CT132" s="11">
        <f t="shared" si="542"/>
        <v>7</v>
      </c>
      <c r="CU132" s="11">
        <f t="shared" si="543"/>
        <v>-3</v>
      </c>
      <c r="CV132" s="11">
        <f t="shared" si="544"/>
        <v>4</v>
      </c>
      <c r="CW132" s="11">
        <f t="shared" si="545"/>
        <v>-2</v>
      </c>
      <c r="CX132" s="66">
        <f t="shared" si="546"/>
        <v>0</v>
      </c>
      <c r="CY132" s="66">
        <f t="shared" si="547"/>
        <v>10</v>
      </c>
      <c r="CZ132" s="66">
        <f t="shared" si="548"/>
        <v>4</v>
      </c>
      <c r="DA132" s="66">
        <f t="shared" si="549"/>
        <v>14</v>
      </c>
      <c r="DB132" s="60"/>
      <c r="DC132" s="135"/>
      <c r="DD132" s="134"/>
      <c r="DE132" s="134"/>
      <c r="DF132" s="134"/>
      <c r="DG132" s="134"/>
      <c r="DH132" s="134"/>
      <c r="DI132" s="134"/>
      <c r="DJ132" s="135">
        <v>0</v>
      </c>
      <c r="DK132" s="122">
        <v>0</v>
      </c>
      <c r="DL132" s="122">
        <v>0</v>
      </c>
      <c r="DM132" s="122">
        <v>0</v>
      </c>
      <c r="DN132" s="122">
        <v>0</v>
      </c>
      <c r="DO132" s="122">
        <v>0</v>
      </c>
      <c r="DP132" s="122">
        <v>0</v>
      </c>
      <c r="DQ132" s="122">
        <v>0</v>
      </c>
      <c r="DR132" s="122">
        <v>0</v>
      </c>
      <c r="DS132" s="137">
        <v>0</v>
      </c>
      <c r="DT132" s="137">
        <v>0</v>
      </c>
      <c r="DU132" s="137"/>
      <c r="DV132" s="137"/>
      <c r="DW132" s="137"/>
      <c r="DX132" s="137"/>
      <c r="DY132" s="137"/>
      <c r="DZ132" s="137"/>
      <c r="EA132" s="137"/>
      <c r="EB132" s="138"/>
      <c r="EC132" s="138"/>
      <c r="ED132" s="138"/>
      <c r="EE132" s="138"/>
      <c r="EF132" s="138"/>
      <c r="EG132" s="66">
        <f t="shared" si="550"/>
        <v>0</v>
      </c>
      <c r="EH132" s="66">
        <f t="shared" si="551"/>
        <v>0</v>
      </c>
      <c r="EI132" s="66">
        <f t="shared" si="552"/>
        <v>0</v>
      </c>
      <c r="EJ132" s="66">
        <f t="shared" si="553"/>
        <v>0</v>
      </c>
      <c r="EK132" s="25"/>
      <c r="EL132" s="5">
        <f t="shared" si="554"/>
        <v>0</v>
      </c>
      <c r="EM132" s="5">
        <f t="shared" si="555"/>
        <v>0</v>
      </c>
      <c r="EN132" s="5">
        <f t="shared" si="556"/>
        <v>0</v>
      </c>
      <c r="EO132" s="5">
        <f t="shared" si="557"/>
        <v>0</v>
      </c>
      <c r="EP132" s="5">
        <f t="shared" si="558"/>
        <v>0</v>
      </c>
      <c r="EQ132" s="5">
        <f t="shared" si="559"/>
        <v>0</v>
      </c>
      <c r="ER132" s="5">
        <f t="shared" si="560"/>
        <v>0</v>
      </c>
      <c r="ES132" s="5">
        <f t="shared" si="561"/>
        <v>1</v>
      </c>
      <c r="ET132" s="5">
        <f t="shared" si="562"/>
        <v>0</v>
      </c>
      <c r="EU132" s="5">
        <f t="shared" si="563"/>
        <v>-1</v>
      </c>
      <c r="EV132" s="5">
        <f t="shared" si="564"/>
        <v>0</v>
      </c>
      <c r="EW132" s="5">
        <f t="shared" si="565"/>
        <v>1</v>
      </c>
      <c r="EX132" s="5">
        <f t="shared" si="566"/>
        <v>1</v>
      </c>
      <c r="EY132" s="5">
        <f t="shared" si="567"/>
        <v>1</v>
      </c>
      <c r="EZ132" s="5">
        <f t="shared" si="568"/>
        <v>-1</v>
      </c>
      <c r="FA132" s="5">
        <f t="shared" si="569"/>
        <v>6</v>
      </c>
      <c r="FB132" s="5">
        <f t="shared" si="570"/>
        <v>1</v>
      </c>
      <c r="FC132" s="5">
        <f t="shared" si="571"/>
        <v>0</v>
      </c>
      <c r="FD132" s="5">
        <f t="shared" si="572"/>
        <v>1</v>
      </c>
      <c r="FE132" s="5">
        <f t="shared" si="573"/>
        <v>0</v>
      </c>
      <c r="FF132" s="5">
        <f t="shared" si="574"/>
        <v>0</v>
      </c>
      <c r="FG132" s="5">
        <f t="shared" si="575"/>
        <v>1</v>
      </c>
      <c r="FH132" s="5">
        <f t="shared" si="576"/>
        <v>1</v>
      </c>
      <c r="FI132" s="5">
        <f t="shared" si="577"/>
        <v>0</v>
      </c>
      <c r="FJ132" s="5">
        <f t="shared" si="578"/>
        <v>3</v>
      </c>
      <c r="FK132" s="5">
        <f t="shared" si="579"/>
        <v>-7</v>
      </c>
      <c r="FL132" s="5">
        <f t="shared" si="580"/>
        <v>7</v>
      </c>
      <c r="FM132" s="5">
        <f t="shared" si="581"/>
        <v>-3</v>
      </c>
      <c r="FN132" s="5">
        <f t="shared" si="582"/>
        <v>4</v>
      </c>
      <c r="FO132" s="5">
        <f t="shared" si="583"/>
        <v>-2</v>
      </c>
      <c r="FP132" s="176">
        <f t="shared" si="584"/>
        <v>0</v>
      </c>
      <c r="FQ132" s="176">
        <f t="shared" si="585"/>
        <v>10</v>
      </c>
      <c r="FR132" s="176">
        <f t="shared" si="586"/>
        <v>4</v>
      </c>
      <c r="FS132" s="66">
        <f t="shared" si="587"/>
        <v>14</v>
      </c>
      <c r="FT132" s="242">
        <f t="shared" si="588"/>
        <v>0</v>
      </c>
      <c r="FU132" s="242">
        <f t="shared" si="589"/>
        <v>0</v>
      </c>
      <c r="FV132" s="242">
        <f t="shared" si="590"/>
        <v>0</v>
      </c>
      <c r="FW132" s="242">
        <f t="shared" si="591"/>
        <v>0</v>
      </c>
      <c r="FX132" s="242">
        <f t="shared" si="592"/>
        <v>0</v>
      </c>
      <c r="FY132" s="242">
        <f t="shared" si="593"/>
        <v>0</v>
      </c>
      <c r="FZ132" s="242">
        <f t="shared" si="594"/>
        <v>0</v>
      </c>
      <c r="GA132" s="242">
        <f t="shared" si="595"/>
        <v>3.5844863431070325E-5</v>
      </c>
      <c r="GB132" s="242">
        <f t="shared" si="596"/>
        <v>0</v>
      </c>
      <c r="GC132" s="242">
        <f t="shared" si="597"/>
        <v>-2.0654755757513167E-5</v>
      </c>
      <c r="GD132" s="242">
        <f t="shared" si="598"/>
        <v>0</v>
      </c>
      <c r="GE132" s="242">
        <f t="shared" si="599"/>
        <v>2.3158869847151459E-5</v>
      </c>
      <c r="GF132" s="242">
        <f t="shared" si="600"/>
        <v>2.2494657518839277E-5</v>
      </c>
      <c r="GG132" s="242">
        <f t="shared" si="601"/>
        <v>1.653302471687195E-5</v>
      </c>
      <c r="GH132" s="242">
        <f t="shared" si="602"/>
        <v>-1.5941081761808355E-5</v>
      </c>
      <c r="GI132" s="242">
        <f t="shared" si="603"/>
        <v>8.0350327427584274E-5</v>
      </c>
      <c r="GJ132" s="242">
        <f t="shared" si="604"/>
        <v>1.2671219858335762E-5</v>
      </c>
      <c r="GK132" s="242">
        <f t="shared" si="605"/>
        <v>0</v>
      </c>
      <c r="GL132" s="242">
        <f t="shared" si="606"/>
        <v>1.113077548112777E-5</v>
      </c>
      <c r="GM132" s="242">
        <f t="shared" si="607"/>
        <v>0</v>
      </c>
      <c r="GN132" s="242">
        <f t="shared" si="608"/>
        <v>0</v>
      </c>
      <c r="GO132" s="242">
        <f t="shared" si="609"/>
        <v>1.833583923136162E-5</v>
      </c>
      <c r="GP132" s="242">
        <f t="shared" si="610"/>
        <v>1.6776834546857699E-5</v>
      </c>
      <c r="GQ132" s="242">
        <f t="shared" si="611"/>
        <v>0</v>
      </c>
      <c r="GR132" s="242">
        <f t="shared" si="612"/>
        <v>4.6474880327183155E-5</v>
      </c>
      <c r="GS132" s="242">
        <f t="shared" si="613"/>
        <v>-1.0380982040901069E-4</v>
      </c>
      <c r="GT132" s="242">
        <f t="shared" si="614"/>
        <v>9.9382409313551496E-5</v>
      </c>
      <c r="GU132" s="242">
        <f t="shared" si="615"/>
        <v>-3.9289257334813231E-5</v>
      </c>
      <c r="GV132" s="242">
        <f t="shared" si="616"/>
        <v>7.1244734568835769E-5</v>
      </c>
      <c r="GW132" s="242">
        <f t="shared" si="617"/>
        <v>-2.694385910157947E-5</v>
      </c>
      <c r="GX132" s="177">
        <f t="shared" si="618"/>
        <v>0</v>
      </c>
      <c r="GY132" s="177">
        <f t="shared" si="619"/>
        <v>1.5170639351424827E-5</v>
      </c>
      <c r="GZ132" s="177">
        <f t="shared" si="620"/>
        <v>6.0992655467737429E-6</v>
      </c>
      <c r="HA132" s="243">
        <f t="shared" si="621"/>
        <v>8.7809613036833999E-6</v>
      </c>
      <c r="HB132" s="19"/>
      <c r="HC132" s="19"/>
      <c r="HD132" s="225">
        <v>0.76298999999999995</v>
      </c>
      <c r="HE132" s="10">
        <f t="shared" si="622"/>
        <v>0</v>
      </c>
      <c r="HF132" s="10">
        <f t="shared" si="623"/>
        <v>0</v>
      </c>
      <c r="HG132" s="10">
        <f t="shared" si="624"/>
        <v>0</v>
      </c>
      <c r="HH132" s="10">
        <f t="shared" si="625"/>
        <v>0</v>
      </c>
      <c r="HI132" s="10">
        <f t="shared" si="626"/>
        <v>0</v>
      </c>
      <c r="HJ132" s="10">
        <f t="shared" si="627"/>
        <v>0</v>
      </c>
      <c r="HK132" s="10">
        <f t="shared" si="628"/>
        <v>0</v>
      </c>
      <c r="HL132" s="10">
        <f t="shared" si="629"/>
        <v>0.76298999999999995</v>
      </c>
      <c r="HM132" s="10">
        <f t="shared" si="630"/>
        <v>0</v>
      </c>
      <c r="HN132" s="10">
        <f t="shared" si="631"/>
        <v>-0.76298999999999995</v>
      </c>
      <c r="HO132" s="10">
        <f t="shared" si="632"/>
        <v>0</v>
      </c>
      <c r="HP132" s="10">
        <f t="shared" si="633"/>
        <v>0.76298999999999995</v>
      </c>
      <c r="HQ132" s="10">
        <f t="shared" si="634"/>
        <v>0.76298999999999995</v>
      </c>
      <c r="HR132" s="10">
        <f t="shared" si="635"/>
        <v>0.76298999999999995</v>
      </c>
      <c r="HS132" s="10">
        <f t="shared" si="636"/>
        <v>-0.76298999999999995</v>
      </c>
      <c r="HT132" s="10">
        <f t="shared" si="637"/>
        <v>4.5779399999999999</v>
      </c>
      <c r="HU132" s="10">
        <f t="shared" si="638"/>
        <v>0.76298999999999995</v>
      </c>
      <c r="HV132" s="10">
        <f t="shared" si="639"/>
        <v>0</v>
      </c>
      <c r="HW132" s="10">
        <f t="shared" si="640"/>
        <v>0.76298999999999995</v>
      </c>
      <c r="HX132" s="10">
        <f t="shared" si="641"/>
        <v>0</v>
      </c>
      <c r="HY132" s="10">
        <f t="shared" si="642"/>
        <v>0</v>
      </c>
      <c r="HZ132" s="10">
        <f t="shared" si="643"/>
        <v>0.76298999999999995</v>
      </c>
      <c r="IA132" s="10">
        <f t="shared" si="644"/>
        <v>0.76298999999999995</v>
      </c>
      <c r="IB132" s="10">
        <f t="shared" si="645"/>
        <v>0</v>
      </c>
      <c r="IC132" s="10">
        <f t="shared" si="646"/>
        <v>2.2889699999999999</v>
      </c>
      <c r="ID132" s="10">
        <f t="shared" si="647"/>
        <v>-5.3409299999999993</v>
      </c>
      <c r="IE132" s="10">
        <f t="shared" si="648"/>
        <v>5.3409299999999993</v>
      </c>
      <c r="IF132" s="10">
        <f t="shared" si="649"/>
        <v>-2.2889699999999999</v>
      </c>
      <c r="IG132" s="10">
        <f t="shared" si="650"/>
        <v>3.0519599999999998</v>
      </c>
      <c r="IH132" s="10">
        <f t="shared" si="651"/>
        <v>-1.5259799999999999</v>
      </c>
      <c r="II132" s="176">
        <f t="shared" si="652"/>
        <v>0</v>
      </c>
      <c r="IJ132" s="176">
        <f t="shared" si="653"/>
        <v>7.629900000000001</v>
      </c>
      <c r="IK132" s="176">
        <f t="shared" si="654"/>
        <v>3.0519600000000002</v>
      </c>
      <c r="IL132" s="19">
        <f t="shared" si="655"/>
        <v>10.681860000000002</v>
      </c>
      <c r="IM132" s="168"/>
      <c r="IN132" s="168"/>
      <c r="IO132" s="168"/>
      <c r="IP132" s="168"/>
      <c r="IQ132" s="168"/>
      <c r="IR132" s="168"/>
      <c r="IS132" s="168"/>
      <c r="IT132" s="168"/>
      <c r="IU132" s="168"/>
      <c r="IV132" s="168"/>
      <c r="IW132" s="168"/>
      <c r="IX132" s="168"/>
      <c r="IY132" s="168"/>
      <c r="IZ132" s="168"/>
      <c r="JA132" s="168"/>
      <c r="JB132" s="168"/>
      <c r="JC132" s="168"/>
      <c r="JD132" s="168"/>
      <c r="JE132" s="168"/>
      <c r="JF132" s="168"/>
      <c r="JG132" s="168"/>
      <c r="JH132" s="168"/>
      <c r="JI132" s="168"/>
      <c r="JJ132" s="168"/>
      <c r="JK132" s="168"/>
      <c r="JL132" s="168"/>
      <c r="JM132" s="168"/>
      <c r="JN132" s="168"/>
      <c r="JO132" s="168"/>
      <c r="JP132" s="168"/>
      <c r="JQ132" s="177"/>
      <c r="JR132" s="177">
        <f t="shared" ref="JR132:JT133" si="656">IJ132/FQ132</f>
        <v>0.76299000000000006</v>
      </c>
      <c r="JS132" s="177">
        <f t="shared" si="656"/>
        <v>0.76299000000000006</v>
      </c>
      <c r="JT132" s="22">
        <f t="shared" si="656"/>
        <v>0.76299000000000017</v>
      </c>
    </row>
    <row r="133" spans="1:280" x14ac:dyDescent="0.25">
      <c r="A133" s="96">
        <v>133</v>
      </c>
      <c r="B133" s="39"/>
      <c r="C133" s="39" t="s">
        <v>238</v>
      </c>
      <c r="D133" s="39" t="s">
        <v>181</v>
      </c>
      <c r="E133" s="68">
        <v>105</v>
      </c>
      <c r="F133" s="48" t="s">
        <v>2</v>
      </c>
      <c r="G133" s="17"/>
      <c r="H133" s="5"/>
      <c r="I133" s="5"/>
      <c r="J133" s="5"/>
      <c r="K133" s="5"/>
      <c r="L133" s="5"/>
      <c r="M133" s="5"/>
      <c r="N133" s="17"/>
      <c r="O133" s="12"/>
      <c r="P133" s="12"/>
      <c r="Q133" s="12"/>
      <c r="R133" s="12"/>
      <c r="S133" s="12"/>
      <c r="T133" s="12"/>
      <c r="U133" s="12"/>
      <c r="V133" s="12"/>
      <c r="W133" s="11"/>
      <c r="X133" s="11"/>
      <c r="Y133" s="12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58"/>
      <c r="AM133" s="17">
        <v>1073</v>
      </c>
      <c r="AN133" s="5">
        <v>1071</v>
      </c>
      <c r="AO133" s="5">
        <v>1100</v>
      </c>
      <c r="AP133" s="5">
        <v>1190</v>
      </c>
      <c r="AQ133" s="5">
        <v>1259</v>
      </c>
      <c r="AR133" s="5">
        <v>1459</v>
      </c>
      <c r="AS133" s="5">
        <v>1686</v>
      </c>
      <c r="AT133" s="17">
        <v>1902</v>
      </c>
      <c r="AU133" s="12">
        <v>2072</v>
      </c>
      <c r="AV133" s="12">
        <v>2168</v>
      </c>
      <c r="AW133" s="12">
        <v>2208</v>
      </c>
      <c r="AX133" s="12">
        <v>2307</v>
      </c>
      <c r="AY133" s="12">
        <v>2349</v>
      </c>
      <c r="AZ133" s="12">
        <v>2428</v>
      </c>
      <c r="BA133" s="12">
        <v>2456</v>
      </c>
      <c r="BB133" s="12">
        <v>2438</v>
      </c>
      <c r="BC133" s="11">
        <v>2523</v>
      </c>
      <c r="BD133" s="11">
        <v>2551</v>
      </c>
      <c r="BE133" s="12">
        <v>2553</v>
      </c>
      <c r="BF133" s="11">
        <v>2589</v>
      </c>
      <c r="BG133" s="11">
        <v>2643</v>
      </c>
      <c r="BH133" s="11">
        <v>2712</v>
      </c>
      <c r="BI133" s="11">
        <v>2730</v>
      </c>
      <c r="BJ133" s="11">
        <v>2767</v>
      </c>
      <c r="BK133" s="11">
        <v>2822</v>
      </c>
      <c r="BL133" s="11">
        <v>2814</v>
      </c>
      <c r="BM133" s="11">
        <v>2808</v>
      </c>
      <c r="BN133" s="11">
        <v>2844</v>
      </c>
      <c r="BO133" s="11">
        <v>2883</v>
      </c>
      <c r="BP133" s="11">
        <v>2889</v>
      </c>
      <c r="BQ133" s="11">
        <v>2983</v>
      </c>
      <c r="BR133" s="58"/>
      <c r="BS133" s="58"/>
      <c r="BT133" s="12">
        <f t="shared" si="516"/>
        <v>-2</v>
      </c>
      <c r="BU133" s="12">
        <f t="shared" si="517"/>
        <v>29</v>
      </c>
      <c r="BV133" s="12">
        <f t="shared" si="518"/>
        <v>90</v>
      </c>
      <c r="BW133" s="12">
        <f t="shared" si="519"/>
        <v>69</v>
      </c>
      <c r="BX133" s="12">
        <f t="shared" si="520"/>
        <v>200</v>
      </c>
      <c r="BY133" s="12">
        <f t="shared" si="521"/>
        <v>227</v>
      </c>
      <c r="BZ133" s="12">
        <f t="shared" si="522"/>
        <v>216</v>
      </c>
      <c r="CA133" s="12">
        <f t="shared" si="523"/>
        <v>170</v>
      </c>
      <c r="CB133" s="12">
        <f t="shared" si="524"/>
        <v>96</v>
      </c>
      <c r="CC133" s="12">
        <f t="shared" si="525"/>
        <v>40</v>
      </c>
      <c r="CD133" s="12">
        <f t="shared" si="526"/>
        <v>99</v>
      </c>
      <c r="CE133" s="12">
        <f t="shared" si="527"/>
        <v>42</v>
      </c>
      <c r="CF133" s="12">
        <f t="shared" si="528"/>
        <v>79</v>
      </c>
      <c r="CG133" s="12">
        <f t="shared" si="529"/>
        <v>28</v>
      </c>
      <c r="CH133" s="12">
        <f t="shared" si="530"/>
        <v>-18</v>
      </c>
      <c r="CI133" s="12">
        <f t="shared" si="531"/>
        <v>85</v>
      </c>
      <c r="CJ133" s="12">
        <f t="shared" si="532"/>
        <v>28</v>
      </c>
      <c r="CK133" s="12">
        <f t="shared" si="533"/>
        <v>2</v>
      </c>
      <c r="CL133" s="12">
        <f t="shared" si="534"/>
        <v>36</v>
      </c>
      <c r="CM133" s="12">
        <f t="shared" si="535"/>
        <v>54</v>
      </c>
      <c r="CN133" s="12">
        <f t="shared" si="536"/>
        <v>69</v>
      </c>
      <c r="CO133" s="12">
        <f t="shared" si="537"/>
        <v>18</v>
      </c>
      <c r="CP133" s="12">
        <f t="shared" si="538"/>
        <v>37</v>
      </c>
      <c r="CQ133" s="12">
        <f t="shared" si="539"/>
        <v>55</v>
      </c>
      <c r="CR133" s="12">
        <f t="shared" si="540"/>
        <v>-8</v>
      </c>
      <c r="CS133" s="12">
        <f t="shared" si="541"/>
        <v>-6</v>
      </c>
      <c r="CT133" s="12">
        <f t="shared" si="542"/>
        <v>36</v>
      </c>
      <c r="CU133" s="12">
        <f t="shared" si="543"/>
        <v>39</v>
      </c>
      <c r="CV133" s="12">
        <f t="shared" si="544"/>
        <v>6</v>
      </c>
      <c r="CW133" s="12">
        <f t="shared" si="545"/>
        <v>94</v>
      </c>
      <c r="CX133" s="66">
        <f t="shared" si="546"/>
        <v>1135</v>
      </c>
      <c r="CY133" s="66">
        <f t="shared" si="547"/>
        <v>435</v>
      </c>
      <c r="CZ133" s="66">
        <f t="shared" si="548"/>
        <v>340</v>
      </c>
      <c r="DA133" s="66">
        <f t="shared" si="549"/>
        <v>1910</v>
      </c>
      <c r="DB133" s="58"/>
      <c r="DC133" s="133">
        <v>42</v>
      </c>
      <c r="DD133" s="122">
        <v>8</v>
      </c>
      <c r="DE133" s="122">
        <v>9</v>
      </c>
      <c r="DF133" s="134">
        <v>3</v>
      </c>
      <c r="DG133" s="134">
        <v>2</v>
      </c>
      <c r="DH133" s="134">
        <v>2</v>
      </c>
      <c r="DI133" s="134">
        <v>6</v>
      </c>
      <c r="DJ133" s="135">
        <v>2</v>
      </c>
      <c r="DK133" s="122">
        <v>11</v>
      </c>
      <c r="DL133" s="122">
        <v>8</v>
      </c>
      <c r="DM133" s="122">
        <v>10</v>
      </c>
      <c r="DN133" s="134">
        <v>11</v>
      </c>
      <c r="DO133" s="134">
        <v>8</v>
      </c>
      <c r="DP133" s="134">
        <v>17</v>
      </c>
      <c r="DQ133" s="134">
        <v>14</v>
      </c>
      <c r="DR133" s="134">
        <v>7</v>
      </c>
      <c r="DS133" s="136">
        <v>12</v>
      </c>
      <c r="DT133" s="136">
        <v>15</v>
      </c>
      <c r="DU133" s="136">
        <v>6</v>
      </c>
      <c r="DV133" s="136">
        <v>5</v>
      </c>
      <c r="DW133" s="136">
        <v>10</v>
      </c>
      <c r="DX133" s="136">
        <v>9</v>
      </c>
      <c r="DY133" s="136">
        <v>2</v>
      </c>
      <c r="DZ133" s="136">
        <v>1</v>
      </c>
      <c r="EA133" s="136">
        <v>11</v>
      </c>
      <c r="EB133" s="136">
        <v>6</v>
      </c>
      <c r="EC133" s="136">
        <v>9</v>
      </c>
      <c r="ED133" s="136">
        <v>17</v>
      </c>
      <c r="EE133" s="136">
        <v>12</v>
      </c>
      <c r="EF133" s="136">
        <v>11</v>
      </c>
      <c r="EG133" s="66">
        <f t="shared" si="550"/>
        <v>93</v>
      </c>
      <c r="EH133" s="66">
        <f t="shared" si="551"/>
        <v>105</v>
      </c>
      <c r="EI133" s="66">
        <f t="shared" si="552"/>
        <v>88</v>
      </c>
      <c r="EJ133" s="66">
        <f t="shared" si="553"/>
        <v>286</v>
      </c>
      <c r="EK133" s="25"/>
      <c r="EL133" s="5">
        <f t="shared" si="554"/>
        <v>40</v>
      </c>
      <c r="EM133" s="5">
        <f t="shared" si="555"/>
        <v>37</v>
      </c>
      <c r="EN133" s="5">
        <f t="shared" si="556"/>
        <v>99</v>
      </c>
      <c r="EO133" s="5">
        <f t="shared" si="557"/>
        <v>72</v>
      </c>
      <c r="EP133" s="5">
        <f t="shared" si="558"/>
        <v>202</v>
      </c>
      <c r="EQ133" s="5">
        <f t="shared" si="559"/>
        <v>229</v>
      </c>
      <c r="ER133" s="5">
        <f t="shared" si="560"/>
        <v>222</v>
      </c>
      <c r="ES133" s="5">
        <f t="shared" si="561"/>
        <v>172</v>
      </c>
      <c r="ET133" s="5">
        <f t="shared" si="562"/>
        <v>107</v>
      </c>
      <c r="EU133" s="5">
        <f t="shared" si="563"/>
        <v>48</v>
      </c>
      <c r="EV133" s="5">
        <f t="shared" si="564"/>
        <v>109</v>
      </c>
      <c r="EW133" s="5">
        <f t="shared" si="565"/>
        <v>53</v>
      </c>
      <c r="EX133" s="5">
        <f t="shared" si="566"/>
        <v>87</v>
      </c>
      <c r="EY133" s="5">
        <f t="shared" si="567"/>
        <v>45</v>
      </c>
      <c r="EZ133" s="5">
        <f t="shared" si="568"/>
        <v>-4</v>
      </c>
      <c r="FA133" s="5">
        <f t="shared" si="569"/>
        <v>92</v>
      </c>
      <c r="FB133" s="5">
        <f t="shared" si="570"/>
        <v>40</v>
      </c>
      <c r="FC133" s="5">
        <f t="shared" si="571"/>
        <v>17</v>
      </c>
      <c r="FD133" s="5">
        <f t="shared" si="572"/>
        <v>42</v>
      </c>
      <c r="FE133" s="5">
        <f t="shared" si="573"/>
        <v>59</v>
      </c>
      <c r="FF133" s="5">
        <f t="shared" si="574"/>
        <v>79</v>
      </c>
      <c r="FG133" s="5">
        <f t="shared" si="575"/>
        <v>27</v>
      </c>
      <c r="FH133" s="5">
        <f t="shared" si="576"/>
        <v>39</v>
      </c>
      <c r="FI133" s="5">
        <f t="shared" si="577"/>
        <v>56</v>
      </c>
      <c r="FJ133" s="5">
        <f t="shared" si="578"/>
        <v>3</v>
      </c>
      <c r="FK133" s="5">
        <f t="shared" si="579"/>
        <v>0</v>
      </c>
      <c r="FL133" s="5">
        <f t="shared" si="580"/>
        <v>45</v>
      </c>
      <c r="FM133" s="5">
        <f t="shared" si="581"/>
        <v>56</v>
      </c>
      <c r="FN133" s="5">
        <f t="shared" si="582"/>
        <v>18</v>
      </c>
      <c r="FO133" s="5">
        <f t="shared" si="583"/>
        <v>105</v>
      </c>
      <c r="FP133" s="176">
        <f t="shared" si="584"/>
        <v>1228</v>
      </c>
      <c r="FQ133" s="176">
        <f t="shared" si="585"/>
        <v>540</v>
      </c>
      <c r="FR133" s="176">
        <f t="shared" si="586"/>
        <v>428</v>
      </c>
      <c r="FS133" s="66">
        <f t="shared" si="587"/>
        <v>2196</v>
      </c>
      <c r="FT133" s="242">
        <f t="shared" si="588"/>
        <v>1.274153165952079E-3</v>
      </c>
      <c r="FU133" s="242">
        <f t="shared" si="589"/>
        <v>1.5052643569673397E-3</v>
      </c>
      <c r="FV133" s="242">
        <f t="shared" si="590"/>
        <v>3.429105834675534E-3</v>
      </c>
      <c r="FW133" s="242">
        <f t="shared" si="591"/>
        <v>5.2880907788917042E-3</v>
      </c>
      <c r="FX133" s="242">
        <f t="shared" si="592"/>
        <v>8.4062172715860146E-3</v>
      </c>
      <c r="FY133" s="242">
        <f t="shared" si="593"/>
        <v>9.7228217411917898E-3</v>
      </c>
      <c r="FZ133" s="242">
        <f t="shared" si="594"/>
        <v>6.960920597426758E-3</v>
      </c>
      <c r="GA133" s="242">
        <f t="shared" si="595"/>
        <v>6.1653165101440968E-3</v>
      </c>
      <c r="GB133" s="242">
        <f t="shared" si="596"/>
        <v>4.2585369736527897E-3</v>
      </c>
      <c r="GC133" s="242">
        <f t="shared" si="597"/>
        <v>9.9142827636063201E-4</v>
      </c>
      <c r="GD133" s="242">
        <f t="shared" si="598"/>
        <v>2.2518334882760047E-3</v>
      </c>
      <c r="GE133" s="242">
        <f t="shared" si="599"/>
        <v>1.2274201018990273E-3</v>
      </c>
      <c r="GF133" s="242">
        <f t="shared" si="600"/>
        <v>1.9570352041390171E-3</v>
      </c>
      <c r="GG133" s="242">
        <f t="shared" si="601"/>
        <v>7.439861122592378E-4</v>
      </c>
      <c r="GH133" s="242">
        <f t="shared" si="602"/>
        <v>-6.3764327047233419E-5</v>
      </c>
      <c r="GI133" s="242">
        <f t="shared" si="603"/>
        <v>1.2320383538896255E-3</v>
      </c>
      <c r="GJ133" s="242">
        <f t="shared" si="604"/>
        <v>5.0684879433343048E-4</v>
      </c>
      <c r="GK133" s="242">
        <f t="shared" si="605"/>
        <v>2.2113821138211381E-4</v>
      </c>
      <c r="GL133" s="242">
        <f t="shared" si="606"/>
        <v>4.6749257020736637E-4</v>
      </c>
      <c r="GM133" s="242">
        <f t="shared" si="607"/>
        <v>7.4116878548816643E-4</v>
      </c>
      <c r="GN133" s="242">
        <f t="shared" si="608"/>
        <v>1.2203976333554755E-3</v>
      </c>
      <c r="GO133" s="242">
        <f t="shared" si="609"/>
        <v>4.950676592467637E-4</v>
      </c>
      <c r="GP133" s="242">
        <f t="shared" si="610"/>
        <v>6.5429654732745025E-4</v>
      </c>
      <c r="GQ133" s="242">
        <f t="shared" si="611"/>
        <v>8.2604398684229933E-4</v>
      </c>
      <c r="GR133" s="242">
        <f t="shared" si="612"/>
        <v>4.6474880327183155E-5</v>
      </c>
      <c r="GS133" s="242">
        <f t="shared" si="613"/>
        <v>0</v>
      </c>
      <c r="GT133" s="242">
        <f t="shared" si="614"/>
        <v>6.3888691701568818E-4</v>
      </c>
      <c r="GU133" s="242">
        <f t="shared" si="615"/>
        <v>7.333994702498469E-4</v>
      </c>
      <c r="GV133" s="242">
        <f t="shared" si="616"/>
        <v>3.2060130555976098E-4</v>
      </c>
      <c r="GW133" s="242">
        <f t="shared" si="617"/>
        <v>1.4145526028329222E-3</v>
      </c>
      <c r="GX133" s="177">
        <f t="shared" si="618"/>
        <v>4.3955446072609528E-3</v>
      </c>
      <c r="GY133" s="177">
        <f t="shared" si="619"/>
        <v>8.1921452497694057E-4</v>
      </c>
      <c r="GZ133" s="177">
        <f t="shared" si="620"/>
        <v>6.5262141350479045E-4</v>
      </c>
      <c r="HA133" s="243">
        <f t="shared" si="621"/>
        <v>1.3773565016349104E-3</v>
      </c>
      <c r="HB133" s="19"/>
      <c r="HC133" s="19"/>
      <c r="HD133" s="225">
        <v>4.9589999999999999E-3</v>
      </c>
      <c r="HE133" s="10">
        <f t="shared" si="622"/>
        <v>0.19835999999999998</v>
      </c>
      <c r="HF133" s="10">
        <f t="shared" si="623"/>
        <v>0.18348300000000001</v>
      </c>
      <c r="HG133" s="10">
        <f t="shared" si="624"/>
        <v>0.49094099999999996</v>
      </c>
      <c r="HH133" s="10">
        <f t="shared" si="625"/>
        <v>0.35704799999999998</v>
      </c>
      <c r="HI133" s="10">
        <f t="shared" si="626"/>
        <v>1.0017179999999999</v>
      </c>
      <c r="HJ133" s="10">
        <f t="shared" si="627"/>
        <v>1.1356109999999999</v>
      </c>
      <c r="HK133" s="10">
        <f t="shared" si="628"/>
        <v>1.1008979999999999</v>
      </c>
      <c r="HL133" s="10">
        <f t="shared" si="629"/>
        <v>0.85294799999999993</v>
      </c>
      <c r="HM133" s="10">
        <f t="shared" si="630"/>
        <v>0.530613</v>
      </c>
      <c r="HN133" s="10">
        <f t="shared" si="631"/>
        <v>0.23803199999999999</v>
      </c>
      <c r="HO133" s="10">
        <f t="shared" si="632"/>
        <v>0.54053099999999998</v>
      </c>
      <c r="HP133" s="10">
        <f t="shared" si="633"/>
        <v>0.26282699999999998</v>
      </c>
      <c r="HQ133" s="10">
        <f t="shared" si="634"/>
        <v>0.43143300000000001</v>
      </c>
      <c r="HR133" s="10">
        <f t="shared" si="635"/>
        <v>0.22315499999999999</v>
      </c>
      <c r="HS133" s="10">
        <f t="shared" si="636"/>
        <v>-1.9835999999999999E-2</v>
      </c>
      <c r="HT133" s="10">
        <f t="shared" si="637"/>
        <v>0.45622799999999997</v>
      </c>
      <c r="HU133" s="10">
        <f t="shared" si="638"/>
        <v>0.19835999999999998</v>
      </c>
      <c r="HV133" s="10">
        <f t="shared" si="639"/>
        <v>8.4303000000000003E-2</v>
      </c>
      <c r="HW133" s="10">
        <f t="shared" si="640"/>
        <v>0.20827799999999999</v>
      </c>
      <c r="HX133" s="10">
        <f t="shared" si="641"/>
        <v>0.29258099999999998</v>
      </c>
      <c r="HY133" s="10">
        <f t="shared" si="642"/>
        <v>0.39176099999999997</v>
      </c>
      <c r="HZ133" s="10">
        <f t="shared" si="643"/>
        <v>0.13389299999999998</v>
      </c>
      <c r="IA133" s="10">
        <f t="shared" si="644"/>
        <v>0.19340099999999999</v>
      </c>
      <c r="IB133" s="10">
        <f t="shared" si="645"/>
        <v>0.27770400000000001</v>
      </c>
      <c r="IC133" s="10">
        <f t="shared" si="646"/>
        <v>1.4877E-2</v>
      </c>
      <c r="ID133" s="10">
        <f t="shared" si="647"/>
        <v>0</v>
      </c>
      <c r="IE133" s="10">
        <f t="shared" si="648"/>
        <v>0.22315499999999999</v>
      </c>
      <c r="IF133" s="10">
        <f t="shared" si="649"/>
        <v>0.27770400000000001</v>
      </c>
      <c r="IG133" s="10">
        <f t="shared" si="650"/>
        <v>8.9261999999999994E-2</v>
      </c>
      <c r="IH133" s="10">
        <f t="shared" si="651"/>
        <v>0.52069500000000002</v>
      </c>
      <c r="II133" s="176">
        <f t="shared" si="652"/>
        <v>6.0896519999999992</v>
      </c>
      <c r="IJ133" s="176">
        <f t="shared" si="653"/>
        <v>2.6778599999999999</v>
      </c>
      <c r="IK133" s="176">
        <f t="shared" si="654"/>
        <v>2.122452</v>
      </c>
      <c r="IL133" s="19">
        <f t="shared" si="655"/>
        <v>10.889964000000001</v>
      </c>
      <c r="IM133" s="168"/>
      <c r="IN133" s="168"/>
      <c r="IO133" s="168"/>
      <c r="IP133" s="168"/>
      <c r="IQ133" s="168"/>
      <c r="IR133" s="168"/>
      <c r="IS133" s="168"/>
      <c r="IT133" s="168"/>
      <c r="IU133" s="168"/>
      <c r="IV133" s="168"/>
      <c r="IW133" s="168"/>
      <c r="IX133" s="168"/>
      <c r="IY133" s="168"/>
      <c r="IZ133" s="168"/>
      <c r="JA133" s="168"/>
      <c r="JB133" s="168"/>
      <c r="JC133" s="168"/>
      <c r="JD133" s="168"/>
      <c r="JE133" s="168"/>
      <c r="JF133" s="168"/>
      <c r="JG133" s="168"/>
      <c r="JH133" s="168"/>
      <c r="JI133" s="168"/>
      <c r="JJ133" s="168"/>
      <c r="JK133" s="168"/>
      <c r="JL133" s="168"/>
      <c r="JM133" s="168"/>
      <c r="JN133" s="168"/>
      <c r="JO133" s="168"/>
      <c r="JP133" s="168"/>
      <c r="JQ133" s="177">
        <f>II133/FP133</f>
        <v>4.958999999999999E-3</v>
      </c>
      <c r="JR133" s="177">
        <f t="shared" si="656"/>
        <v>4.9589999999999999E-3</v>
      </c>
      <c r="JS133" s="177">
        <f t="shared" si="656"/>
        <v>4.9589999999999999E-3</v>
      </c>
      <c r="JT133" s="22">
        <f t="shared" si="656"/>
        <v>4.9590000000000007E-3</v>
      </c>
    </row>
    <row r="134" spans="1:280" x14ac:dyDescent="0.25">
      <c r="A134" s="96">
        <v>134</v>
      </c>
      <c r="B134" s="45"/>
      <c r="C134" s="45" t="s">
        <v>237</v>
      </c>
      <c r="D134" s="45" t="s">
        <v>183</v>
      </c>
      <c r="E134" s="68">
        <v>316</v>
      </c>
      <c r="F134" s="46" t="s">
        <v>222</v>
      </c>
      <c r="G134" s="17"/>
      <c r="H134" s="5"/>
      <c r="I134" s="5"/>
      <c r="J134" s="5"/>
      <c r="K134" s="5"/>
      <c r="L134" s="5"/>
      <c r="M134" s="5"/>
      <c r="N134" s="17"/>
      <c r="O134" s="12"/>
      <c r="P134" s="12"/>
      <c r="Q134" s="12"/>
      <c r="R134" s="12"/>
      <c r="S134" s="12"/>
      <c r="T134" s="12"/>
      <c r="U134" s="12"/>
      <c r="V134" s="12"/>
      <c r="W134" s="11"/>
      <c r="X134" s="12"/>
      <c r="Y134" s="12"/>
      <c r="Z134" s="12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60"/>
      <c r="AM134" s="17"/>
      <c r="AN134" s="5"/>
      <c r="AO134" s="5"/>
      <c r="AP134" s="5"/>
      <c r="AQ134" s="5"/>
      <c r="AR134" s="5"/>
      <c r="AS134" s="5"/>
      <c r="AT134" s="17"/>
      <c r="AU134" s="12"/>
      <c r="AV134" s="12"/>
      <c r="AW134" s="12"/>
      <c r="AX134" s="12"/>
      <c r="AY134" s="12"/>
      <c r="AZ134" s="12"/>
      <c r="BA134" s="12"/>
      <c r="BB134" s="12"/>
      <c r="BC134" s="11"/>
      <c r="BD134" s="12"/>
      <c r="BE134" s="12"/>
      <c r="BF134" s="12"/>
      <c r="BG134" s="11"/>
      <c r="BH134" s="11"/>
      <c r="BI134" s="11"/>
      <c r="BJ134" s="11"/>
      <c r="BK134" s="11"/>
      <c r="BL134" s="11"/>
      <c r="BM134" s="11">
        <v>4</v>
      </c>
      <c r="BN134" s="11"/>
      <c r="BO134" s="11"/>
      <c r="BP134" s="11"/>
      <c r="BQ134" s="11"/>
      <c r="BR134" s="60"/>
      <c r="BS134" s="60"/>
      <c r="BT134" s="11">
        <f t="shared" si="516"/>
        <v>0</v>
      </c>
      <c r="BU134" s="11">
        <f t="shared" si="517"/>
        <v>0</v>
      </c>
      <c r="BV134" s="11">
        <f t="shared" si="518"/>
        <v>0</v>
      </c>
      <c r="BW134" s="11">
        <f t="shared" si="519"/>
        <v>0</v>
      </c>
      <c r="BX134" s="11">
        <f t="shared" si="520"/>
        <v>0</v>
      </c>
      <c r="BY134" s="11">
        <f t="shared" si="521"/>
        <v>0</v>
      </c>
      <c r="BZ134" s="11">
        <f t="shared" si="522"/>
        <v>0</v>
      </c>
      <c r="CA134" s="11">
        <f t="shared" si="523"/>
        <v>0</v>
      </c>
      <c r="CB134" s="11">
        <f t="shared" si="524"/>
        <v>0</v>
      </c>
      <c r="CC134" s="11">
        <f t="shared" si="525"/>
        <v>0</v>
      </c>
      <c r="CD134" s="11">
        <f t="shared" si="526"/>
        <v>0</v>
      </c>
      <c r="CE134" s="11">
        <f t="shared" si="527"/>
        <v>0</v>
      </c>
      <c r="CF134" s="11">
        <f t="shared" si="528"/>
        <v>0</v>
      </c>
      <c r="CG134" s="11">
        <f t="shared" si="529"/>
        <v>0</v>
      </c>
      <c r="CH134" s="11">
        <f t="shared" si="530"/>
        <v>0</v>
      </c>
      <c r="CI134" s="11">
        <f t="shared" si="531"/>
        <v>0</v>
      </c>
      <c r="CJ134" s="11">
        <f t="shared" si="532"/>
        <v>0</v>
      </c>
      <c r="CK134" s="11">
        <f t="shared" si="533"/>
        <v>0</v>
      </c>
      <c r="CL134" s="11">
        <f t="shared" si="534"/>
        <v>0</v>
      </c>
      <c r="CM134" s="11">
        <f t="shared" si="535"/>
        <v>0</v>
      </c>
      <c r="CN134" s="11">
        <f t="shared" si="536"/>
        <v>0</v>
      </c>
      <c r="CO134" s="11">
        <f t="shared" si="537"/>
        <v>0</v>
      </c>
      <c r="CP134" s="11">
        <f t="shared" si="538"/>
        <v>0</v>
      </c>
      <c r="CQ134" s="11">
        <f t="shared" si="539"/>
        <v>0</v>
      </c>
      <c r="CR134" s="11">
        <f t="shared" si="540"/>
        <v>0</v>
      </c>
      <c r="CS134" s="11">
        <f t="shared" si="541"/>
        <v>4</v>
      </c>
      <c r="CT134" s="11">
        <f t="shared" si="542"/>
        <v>-4</v>
      </c>
      <c r="CU134" s="11">
        <f t="shared" si="543"/>
        <v>0</v>
      </c>
      <c r="CV134" s="11">
        <f t="shared" si="544"/>
        <v>0</v>
      </c>
      <c r="CW134" s="11">
        <f t="shared" si="545"/>
        <v>0</v>
      </c>
      <c r="CX134" s="66">
        <f t="shared" si="546"/>
        <v>0</v>
      </c>
      <c r="CY134" s="66">
        <f t="shared" si="547"/>
        <v>0</v>
      </c>
      <c r="CZ134" s="66">
        <f t="shared" si="548"/>
        <v>0</v>
      </c>
      <c r="DA134" s="66">
        <f t="shared" si="549"/>
        <v>0</v>
      </c>
      <c r="DB134" s="60"/>
      <c r="DC134" s="135"/>
      <c r="DD134" s="134"/>
      <c r="DE134" s="134"/>
      <c r="DF134" s="134"/>
      <c r="DG134" s="134"/>
      <c r="DH134" s="134"/>
      <c r="DI134" s="134"/>
      <c r="DJ134" s="135"/>
      <c r="DK134" s="122"/>
      <c r="DL134" s="122"/>
      <c r="DM134" s="122"/>
      <c r="DN134" s="122"/>
      <c r="DO134" s="122"/>
      <c r="DP134" s="122"/>
      <c r="DQ134" s="122"/>
      <c r="DR134" s="122"/>
      <c r="DS134" s="137"/>
      <c r="DT134" s="122"/>
      <c r="DU134" s="122"/>
      <c r="DV134" s="122"/>
      <c r="DW134" s="122"/>
      <c r="DX134" s="122"/>
      <c r="DY134" s="122"/>
      <c r="DZ134" s="122"/>
      <c r="EA134" s="122"/>
      <c r="EB134" s="232"/>
      <c r="EC134" s="232"/>
      <c r="ED134" s="232"/>
      <c r="EE134" s="232"/>
      <c r="EF134" s="232"/>
      <c r="EG134" s="66">
        <f t="shared" si="550"/>
        <v>0</v>
      </c>
      <c r="EH134" s="66">
        <f t="shared" si="551"/>
        <v>0</v>
      </c>
      <c r="EI134" s="66">
        <f t="shared" si="552"/>
        <v>0</v>
      </c>
      <c r="EJ134" s="66">
        <f t="shared" si="553"/>
        <v>0</v>
      </c>
      <c r="EK134" s="25"/>
      <c r="EL134" s="5">
        <f t="shared" si="554"/>
        <v>0</v>
      </c>
      <c r="EM134" s="5">
        <f t="shared" si="555"/>
        <v>0</v>
      </c>
      <c r="EN134" s="5">
        <f t="shared" si="556"/>
        <v>0</v>
      </c>
      <c r="EO134" s="5">
        <f t="shared" si="557"/>
        <v>0</v>
      </c>
      <c r="EP134" s="5">
        <f t="shared" si="558"/>
        <v>0</v>
      </c>
      <c r="EQ134" s="5">
        <f t="shared" si="559"/>
        <v>0</v>
      </c>
      <c r="ER134" s="5">
        <f t="shared" si="560"/>
        <v>0</v>
      </c>
      <c r="ES134" s="5">
        <f t="shared" si="561"/>
        <v>0</v>
      </c>
      <c r="ET134" s="5">
        <f t="shared" si="562"/>
        <v>0</v>
      </c>
      <c r="EU134" s="5">
        <f t="shared" si="563"/>
        <v>0</v>
      </c>
      <c r="EV134" s="5">
        <f t="shared" si="564"/>
        <v>0</v>
      </c>
      <c r="EW134" s="5">
        <f t="shared" si="565"/>
        <v>0</v>
      </c>
      <c r="EX134" s="5">
        <f t="shared" si="566"/>
        <v>0</v>
      </c>
      <c r="EY134" s="5">
        <f t="shared" si="567"/>
        <v>0</v>
      </c>
      <c r="EZ134" s="5">
        <f t="shared" si="568"/>
        <v>0</v>
      </c>
      <c r="FA134" s="5">
        <f t="shared" si="569"/>
        <v>0</v>
      </c>
      <c r="FB134" s="5">
        <f t="shared" si="570"/>
        <v>0</v>
      </c>
      <c r="FC134" s="5">
        <f t="shared" si="571"/>
        <v>0</v>
      </c>
      <c r="FD134" s="5">
        <f t="shared" si="572"/>
        <v>0</v>
      </c>
      <c r="FE134" s="5">
        <f t="shared" si="573"/>
        <v>0</v>
      </c>
      <c r="FF134" s="5">
        <f t="shared" si="574"/>
        <v>0</v>
      </c>
      <c r="FG134" s="5">
        <f t="shared" si="575"/>
        <v>0</v>
      </c>
      <c r="FH134" s="5">
        <f t="shared" si="576"/>
        <v>0</v>
      </c>
      <c r="FI134" s="5">
        <f t="shared" si="577"/>
        <v>0</v>
      </c>
      <c r="FJ134" s="5">
        <f t="shared" si="578"/>
        <v>0</v>
      </c>
      <c r="FK134" s="5">
        <f t="shared" si="579"/>
        <v>4</v>
      </c>
      <c r="FL134" s="5">
        <f t="shared" si="580"/>
        <v>-4</v>
      </c>
      <c r="FM134" s="5">
        <f t="shared" si="581"/>
        <v>0</v>
      </c>
      <c r="FN134" s="5">
        <f t="shared" si="582"/>
        <v>0</v>
      </c>
      <c r="FO134" s="5">
        <f t="shared" si="583"/>
        <v>0</v>
      </c>
      <c r="FP134" s="176">
        <f t="shared" si="584"/>
        <v>0</v>
      </c>
      <c r="FQ134" s="176">
        <f t="shared" si="585"/>
        <v>0</v>
      </c>
      <c r="FR134" s="176">
        <f t="shared" si="586"/>
        <v>0</v>
      </c>
      <c r="FS134" s="66">
        <f t="shared" si="587"/>
        <v>0</v>
      </c>
      <c r="FT134" s="242">
        <f t="shared" si="588"/>
        <v>0</v>
      </c>
      <c r="FU134" s="242">
        <f t="shared" si="589"/>
        <v>0</v>
      </c>
      <c r="FV134" s="242">
        <f t="shared" si="590"/>
        <v>0</v>
      </c>
      <c r="FW134" s="242">
        <f t="shared" si="591"/>
        <v>0</v>
      </c>
      <c r="FX134" s="242">
        <f t="shared" si="592"/>
        <v>0</v>
      </c>
      <c r="FY134" s="242">
        <f t="shared" si="593"/>
        <v>0</v>
      </c>
      <c r="FZ134" s="242">
        <f t="shared" si="594"/>
        <v>0</v>
      </c>
      <c r="GA134" s="242">
        <f t="shared" si="595"/>
        <v>0</v>
      </c>
      <c r="GB134" s="242">
        <f t="shared" si="596"/>
        <v>0</v>
      </c>
      <c r="GC134" s="242">
        <f t="shared" si="597"/>
        <v>0</v>
      </c>
      <c r="GD134" s="242">
        <f t="shared" si="598"/>
        <v>0</v>
      </c>
      <c r="GE134" s="242">
        <f t="shared" si="599"/>
        <v>0</v>
      </c>
      <c r="GF134" s="242">
        <f t="shared" si="600"/>
        <v>0</v>
      </c>
      <c r="GG134" s="242">
        <f t="shared" si="601"/>
        <v>0</v>
      </c>
      <c r="GH134" s="242">
        <f t="shared" si="602"/>
        <v>0</v>
      </c>
      <c r="GI134" s="242">
        <f t="shared" si="603"/>
        <v>0</v>
      </c>
      <c r="GJ134" s="242">
        <f t="shared" si="604"/>
        <v>0</v>
      </c>
      <c r="GK134" s="242">
        <f t="shared" si="605"/>
        <v>0</v>
      </c>
      <c r="GL134" s="242">
        <f t="shared" si="606"/>
        <v>0</v>
      </c>
      <c r="GM134" s="242">
        <f t="shared" si="607"/>
        <v>0</v>
      </c>
      <c r="GN134" s="242">
        <f t="shared" si="608"/>
        <v>0</v>
      </c>
      <c r="GO134" s="242">
        <f t="shared" si="609"/>
        <v>0</v>
      </c>
      <c r="GP134" s="242">
        <f t="shared" si="610"/>
        <v>0</v>
      </c>
      <c r="GQ134" s="242">
        <f t="shared" si="611"/>
        <v>0</v>
      </c>
      <c r="GR134" s="242">
        <f t="shared" si="612"/>
        <v>0</v>
      </c>
      <c r="GS134" s="242">
        <f t="shared" si="613"/>
        <v>5.9319897376577539E-5</v>
      </c>
      <c r="GT134" s="242">
        <f t="shared" si="614"/>
        <v>-5.6789948179172284E-5</v>
      </c>
      <c r="GU134" s="242">
        <f t="shared" si="615"/>
        <v>0</v>
      </c>
      <c r="GV134" s="242">
        <f t="shared" si="616"/>
        <v>0</v>
      </c>
      <c r="GW134" s="242">
        <f t="shared" si="617"/>
        <v>0</v>
      </c>
      <c r="GX134" s="177">
        <f t="shared" si="618"/>
        <v>0</v>
      </c>
      <c r="GY134" s="177">
        <f t="shared" si="619"/>
        <v>0</v>
      </c>
      <c r="GZ134" s="177">
        <f t="shared" si="620"/>
        <v>0</v>
      </c>
      <c r="HA134" s="243">
        <f t="shared" si="621"/>
        <v>0</v>
      </c>
      <c r="HB134" s="19"/>
      <c r="HC134" s="19"/>
      <c r="HD134" s="226"/>
      <c r="HE134" s="10">
        <f t="shared" si="622"/>
        <v>0</v>
      </c>
      <c r="HF134" s="10">
        <f t="shared" si="623"/>
        <v>0</v>
      </c>
      <c r="HG134" s="10">
        <f t="shared" si="624"/>
        <v>0</v>
      </c>
      <c r="HH134" s="10">
        <f t="shared" si="625"/>
        <v>0</v>
      </c>
      <c r="HI134" s="10">
        <f t="shared" si="626"/>
        <v>0</v>
      </c>
      <c r="HJ134" s="10">
        <f t="shared" si="627"/>
        <v>0</v>
      </c>
      <c r="HK134" s="10">
        <f t="shared" si="628"/>
        <v>0</v>
      </c>
      <c r="HL134" s="10">
        <f t="shared" si="629"/>
        <v>0</v>
      </c>
      <c r="HM134" s="10">
        <f t="shared" si="630"/>
        <v>0</v>
      </c>
      <c r="HN134" s="10">
        <f t="shared" si="631"/>
        <v>0</v>
      </c>
      <c r="HO134" s="10">
        <f t="shared" si="632"/>
        <v>0</v>
      </c>
      <c r="HP134" s="10">
        <f t="shared" si="633"/>
        <v>0</v>
      </c>
      <c r="HQ134" s="10">
        <f t="shared" si="634"/>
        <v>0</v>
      </c>
      <c r="HR134" s="10">
        <f t="shared" si="635"/>
        <v>0</v>
      </c>
      <c r="HS134" s="10">
        <f t="shared" si="636"/>
        <v>0</v>
      </c>
      <c r="HT134" s="10">
        <f t="shared" si="637"/>
        <v>0</v>
      </c>
      <c r="HU134" s="10">
        <f t="shared" si="638"/>
        <v>0</v>
      </c>
      <c r="HV134" s="10">
        <f t="shared" si="639"/>
        <v>0</v>
      </c>
      <c r="HW134" s="10">
        <f t="shared" si="640"/>
        <v>0</v>
      </c>
      <c r="HX134" s="10">
        <f t="shared" si="641"/>
        <v>0</v>
      </c>
      <c r="HY134" s="10">
        <f t="shared" si="642"/>
        <v>0</v>
      </c>
      <c r="HZ134" s="10">
        <f t="shared" si="643"/>
        <v>0</v>
      </c>
      <c r="IA134" s="10">
        <f t="shared" si="644"/>
        <v>0</v>
      </c>
      <c r="IB134" s="10">
        <f t="shared" si="645"/>
        <v>0</v>
      </c>
      <c r="IC134" s="10">
        <f t="shared" si="646"/>
        <v>0</v>
      </c>
      <c r="ID134" s="10">
        <f t="shared" si="647"/>
        <v>0</v>
      </c>
      <c r="IE134" s="10">
        <f t="shared" si="648"/>
        <v>0</v>
      </c>
      <c r="IF134" s="10">
        <f t="shared" si="649"/>
        <v>0</v>
      </c>
      <c r="IG134" s="10">
        <f t="shared" si="650"/>
        <v>0</v>
      </c>
      <c r="IH134" s="10">
        <f t="shared" si="651"/>
        <v>0</v>
      </c>
      <c r="II134" s="176">
        <f t="shared" si="652"/>
        <v>0</v>
      </c>
      <c r="IJ134" s="176">
        <f t="shared" si="653"/>
        <v>0</v>
      </c>
      <c r="IK134" s="176">
        <f t="shared" si="654"/>
        <v>0</v>
      </c>
      <c r="IL134" s="19">
        <f t="shared" si="655"/>
        <v>0</v>
      </c>
      <c r="IM134" s="168"/>
      <c r="IN134" s="168"/>
      <c r="IO134" s="168"/>
      <c r="IP134" s="168"/>
      <c r="IQ134" s="168"/>
      <c r="IR134" s="168"/>
      <c r="IS134" s="168"/>
      <c r="IT134" s="168"/>
      <c r="IU134" s="168"/>
      <c r="IV134" s="168"/>
      <c r="IW134" s="168"/>
      <c r="IX134" s="168"/>
      <c r="IY134" s="168"/>
      <c r="IZ134" s="168"/>
      <c r="JA134" s="168"/>
      <c r="JB134" s="168"/>
      <c r="JC134" s="168"/>
      <c r="JD134" s="168"/>
      <c r="JE134" s="168"/>
      <c r="JF134" s="168"/>
      <c r="JG134" s="168"/>
      <c r="JH134" s="168"/>
      <c r="JI134" s="168"/>
      <c r="JJ134" s="168"/>
      <c r="JK134" s="168"/>
      <c r="JL134" s="168"/>
      <c r="JM134" s="168"/>
      <c r="JN134" s="168"/>
      <c r="JO134" s="168"/>
      <c r="JP134" s="168"/>
      <c r="JQ134" s="177"/>
      <c r="JR134" s="177"/>
      <c r="JS134" s="177"/>
      <c r="JT134" s="22"/>
    </row>
    <row r="135" spans="1:280" x14ac:dyDescent="0.25">
      <c r="A135" s="96">
        <v>135</v>
      </c>
      <c r="B135" s="45"/>
      <c r="C135" s="45" t="s">
        <v>182</v>
      </c>
      <c r="D135" s="45" t="s">
        <v>182</v>
      </c>
      <c r="E135" s="68">
        <v>259</v>
      </c>
      <c r="F135" s="49" t="s">
        <v>45</v>
      </c>
      <c r="G135" s="17"/>
      <c r="H135" s="5"/>
      <c r="I135" s="5"/>
      <c r="J135" s="5"/>
      <c r="K135" s="5"/>
      <c r="L135" s="5"/>
      <c r="M135" s="5"/>
      <c r="N135" s="17"/>
      <c r="O135" s="12"/>
      <c r="P135" s="12"/>
      <c r="Q135" s="12"/>
      <c r="R135" s="12"/>
      <c r="S135" s="12"/>
      <c r="T135" s="12"/>
      <c r="U135" s="12"/>
      <c r="V135" s="12"/>
      <c r="W135" s="11"/>
      <c r="X135" s="11"/>
      <c r="Y135" s="12"/>
      <c r="Z135" s="11"/>
      <c r="AA135" s="11"/>
      <c r="AB135" s="11"/>
      <c r="AC135" s="11"/>
      <c r="AD135" s="11"/>
      <c r="AE135" s="11"/>
      <c r="AF135" s="11"/>
      <c r="AG135" s="11"/>
      <c r="AH135" s="12"/>
      <c r="AI135" s="12"/>
      <c r="AJ135" s="12"/>
      <c r="AK135" s="11"/>
      <c r="AL135" s="60"/>
      <c r="AM135" s="17">
        <v>2008</v>
      </c>
      <c r="AN135" s="5">
        <v>2069</v>
      </c>
      <c r="AO135" s="5">
        <v>2246</v>
      </c>
      <c r="AP135" s="5">
        <v>2057</v>
      </c>
      <c r="AQ135" s="5">
        <v>1657</v>
      </c>
      <c r="AR135" s="5">
        <v>1797</v>
      </c>
      <c r="AS135" s="5">
        <v>1864</v>
      </c>
      <c r="AT135" s="17">
        <v>2067</v>
      </c>
      <c r="AU135" s="12">
        <v>2197</v>
      </c>
      <c r="AV135" s="12">
        <v>2040</v>
      </c>
      <c r="AW135" s="12">
        <v>2094</v>
      </c>
      <c r="AX135" s="12">
        <v>2417</v>
      </c>
      <c r="AY135" s="12">
        <v>2647</v>
      </c>
      <c r="AZ135" s="12">
        <v>2975</v>
      </c>
      <c r="BA135" s="12">
        <v>3503</v>
      </c>
      <c r="BB135" s="12">
        <v>3834</v>
      </c>
      <c r="BC135" s="11">
        <v>3797</v>
      </c>
      <c r="BD135" s="11">
        <v>3750</v>
      </c>
      <c r="BE135" s="12">
        <v>3827</v>
      </c>
      <c r="BF135" s="11">
        <v>4141</v>
      </c>
      <c r="BG135" s="11">
        <v>4560</v>
      </c>
      <c r="BH135" s="11">
        <v>4673</v>
      </c>
      <c r="BI135" s="11">
        <v>4673</v>
      </c>
      <c r="BJ135" s="11">
        <v>4959</v>
      </c>
      <c r="BK135" s="11">
        <v>5268</v>
      </c>
      <c r="BL135" s="11">
        <v>5287</v>
      </c>
      <c r="BM135" s="11">
        <v>5248</v>
      </c>
      <c r="BN135" s="12">
        <v>5293</v>
      </c>
      <c r="BO135" s="12">
        <v>5295</v>
      </c>
      <c r="BP135" s="12">
        <v>5320</v>
      </c>
      <c r="BQ135" s="11">
        <v>5484</v>
      </c>
      <c r="BR135" s="60"/>
      <c r="BS135" s="60"/>
      <c r="BT135" s="11">
        <f t="shared" si="516"/>
        <v>61</v>
      </c>
      <c r="BU135" s="11">
        <f t="shared" si="517"/>
        <v>177</v>
      </c>
      <c r="BV135" s="11">
        <f t="shared" si="518"/>
        <v>-189</v>
      </c>
      <c r="BW135" s="11">
        <f t="shared" si="519"/>
        <v>-400</v>
      </c>
      <c r="BX135" s="11">
        <f t="shared" si="520"/>
        <v>140</v>
      </c>
      <c r="BY135" s="11">
        <f t="shared" si="521"/>
        <v>67</v>
      </c>
      <c r="BZ135" s="11">
        <f t="shared" si="522"/>
        <v>203</v>
      </c>
      <c r="CA135" s="11">
        <f t="shared" si="523"/>
        <v>130</v>
      </c>
      <c r="CB135" s="11">
        <f t="shared" si="524"/>
        <v>-157</v>
      </c>
      <c r="CC135" s="11">
        <f t="shared" si="525"/>
        <v>54</v>
      </c>
      <c r="CD135" s="11">
        <f t="shared" si="526"/>
        <v>323</v>
      </c>
      <c r="CE135" s="11">
        <f t="shared" si="527"/>
        <v>230</v>
      </c>
      <c r="CF135" s="11">
        <f t="shared" si="528"/>
        <v>328</v>
      </c>
      <c r="CG135" s="11">
        <f t="shared" si="529"/>
        <v>528</v>
      </c>
      <c r="CH135" s="11">
        <f t="shared" si="530"/>
        <v>331</v>
      </c>
      <c r="CI135" s="11">
        <f t="shared" si="531"/>
        <v>-37</v>
      </c>
      <c r="CJ135" s="11">
        <f t="shared" si="532"/>
        <v>-47</v>
      </c>
      <c r="CK135" s="11">
        <f t="shared" si="533"/>
        <v>77</v>
      </c>
      <c r="CL135" s="11">
        <f t="shared" si="534"/>
        <v>314</v>
      </c>
      <c r="CM135" s="11">
        <f t="shared" si="535"/>
        <v>419</v>
      </c>
      <c r="CN135" s="11">
        <f t="shared" si="536"/>
        <v>113</v>
      </c>
      <c r="CO135" s="11">
        <f t="shared" si="537"/>
        <v>0</v>
      </c>
      <c r="CP135" s="11">
        <f t="shared" si="538"/>
        <v>286</v>
      </c>
      <c r="CQ135" s="11">
        <f t="shared" si="539"/>
        <v>309</v>
      </c>
      <c r="CR135" s="11">
        <f t="shared" si="540"/>
        <v>19</v>
      </c>
      <c r="CS135" s="11">
        <f t="shared" si="541"/>
        <v>-39</v>
      </c>
      <c r="CT135" s="11">
        <f t="shared" si="542"/>
        <v>45</v>
      </c>
      <c r="CU135" s="11">
        <f t="shared" si="543"/>
        <v>2</v>
      </c>
      <c r="CV135" s="11">
        <f t="shared" si="544"/>
        <v>25</v>
      </c>
      <c r="CW135" s="11">
        <f t="shared" si="545"/>
        <v>164</v>
      </c>
      <c r="CX135" s="66">
        <f t="shared" si="546"/>
        <v>86</v>
      </c>
      <c r="CY135" s="66">
        <f t="shared" si="547"/>
        <v>2466</v>
      </c>
      <c r="CZ135" s="66">
        <f t="shared" si="548"/>
        <v>924</v>
      </c>
      <c r="DA135" s="66">
        <f t="shared" si="549"/>
        <v>3476</v>
      </c>
      <c r="DB135" s="60"/>
      <c r="DC135" s="128">
        <v>129</v>
      </c>
      <c r="DD135" s="128">
        <v>105</v>
      </c>
      <c r="DE135" s="128">
        <v>161</v>
      </c>
      <c r="DF135" s="129">
        <v>118</v>
      </c>
      <c r="DG135" s="129">
        <v>115</v>
      </c>
      <c r="DH135" s="129">
        <v>151</v>
      </c>
      <c r="DI135" s="129">
        <v>183</v>
      </c>
      <c r="DJ135" s="129">
        <v>131</v>
      </c>
      <c r="DK135" s="128">
        <v>345</v>
      </c>
      <c r="DL135" s="128">
        <v>474</v>
      </c>
      <c r="DM135" s="128">
        <v>404</v>
      </c>
      <c r="DN135" s="129">
        <v>270</v>
      </c>
      <c r="DO135" s="129">
        <v>298</v>
      </c>
      <c r="DP135" s="129">
        <v>306</v>
      </c>
      <c r="DQ135" s="129">
        <v>348</v>
      </c>
      <c r="DR135" s="129">
        <v>666</v>
      </c>
      <c r="DS135" s="130">
        <v>559</v>
      </c>
      <c r="DT135" s="130">
        <v>628</v>
      </c>
      <c r="DU135" s="130">
        <v>489</v>
      </c>
      <c r="DV135" s="130">
        <v>440</v>
      </c>
      <c r="DW135" s="130">
        <v>449</v>
      </c>
      <c r="DX135" s="130">
        <v>341</v>
      </c>
      <c r="DY135" s="130">
        <v>172</v>
      </c>
      <c r="DZ135" s="130">
        <v>310</v>
      </c>
      <c r="EA135" s="130">
        <v>416</v>
      </c>
      <c r="EB135" s="130">
        <v>489</v>
      </c>
      <c r="EC135" s="130">
        <v>431</v>
      </c>
      <c r="ED135" s="130">
        <v>499</v>
      </c>
      <c r="EE135" s="130">
        <v>413</v>
      </c>
      <c r="EF135" s="130">
        <v>402</v>
      </c>
      <c r="EG135" s="66">
        <f t="shared" si="550"/>
        <v>1912</v>
      </c>
      <c r="EH135" s="66">
        <f t="shared" si="551"/>
        <v>4408</v>
      </c>
      <c r="EI135" s="66">
        <f t="shared" si="552"/>
        <v>3922</v>
      </c>
      <c r="EJ135" s="66">
        <f t="shared" si="553"/>
        <v>10242</v>
      </c>
      <c r="EK135" s="25"/>
      <c r="EL135" s="5">
        <f t="shared" si="554"/>
        <v>190</v>
      </c>
      <c r="EM135" s="5">
        <f t="shared" si="555"/>
        <v>282</v>
      </c>
      <c r="EN135" s="5">
        <f t="shared" si="556"/>
        <v>-28</v>
      </c>
      <c r="EO135" s="5">
        <f t="shared" si="557"/>
        <v>-282</v>
      </c>
      <c r="EP135" s="5">
        <f t="shared" si="558"/>
        <v>255</v>
      </c>
      <c r="EQ135" s="5">
        <f t="shared" si="559"/>
        <v>218</v>
      </c>
      <c r="ER135" s="5">
        <f t="shared" si="560"/>
        <v>386</v>
      </c>
      <c r="ES135" s="5">
        <f t="shared" si="561"/>
        <v>261</v>
      </c>
      <c r="ET135" s="5">
        <f t="shared" si="562"/>
        <v>188</v>
      </c>
      <c r="EU135" s="5">
        <f t="shared" si="563"/>
        <v>528</v>
      </c>
      <c r="EV135" s="5">
        <f t="shared" si="564"/>
        <v>727</v>
      </c>
      <c r="EW135" s="5">
        <f t="shared" si="565"/>
        <v>500</v>
      </c>
      <c r="EX135" s="5">
        <f t="shared" si="566"/>
        <v>626</v>
      </c>
      <c r="EY135" s="5">
        <f t="shared" si="567"/>
        <v>834</v>
      </c>
      <c r="EZ135" s="5">
        <f t="shared" si="568"/>
        <v>679</v>
      </c>
      <c r="FA135" s="5">
        <f t="shared" si="569"/>
        <v>629</v>
      </c>
      <c r="FB135" s="5">
        <f t="shared" si="570"/>
        <v>512</v>
      </c>
      <c r="FC135" s="5">
        <f t="shared" si="571"/>
        <v>705</v>
      </c>
      <c r="FD135" s="5">
        <f t="shared" si="572"/>
        <v>803</v>
      </c>
      <c r="FE135" s="5">
        <f t="shared" si="573"/>
        <v>859</v>
      </c>
      <c r="FF135" s="5">
        <f t="shared" si="574"/>
        <v>562</v>
      </c>
      <c r="FG135" s="5">
        <f t="shared" si="575"/>
        <v>341</v>
      </c>
      <c r="FH135" s="5">
        <f t="shared" si="576"/>
        <v>458</v>
      </c>
      <c r="FI135" s="5">
        <f t="shared" si="577"/>
        <v>619</v>
      </c>
      <c r="FJ135" s="5">
        <f t="shared" si="578"/>
        <v>435</v>
      </c>
      <c r="FK135" s="5">
        <f t="shared" si="579"/>
        <v>450</v>
      </c>
      <c r="FL135" s="5">
        <f t="shared" si="580"/>
        <v>476</v>
      </c>
      <c r="FM135" s="5">
        <f t="shared" si="581"/>
        <v>501</v>
      </c>
      <c r="FN135" s="5">
        <f t="shared" si="582"/>
        <v>438</v>
      </c>
      <c r="FO135" s="5">
        <f t="shared" si="583"/>
        <v>566</v>
      </c>
      <c r="FP135" s="176">
        <f t="shared" si="584"/>
        <v>1998</v>
      </c>
      <c r="FQ135" s="176">
        <f t="shared" si="585"/>
        <v>6874</v>
      </c>
      <c r="FR135" s="176">
        <f t="shared" si="586"/>
        <v>4846</v>
      </c>
      <c r="FS135" s="66">
        <f t="shared" si="587"/>
        <v>13718</v>
      </c>
      <c r="FT135" s="242">
        <f t="shared" si="588"/>
        <v>6.0522275382723758E-3</v>
      </c>
      <c r="FU135" s="242">
        <f t="shared" si="589"/>
        <v>1.1472555369318644E-2</v>
      </c>
      <c r="FV135" s="242">
        <f t="shared" si="590"/>
        <v>-9.6984811485772678E-4</v>
      </c>
      <c r="FW135" s="242">
        <f t="shared" si="591"/>
        <v>-2.071168888399251E-2</v>
      </c>
      <c r="FX135" s="242">
        <f t="shared" si="592"/>
        <v>1.0611808931952642E-2</v>
      </c>
      <c r="FY135" s="242">
        <f t="shared" si="593"/>
        <v>9.2557866357196941E-3</v>
      </c>
      <c r="FZ135" s="242">
        <f t="shared" si="594"/>
        <v>1.210322230003031E-2</v>
      </c>
      <c r="GA135" s="242">
        <f t="shared" si="595"/>
        <v>9.355509355509356E-3</v>
      </c>
      <c r="GB135" s="242">
        <f t="shared" si="596"/>
        <v>7.4822892621189208E-3</v>
      </c>
      <c r="GC135" s="242">
        <f t="shared" si="597"/>
        <v>1.0905711039966952E-2</v>
      </c>
      <c r="GD135" s="242">
        <f t="shared" si="598"/>
        <v>1.5019109596116104E-2</v>
      </c>
      <c r="GE135" s="242">
        <f t="shared" si="599"/>
        <v>1.1579434923575729E-2</v>
      </c>
      <c r="GF135" s="242">
        <f t="shared" si="600"/>
        <v>1.4081655606793387E-2</v>
      </c>
      <c r="GG135" s="242">
        <f t="shared" si="601"/>
        <v>1.3788542613871208E-2</v>
      </c>
      <c r="GH135" s="242">
        <f t="shared" si="602"/>
        <v>1.0823994516267874E-2</v>
      </c>
      <c r="GI135" s="242">
        <f t="shared" si="603"/>
        <v>8.4233926586584178E-3</v>
      </c>
      <c r="GJ135" s="242">
        <f t="shared" si="604"/>
        <v>6.4876645674679101E-3</v>
      </c>
      <c r="GK135" s="242">
        <f t="shared" si="605"/>
        <v>9.1707317073170726E-3</v>
      </c>
      <c r="GL135" s="242">
        <f t="shared" si="606"/>
        <v>8.9380127113455991E-3</v>
      </c>
      <c r="GM135" s="242">
        <f t="shared" si="607"/>
        <v>1.0790915029395508E-2</v>
      </c>
      <c r="GN135" s="242">
        <f t="shared" si="608"/>
        <v>8.6818160752630026E-3</v>
      </c>
      <c r="GO135" s="242">
        <f t="shared" si="609"/>
        <v>6.2525211778943126E-3</v>
      </c>
      <c r="GP135" s="242">
        <f t="shared" si="610"/>
        <v>7.683790222460826E-3</v>
      </c>
      <c r="GQ135" s="242">
        <f t="shared" si="611"/>
        <v>9.1307362117032734E-3</v>
      </c>
      <c r="GR135" s="242">
        <f t="shared" si="612"/>
        <v>6.7388576474415578E-3</v>
      </c>
      <c r="GS135" s="242">
        <f t="shared" si="613"/>
        <v>6.6734884548649729E-3</v>
      </c>
      <c r="GT135" s="242">
        <f t="shared" si="614"/>
        <v>6.7580038333215024E-3</v>
      </c>
      <c r="GU135" s="242">
        <f t="shared" si="615"/>
        <v>6.5613059749138093E-3</v>
      </c>
      <c r="GV135" s="242">
        <f t="shared" si="616"/>
        <v>7.8012984352875169E-3</v>
      </c>
      <c r="GW135" s="242">
        <f t="shared" si="617"/>
        <v>7.6251121257469899E-3</v>
      </c>
      <c r="GX135" s="177">
        <f t="shared" si="618"/>
        <v>7.1517085710972187E-3</v>
      </c>
      <c r="GY135" s="177">
        <f t="shared" si="619"/>
        <v>1.0428297490169425E-2</v>
      </c>
      <c r="GZ135" s="177">
        <f t="shared" si="620"/>
        <v>7.3892602099163898E-3</v>
      </c>
      <c r="HA135" s="243">
        <f t="shared" si="621"/>
        <v>8.6040876545663472E-3</v>
      </c>
      <c r="HB135" s="19"/>
      <c r="HC135" s="19"/>
      <c r="HD135" s="225">
        <v>0.83868000000000009</v>
      </c>
      <c r="HE135" s="10">
        <f t="shared" si="622"/>
        <v>159.34920000000002</v>
      </c>
      <c r="HF135" s="10">
        <f t="shared" si="623"/>
        <v>236.50776000000002</v>
      </c>
      <c r="HG135" s="10">
        <f t="shared" si="624"/>
        <v>-23.483040000000003</v>
      </c>
      <c r="HH135" s="10">
        <f t="shared" si="625"/>
        <v>-236.50776000000002</v>
      </c>
      <c r="HI135" s="10">
        <f t="shared" si="626"/>
        <v>213.86340000000001</v>
      </c>
      <c r="HJ135" s="10">
        <f t="shared" si="627"/>
        <v>182.83224000000001</v>
      </c>
      <c r="HK135" s="10">
        <f t="shared" si="628"/>
        <v>323.73048000000006</v>
      </c>
      <c r="HL135" s="10">
        <f t="shared" si="629"/>
        <v>218.89548000000002</v>
      </c>
      <c r="HM135" s="10">
        <f t="shared" si="630"/>
        <v>157.67184000000003</v>
      </c>
      <c r="HN135" s="10">
        <f t="shared" si="631"/>
        <v>442.82304000000005</v>
      </c>
      <c r="HO135" s="10">
        <f t="shared" si="632"/>
        <v>609.72036000000003</v>
      </c>
      <c r="HP135" s="10">
        <f t="shared" si="633"/>
        <v>419.34000000000003</v>
      </c>
      <c r="HQ135" s="10">
        <f t="shared" si="634"/>
        <v>525.01368000000002</v>
      </c>
      <c r="HR135" s="10">
        <f t="shared" si="635"/>
        <v>699.4591200000001</v>
      </c>
      <c r="HS135" s="10">
        <f t="shared" si="636"/>
        <v>569.46372000000008</v>
      </c>
      <c r="HT135" s="10">
        <f t="shared" si="637"/>
        <v>527.52972000000011</v>
      </c>
      <c r="HU135" s="10">
        <f t="shared" si="638"/>
        <v>429.40416000000005</v>
      </c>
      <c r="HV135" s="10">
        <f t="shared" si="639"/>
        <v>591.26940000000002</v>
      </c>
      <c r="HW135" s="10">
        <f t="shared" si="640"/>
        <v>673.46004000000005</v>
      </c>
      <c r="HX135" s="10">
        <f t="shared" si="641"/>
        <v>720.42612000000008</v>
      </c>
      <c r="HY135" s="10">
        <f t="shared" si="642"/>
        <v>471.33816000000007</v>
      </c>
      <c r="HZ135" s="10">
        <f t="shared" si="643"/>
        <v>285.98988000000003</v>
      </c>
      <c r="IA135" s="10">
        <f t="shared" si="644"/>
        <v>384.11544000000004</v>
      </c>
      <c r="IB135" s="10">
        <f t="shared" si="645"/>
        <v>519.14292</v>
      </c>
      <c r="IC135" s="10">
        <f t="shared" si="646"/>
        <v>364.82580000000002</v>
      </c>
      <c r="ID135" s="10">
        <f t="shared" si="647"/>
        <v>377.40600000000006</v>
      </c>
      <c r="IE135" s="10">
        <f t="shared" si="648"/>
        <v>399.21168000000006</v>
      </c>
      <c r="IF135" s="10">
        <f t="shared" si="649"/>
        <v>420.17868000000004</v>
      </c>
      <c r="IG135" s="10">
        <f t="shared" si="650"/>
        <v>367.34184000000005</v>
      </c>
      <c r="IH135" s="10">
        <f t="shared" si="651"/>
        <v>474.69288000000006</v>
      </c>
      <c r="II135" s="176">
        <f t="shared" si="652"/>
        <v>1675.6826400000002</v>
      </c>
      <c r="IJ135" s="176">
        <f t="shared" si="653"/>
        <v>5765.0863200000003</v>
      </c>
      <c r="IK135" s="176">
        <f t="shared" si="654"/>
        <v>4064.2432800000001</v>
      </c>
      <c r="IL135" s="19">
        <f t="shared" si="655"/>
        <v>11505.012240000005</v>
      </c>
      <c r="IM135" s="168"/>
      <c r="IN135" s="168"/>
      <c r="IO135" s="168"/>
      <c r="IP135" s="168"/>
      <c r="IQ135" s="168"/>
      <c r="IR135" s="168"/>
      <c r="IS135" s="168"/>
      <c r="IT135" s="168"/>
      <c r="IU135" s="168"/>
      <c r="IV135" s="168"/>
      <c r="IW135" s="168"/>
      <c r="IX135" s="168"/>
      <c r="IY135" s="168"/>
      <c r="IZ135" s="168"/>
      <c r="JA135" s="168"/>
      <c r="JB135" s="168"/>
      <c r="JC135" s="168"/>
      <c r="JD135" s="168"/>
      <c r="JE135" s="168"/>
      <c r="JF135" s="168"/>
      <c r="JG135" s="168"/>
      <c r="JH135" s="168"/>
      <c r="JI135" s="168"/>
      <c r="JJ135" s="168"/>
      <c r="JK135" s="168"/>
      <c r="JL135" s="168"/>
      <c r="JM135" s="168"/>
      <c r="JN135" s="168"/>
      <c r="JO135" s="168"/>
      <c r="JP135" s="168"/>
      <c r="JQ135" s="177">
        <f t="shared" ref="JQ135:JT137" si="657">II135/FP135</f>
        <v>0.83868000000000009</v>
      </c>
      <c r="JR135" s="177">
        <f t="shared" si="657"/>
        <v>0.83868000000000009</v>
      </c>
      <c r="JS135" s="177">
        <f t="shared" si="657"/>
        <v>0.83867999999999998</v>
      </c>
      <c r="JT135" s="22">
        <f t="shared" si="657"/>
        <v>0.83868000000000043</v>
      </c>
    </row>
    <row r="136" spans="1:280" x14ac:dyDescent="0.25">
      <c r="A136" s="96">
        <v>136</v>
      </c>
      <c r="B136" s="45"/>
      <c r="C136" s="45" t="s">
        <v>182</v>
      </c>
      <c r="D136" s="45" t="s">
        <v>182</v>
      </c>
      <c r="E136" s="68">
        <v>283</v>
      </c>
      <c r="F136" s="48" t="s">
        <v>116</v>
      </c>
      <c r="G136" s="124"/>
      <c r="H136" s="125"/>
      <c r="I136" s="125"/>
      <c r="J136" s="125"/>
      <c r="K136" s="125"/>
      <c r="L136" s="125"/>
      <c r="M136" s="125"/>
      <c r="N136" s="17"/>
      <c r="O136" s="12"/>
      <c r="P136" s="12"/>
      <c r="Q136" s="12"/>
      <c r="R136" s="12"/>
      <c r="S136" s="12"/>
      <c r="T136" s="12"/>
      <c r="U136" s="12"/>
      <c r="V136" s="12"/>
      <c r="W136" s="11"/>
      <c r="X136" s="11"/>
      <c r="Y136" s="12"/>
      <c r="Z136" s="11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23"/>
      <c r="AL136" s="60"/>
      <c r="AM136" s="124">
        <v>21</v>
      </c>
      <c r="AN136" s="125">
        <v>21</v>
      </c>
      <c r="AO136" s="125">
        <v>21</v>
      </c>
      <c r="AP136" s="125">
        <v>21</v>
      </c>
      <c r="AQ136" s="125">
        <v>21</v>
      </c>
      <c r="AR136" s="125">
        <v>21</v>
      </c>
      <c r="AS136" s="125">
        <v>21</v>
      </c>
      <c r="AT136" s="17">
        <v>21</v>
      </c>
      <c r="AU136" s="12">
        <v>24</v>
      </c>
      <c r="AV136" s="12">
        <v>36</v>
      </c>
      <c r="AW136" s="12">
        <v>51</v>
      </c>
      <c r="AX136" s="12">
        <v>85</v>
      </c>
      <c r="AY136" s="12">
        <v>115</v>
      </c>
      <c r="AZ136" s="12">
        <v>130</v>
      </c>
      <c r="BA136" s="12">
        <v>159</v>
      </c>
      <c r="BB136" s="12">
        <v>216</v>
      </c>
      <c r="BC136" s="11">
        <v>267</v>
      </c>
      <c r="BD136" s="11">
        <v>285</v>
      </c>
      <c r="BE136" s="12">
        <v>338</v>
      </c>
      <c r="BF136" s="11">
        <v>410</v>
      </c>
      <c r="BG136" s="12">
        <v>475</v>
      </c>
      <c r="BH136" s="12">
        <v>515</v>
      </c>
      <c r="BI136" s="12">
        <v>491</v>
      </c>
      <c r="BJ136" s="12">
        <v>534</v>
      </c>
      <c r="BK136" s="12">
        <v>606</v>
      </c>
      <c r="BL136" s="12">
        <v>1016</v>
      </c>
      <c r="BM136" s="12">
        <v>1301</v>
      </c>
      <c r="BN136" s="12">
        <v>2059</v>
      </c>
      <c r="BO136" s="12">
        <v>2670</v>
      </c>
      <c r="BP136" s="12">
        <f>3401+1000</f>
        <v>4401</v>
      </c>
      <c r="BQ136" s="23">
        <v>6054</v>
      </c>
      <c r="BR136" s="60"/>
      <c r="BS136" s="60"/>
      <c r="BT136" s="11">
        <f t="shared" si="516"/>
        <v>0</v>
      </c>
      <c r="BU136" s="11">
        <f t="shared" si="517"/>
        <v>0</v>
      </c>
      <c r="BV136" s="11">
        <f t="shared" si="518"/>
        <v>0</v>
      </c>
      <c r="BW136" s="11">
        <f t="shared" si="519"/>
        <v>0</v>
      </c>
      <c r="BX136" s="11">
        <f t="shared" si="520"/>
        <v>0</v>
      </c>
      <c r="BY136" s="11">
        <f t="shared" si="521"/>
        <v>0</v>
      </c>
      <c r="BZ136" s="11">
        <f t="shared" si="522"/>
        <v>0</v>
      </c>
      <c r="CA136" s="11">
        <f t="shared" si="523"/>
        <v>3</v>
      </c>
      <c r="CB136" s="11">
        <f t="shared" si="524"/>
        <v>12</v>
      </c>
      <c r="CC136" s="11">
        <f t="shared" si="525"/>
        <v>15</v>
      </c>
      <c r="CD136" s="11">
        <f t="shared" si="526"/>
        <v>34</v>
      </c>
      <c r="CE136" s="11">
        <f t="shared" si="527"/>
        <v>30</v>
      </c>
      <c r="CF136" s="11">
        <f t="shared" si="528"/>
        <v>15</v>
      </c>
      <c r="CG136" s="11">
        <f t="shared" si="529"/>
        <v>29</v>
      </c>
      <c r="CH136" s="11">
        <f t="shared" si="530"/>
        <v>57</v>
      </c>
      <c r="CI136" s="11">
        <f t="shared" si="531"/>
        <v>51</v>
      </c>
      <c r="CJ136" s="11">
        <f t="shared" si="532"/>
        <v>18</v>
      </c>
      <c r="CK136" s="11">
        <f t="shared" si="533"/>
        <v>53</v>
      </c>
      <c r="CL136" s="11">
        <f t="shared" si="534"/>
        <v>72</v>
      </c>
      <c r="CM136" s="11">
        <f t="shared" si="535"/>
        <v>65</v>
      </c>
      <c r="CN136" s="11">
        <f t="shared" si="536"/>
        <v>40</v>
      </c>
      <c r="CO136" s="11">
        <f t="shared" si="537"/>
        <v>-24</v>
      </c>
      <c r="CP136" s="11">
        <f t="shared" si="538"/>
        <v>43</v>
      </c>
      <c r="CQ136" s="11">
        <f t="shared" si="539"/>
        <v>72</v>
      </c>
      <c r="CR136" s="11">
        <f t="shared" si="540"/>
        <v>410</v>
      </c>
      <c r="CS136" s="11">
        <f t="shared" si="541"/>
        <v>285</v>
      </c>
      <c r="CT136" s="11">
        <f t="shared" si="542"/>
        <v>758</v>
      </c>
      <c r="CU136" s="11">
        <f t="shared" si="543"/>
        <v>611</v>
      </c>
      <c r="CV136" s="11">
        <f t="shared" si="544"/>
        <v>1731</v>
      </c>
      <c r="CW136" s="11">
        <f t="shared" si="545"/>
        <v>1653</v>
      </c>
      <c r="CX136" s="66">
        <f t="shared" si="546"/>
        <v>30</v>
      </c>
      <c r="CY136" s="66">
        <f t="shared" si="547"/>
        <v>424</v>
      </c>
      <c r="CZ136" s="66">
        <f t="shared" si="548"/>
        <v>5579</v>
      </c>
      <c r="DA136" s="66">
        <f t="shared" si="549"/>
        <v>6033</v>
      </c>
      <c r="DB136" s="60"/>
      <c r="DC136" s="128">
        <v>1</v>
      </c>
      <c r="DD136" s="128">
        <v>0</v>
      </c>
      <c r="DE136" s="128">
        <v>2</v>
      </c>
      <c r="DF136" s="129">
        <v>0</v>
      </c>
      <c r="DG136" s="129">
        <v>0</v>
      </c>
      <c r="DH136" s="129">
        <v>3</v>
      </c>
      <c r="DI136" s="129">
        <v>6</v>
      </c>
      <c r="DJ136" s="129">
        <v>5</v>
      </c>
      <c r="DK136" s="128">
        <v>3</v>
      </c>
      <c r="DL136" s="128">
        <v>9</v>
      </c>
      <c r="DM136" s="128">
        <v>16</v>
      </c>
      <c r="DN136" s="129">
        <v>3</v>
      </c>
      <c r="DO136" s="129">
        <v>15</v>
      </c>
      <c r="DP136" s="129">
        <v>20</v>
      </c>
      <c r="DQ136" s="129">
        <v>12</v>
      </c>
      <c r="DR136" s="129">
        <v>14</v>
      </c>
      <c r="DS136" s="130">
        <v>32</v>
      </c>
      <c r="DT136" s="130">
        <v>34</v>
      </c>
      <c r="DU136" s="130">
        <v>24</v>
      </c>
      <c r="DV136" s="130">
        <v>46</v>
      </c>
      <c r="DW136" s="130">
        <v>42</v>
      </c>
      <c r="DX136" s="130">
        <v>40</v>
      </c>
      <c r="DY136" s="130">
        <v>24</v>
      </c>
      <c r="DZ136" s="130">
        <v>37</v>
      </c>
      <c r="EA136" s="130">
        <v>71</v>
      </c>
      <c r="EB136" s="130">
        <v>46</v>
      </c>
      <c r="EC136" s="130">
        <v>49</v>
      </c>
      <c r="ED136" s="130">
        <v>82</v>
      </c>
      <c r="EE136" s="130">
        <v>135</v>
      </c>
      <c r="EF136" s="130">
        <v>174</v>
      </c>
      <c r="EG136" s="66">
        <f t="shared" si="550"/>
        <v>29</v>
      </c>
      <c r="EH136" s="66">
        <f t="shared" si="551"/>
        <v>216</v>
      </c>
      <c r="EI136" s="66">
        <f t="shared" si="552"/>
        <v>700</v>
      </c>
      <c r="EJ136" s="66">
        <f t="shared" si="553"/>
        <v>945</v>
      </c>
      <c r="EK136" s="25"/>
      <c r="EL136" s="5">
        <f t="shared" si="554"/>
        <v>1</v>
      </c>
      <c r="EM136" s="5">
        <f t="shared" si="555"/>
        <v>0</v>
      </c>
      <c r="EN136" s="5">
        <f t="shared" si="556"/>
        <v>2</v>
      </c>
      <c r="EO136" s="5">
        <f t="shared" si="557"/>
        <v>0</v>
      </c>
      <c r="EP136" s="5">
        <f t="shared" si="558"/>
        <v>0</v>
      </c>
      <c r="EQ136" s="5">
        <f t="shared" si="559"/>
        <v>3</v>
      </c>
      <c r="ER136" s="5">
        <f t="shared" si="560"/>
        <v>6</v>
      </c>
      <c r="ES136" s="5">
        <f t="shared" si="561"/>
        <v>8</v>
      </c>
      <c r="ET136" s="5">
        <f t="shared" si="562"/>
        <v>15</v>
      </c>
      <c r="EU136" s="5">
        <f t="shared" si="563"/>
        <v>24</v>
      </c>
      <c r="EV136" s="5">
        <f t="shared" si="564"/>
        <v>50</v>
      </c>
      <c r="EW136" s="5">
        <f t="shared" si="565"/>
        <v>33</v>
      </c>
      <c r="EX136" s="5">
        <f t="shared" si="566"/>
        <v>30</v>
      </c>
      <c r="EY136" s="5">
        <f t="shared" si="567"/>
        <v>49</v>
      </c>
      <c r="EZ136" s="5">
        <f t="shared" si="568"/>
        <v>69</v>
      </c>
      <c r="FA136" s="5">
        <f t="shared" si="569"/>
        <v>65</v>
      </c>
      <c r="FB136" s="5">
        <f t="shared" si="570"/>
        <v>50</v>
      </c>
      <c r="FC136" s="5">
        <f t="shared" si="571"/>
        <v>87</v>
      </c>
      <c r="FD136" s="5">
        <f t="shared" si="572"/>
        <v>96</v>
      </c>
      <c r="FE136" s="5">
        <f t="shared" si="573"/>
        <v>111</v>
      </c>
      <c r="FF136" s="5">
        <f t="shared" si="574"/>
        <v>82</v>
      </c>
      <c r="FG136" s="5">
        <f t="shared" si="575"/>
        <v>16</v>
      </c>
      <c r="FH136" s="5">
        <f t="shared" si="576"/>
        <v>67</v>
      </c>
      <c r="FI136" s="5">
        <f t="shared" si="577"/>
        <v>109</v>
      </c>
      <c r="FJ136" s="5">
        <f t="shared" si="578"/>
        <v>481</v>
      </c>
      <c r="FK136" s="5">
        <f t="shared" si="579"/>
        <v>331</v>
      </c>
      <c r="FL136" s="5">
        <f t="shared" si="580"/>
        <v>807</v>
      </c>
      <c r="FM136" s="5">
        <f t="shared" si="581"/>
        <v>693</v>
      </c>
      <c r="FN136" s="5">
        <f t="shared" si="582"/>
        <v>1866</v>
      </c>
      <c r="FO136" s="5">
        <f t="shared" si="583"/>
        <v>1827</v>
      </c>
      <c r="FP136" s="176">
        <f t="shared" si="584"/>
        <v>59</v>
      </c>
      <c r="FQ136" s="176">
        <f t="shared" si="585"/>
        <v>640</v>
      </c>
      <c r="FR136" s="176">
        <f t="shared" si="586"/>
        <v>6279</v>
      </c>
      <c r="FS136" s="66">
        <f t="shared" si="587"/>
        <v>6978</v>
      </c>
      <c r="FT136" s="242">
        <f t="shared" si="588"/>
        <v>3.1853829148801973E-5</v>
      </c>
      <c r="FU136" s="242">
        <f t="shared" si="589"/>
        <v>0</v>
      </c>
      <c r="FV136" s="242">
        <f t="shared" si="590"/>
        <v>6.9274865346980488E-5</v>
      </c>
      <c r="FW136" s="242">
        <f t="shared" si="591"/>
        <v>0</v>
      </c>
      <c r="FX136" s="242">
        <f t="shared" si="592"/>
        <v>0</v>
      </c>
      <c r="FY136" s="242">
        <f t="shared" si="593"/>
        <v>1.2737321058329854E-4</v>
      </c>
      <c r="FZ136" s="242">
        <f t="shared" si="594"/>
        <v>1.881329891196421E-4</v>
      </c>
      <c r="GA136" s="242">
        <f t="shared" si="595"/>
        <v>2.867589074485626E-4</v>
      </c>
      <c r="GB136" s="242">
        <f t="shared" si="596"/>
        <v>5.9699116453076494E-4</v>
      </c>
      <c r="GC136" s="242">
        <f t="shared" si="597"/>
        <v>4.95714138180316E-4</v>
      </c>
      <c r="GD136" s="242">
        <f t="shared" si="598"/>
        <v>1.0329511414110112E-3</v>
      </c>
      <c r="GE136" s="242">
        <f t="shared" si="599"/>
        <v>7.6424270495599814E-4</v>
      </c>
      <c r="GF136" s="242">
        <f t="shared" si="600"/>
        <v>6.7483972556517825E-4</v>
      </c>
      <c r="GG136" s="242">
        <f t="shared" si="601"/>
        <v>8.1011821112672567E-4</v>
      </c>
      <c r="GH136" s="242">
        <f t="shared" si="602"/>
        <v>1.0999346415647767E-3</v>
      </c>
      <c r="GI136" s="242">
        <f t="shared" si="603"/>
        <v>8.7046188046549619E-4</v>
      </c>
      <c r="GJ136" s="242">
        <f t="shared" si="604"/>
        <v>6.335609929167881E-4</v>
      </c>
      <c r="GK136" s="242">
        <f t="shared" si="605"/>
        <v>1.1317073170731707E-3</v>
      </c>
      <c r="GL136" s="242">
        <f t="shared" si="606"/>
        <v>1.068554446188266E-3</v>
      </c>
      <c r="GM136" s="242">
        <f t="shared" si="607"/>
        <v>1.3944022913421437E-3</v>
      </c>
      <c r="GN136" s="242">
        <f t="shared" si="608"/>
        <v>1.266741847280367E-3</v>
      </c>
      <c r="GO136" s="242">
        <f t="shared" si="609"/>
        <v>2.9337342770178592E-4</v>
      </c>
      <c r="GP136" s="242">
        <f t="shared" si="610"/>
        <v>1.1240479146394659E-3</v>
      </c>
      <c r="GQ136" s="242">
        <f t="shared" si="611"/>
        <v>1.6078356172466184E-3</v>
      </c>
      <c r="GR136" s="242">
        <f t="shared" si="612"/>
        <v>7.4514724791250328E-3</v>
      </c>
      <c r="GS136" s="242">
        <f t="shared" si="613"/>
        <v>4.9087215079117912E-3</v>
      </c>
      <c r="GT136" s="242">
        <f t="shared" si="614"/>
        <v>1.1457372045148009E-2</v>
      </c>
      <c r="GU136" s="242">
        <f t="shared" si="615"/>
        <v>9.0758184443418561E-3</v>
      </c>
      <c r="GV136" s="242">
        <f t="shared" si="616"/>
        <v>3.3235668676361886E-2</v>
      </c>
      <c r="GW136" s="242">
        <f t="shared" si="617"/>
        <v>2.4613215289292844E-2</v>
      </c>
      <c r="GX136" s="177">
        <f t="shared" si="618"/>
        <v>2.1118658943680474E-4</v>
      </c>
      <c r="GY136" s="177">
        <f t="shared" si="619"/>
        <v>9.7092091849118893E-4</v>
      </c>
      <c r="GZ136" s="177">
        <f t="shared" si="620"/>
        <v>9.5743220920480824E-3</v>
      </c>
      <c r="HA136" s="243">
        <f t="shared" si="621"/>
        <v>4.3766819983644826E-3</v>
      </c>
      <c r="HB136" s="19"/>
      <c r="HC136" s="19"/>
      <c r="HD136" s="225">
        <v>0.84824999999999995</v>
      </c>
      <c r="HE136" s="10">
        <f t="shared" si="622"/>
        <v>0.84824999999999995</v>
      </c>
      <c r="HF136" s="10">
        <f t="shared" si="623"/>
        <v>0</v>
      </c>
      <c r="HG136" s="10">
        <f t="shared" si="624"/>
        <v>1.6964999999999999</v>
      </c>
      <c r="HH136" s="10">
        <f t="shared" si="625"/>
        <v>0</v>
      </c>
      <c r="HI136" s="10">
        <f t="shared" si="626"/>
        <v>0</v>
      </c>
      <c r="HJ136" s="10">
        <f t="shared" si="627"/>
        <v>2.5447499999999996</v>
      </c>
      <c r="HK136" s="10">
        <f t="shared" si="628"/>
        <v>5.0894999999999992</v>
      </c>
      <c r="HL136" s="10">
        <f t="shared" si="629"/>
        <v>6.7859999999999996</v>
      </c>
      <c r="HM136" s="10">
        <f t="shared" si="630"/>
        <v>12.723749999999999</v>
      </c>
      <c r="HN136" s="10">
        <f t="shared" si="631"/>
        <v>20.357999999999997</v>
      </c>
      <c r="HO136" s="10">
        <f t="shared" si="632"/>
        <v>42.412499999999994</v>
      </c>
      <c r="HP136" s="10">
        <f t="shared" si="633"/>
        <v>27.992249999999999</v>
      </c>
      <c r="HQ136" s="10">
        <f t="shared" si="634"/>
        <v>25.447499999999998</v>
      </c>
      <c r="HR136" s="10">
        <f t="shared" si="635"/>
        <v>41.564249999999994</v>
      </c>
      <c r="HS136" s="10">
        <f t="shared" si="636"/>
        <v>58.529249999999998</v>
      </c>
      <c r="HT136" s="10">
        <f t="shared" si="637"/>
        <v>55.136249999999997</v>
      </c>
      <c r="HU136" s="10">
        <f t="shared" si="638"/>
        <v>42.412499999999994</v>
      </c>
      <c r="HV136" s="10">
        <f t="shared" si="639"/>
        <v>73.797749999999994</v>
      </c>
      <c r="HW136" s="10">
        <f t="shared" si="640"/>
        <v>81.431999999999988</v>
      </c>
      <c r="HX136" s="10">
        <f t="shared" si="641"/>
        <v>94.155749999999998</v>
      </c>
      <c r="HY136" s="10">
        <f t="shared" si="642"/>
        <v>69.5565</v>
      </c>
      <c r="HZ136" s="10">
        <f t="shared" si="643"/>
        <v>13.571999999999999</v>
      </c>
      <c r="IA136" s="10">
        <f t="shared" si="644"/>
        <v>56.832749999999997</v>
      </c>
      <c r="IB136" s="10">
        <f t="shared" si="645"/>
        <v>92.459249999999997</v>
      </c>
      <c r="IC136" s="10">
        <f t="shared" si="646"/>
        <v>408.00824999999998</v>
      </c>
      <c r="ID136" s="10">
        <f t="shared" si="647"/>
        <v>280.77074999999996</v>
      </c>
      <c r="IE136" s="10">
        <f t="shared" si="648"/>
        <v>684.53774999999996</v>
      </c>
      <c r="IF136" s="10">
        <f t="shared" si="649"/>
        <v>587.83724999999993</v>
      </c>
      <c r="IG136" s="10">
        <f t="shared" si="650"/>
        <v>1582.8344999999999</v>
      </c>
      <c r="IH136" s="10">
        <f t="shared" si="651"/>
        <v>1549.7527499999999</v>
      </c>
      <c r="II136" s="176">
        <f t="shared" si="652"/>
        <v>50.046749999999989</v>
      </c>
      <c r="IJ136" s="176">
        <f t="shared" si="653"/>
        <v>542.88</v>
      </c>
      <c r="IK136" s="176">
        <f t="shared" si="654"/>
        <v>5326.1617499999993</v>
      </c>
      <c r="IL136" s="19">
        <f t="shared" si="655"/>
        <v>5919.0884999999998</v>
      </c>
      <c r="IM136" s="168"/>
      <c r="IN136" s="168"/>
      <c r="IO136" s="168"/>
      <c r="IP136" s="168"/>
      <c r="IQ136" s="168"/>
      <c r="IR136" s="168"/>
      <c r="IS136" s="168"/>
      <c r="IT136" s="168"/>
      <c r="IU136" s="168"/>
      <c r="IV136" s="168"/>
      <c r="IW136" s="168"/>
      <c r="IX136" s="168"/>
      <c r="IY136" s="168"/>
      <c r="IZ136" s="168"/>
      <c r="JA136" s="168"/>
      <c r="JB136" s="168"/>
      <c r="JC136" s="168"/>
      <c r="JD136" s="168"/>
      <c r="JE136" s="168"/>
      <c r="JF136" s="168"/>
      <c r="JG136" s="168"/>
      <c r="JH136" s="168"/>
      <c r="JI136" s="168"/>
      <c r="JJ136" s="168"/>
      <c r="JK136" s="168"/>
      <c r="JL136" s="168"/>
      <c r="JM136" s="168"/>
      <c r="JN136" s="168"/>
      <c r="JO136" s="168"/>
      <c r="JP136" s="168"/>
      <c r="JQ136" s="177">
        <f t="shared" si="657"/>
        <v>0.84824999999999984</v>
      </c>
      <c r="JR136" s="177">
        <f t="shared" si="657"/>
        <v>0.84824999999999995</v>
      </c>
      <c r="JS136" s="177">
        <f t="shared" si="657"/>
        <v>0.84824999999999984</v>
      </c>
      <c r="JT136" s="22">
        <f t="shared" si="657"/>
        <v>0.84824999999999995</v>
      </c>
    </row>
    <row r="137" spans="1:280" x14ac:dyDescent="0.25">
      <c r="A137" s="96">
        <v>137</v>
      </c>
      <c r="B137" s="39"/>
      <c r="C137" s="39" t="s">
        <v>236</v>
      </c>
      <c r="D137" s="39" t="s">
        <v>185</v>
      </c>
      <c r="E137" s="68">
        <v>418</v>
      </c>
      <c r="F137" s="46" t="s">
        <v>86</v>
      </c>
      <c r="G137" s="124"/>
      <c r="H137" s="125"/>
      <c r="I137" s="125"/>
      <c r="J137" s="125"/>
      <c r="K137" s="125"/>
      <c r="L137" s="125"/>
      <c r="M137" s="125"/>
      <c r="N137" s="17"/>
      <c r="O137" s="12"/>
      <c r="P137" s="12"/>
      <c r="Q137" s="12"/>
      <c r="R137" s="12"/>
      <c r="S137" s="12"/>
      <c r="T137" s="12"/>
      <c r="U137" s="12"/>
      <c r="V137" s="12"/>
      <c r="W137" s="11"/>
      <c r="X137" s="11"/>
      <c r="Y137" s="12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8"/>
      <c r="AL137" s="60"/>
      <c r="AM137" s="124">
        <v>31</v>
      </c>
      <c r="AN137" s="125">
        <v>31</v>
      </c>
      <c r="AO137" s="125">
        <v>31</v>
      </c>
      <c r="AP137" s="125">
        <v>31</v>
      </c>
      <c r="AQ137" s="125">
        <v>31</v>
      </c>
      <c r="AR137" s="125">
        <v>31</v>
      </c>
      <c r="AS137" s="125">
        <v>31</v>
      </c>
      <c r="AT137" s="17">
        <v>31</v>
      </c>
      <c r="AU137" s="12">
        <v>39</v>
      </c>
      <c r="AV137" s="12">
        <v>47</v>
      </c>
      <c r="AW137" s="12">
        <v>43</v>
      </c>
      <c r="AX137" s="12">
        <v>46</v>
      </c>
      <c r="AY137" s="12">
        <v>49</v>
      </c>
      <c r="AZ137" s="12">
        <v>52</v>
      </c>
      <c r="BA137" s="12">
        <v>53</v>
      </c>
      <c r="BB137" s="12">
        <v>44</v>
      </c>
      <c r="BC137" s="11">
        <v>46</v>
      </c>
      <c r="BD137" s="11">
        <v>44</v>
      </c>
      <c r="BE137" s="12">
        <v>45</v>
      </c>
      <c r="BF137" s="11">
        <v>54</v>
      </c>
      <c r="BG137" s="11">
        <v>59</v>
      </c>
      <c r="BH137" s="11">
        <v>57</v>
      </c>
      <c r="BI137" s="11">
        <v>51</v>
      </c>
      <c r="BJ137" s="11">
        <v>59</v>
      </c>
      <c r="BK137" s="11">
        <v>60</v>
      </c>
      <c r="BL137" s="11">
        <v>64</v>
      </c>
      <c r="BM137" s="11">
        <v>75</v>
      </c>
      <c r="BN137" s="11">
        <v>82</v>
      </c>
      <c r="BO137" s="11">
        <v>84</v>
      </c>
      <c r="BP137" s="11">
        <v>85</v>
      </c>
      <c r="BQ137" s="8">
        <v>101</v>
      </c>
      <c r="BR137" s="60"/>
      <c r="BS137" s="60"/>
      <c r="BT137" s="11">
        <f t="shared" si="516"/>
        <v>0</v>
      </c>
      <c r="BU137" s="11">
        <f t="shared" si="517"/>
        <v>0</v>
      </c>
      <c r="BV137" s="11">
        <f t="shared" si="518"/>
        <v>0</v>
      </c>
      <c r="BW137" s="11">
        <f t="shared" si="519"/>
        <v>0</v>
      </c>
      <c r="BX137" s="11">
        <f t="shared" si="520"/>
        <v>0</v>
      </c>
      <c r="BY137" s="11">
        <f t="shared" si="521"/>
        <v>0</v>
      </c>
      <c r="BZ137" s="11">
        <f t="shared" si="522"/>
        <v>0</v>
      </c>
      <c r="CA137" s="11">
        <f t="shared" si="523"/>
        <v>8</v>
      </c>
      <c r="CB137" s="11">
        <f t="shared" si="524"/>
        <v>8</v>
      </c>
      <c r="CC137" s="11">
        <f t="shared" si="525"/>
        <v>-4</v>
      </c>
      <c r="CD137" s="11">
        <f t="shared" si="526"/>
        <v>3</v>
      </c>
      <c r="CE137" s="11">
        <f t="shared" si="527"/>
        <v>3</v>
      </c>
      <c r="CF137" s="11">
        <f t="shared" si="528"/>
        <v>3</v>
      </c>
      <c r="CG137" s="11">
        <f t="shared" si="529"/>
        <v>1</v>
      </c>
      <c r="CH137" s="11">
        <f t="shared" si="530"/>
        <v>-9</v>
      </c>
      <c r="CI137" s="11">
        <f t="shared" si="531"/>
        <v>2</v>
      </c>
      <c r="CJ137" s="11">
        <f t="shared" si="532"/>
        <v>-2</v>
      </c>
      <c r="CK137" s="11">
        <f t="shared" si="533"/>
        <v>1</v>
      </c>
      <c r="CL137" s="11">
        <f t="shared" si="534"/>
        <v>9</v>
      </c>
      <c r="CM137" s="11">
        <f t="shared" si="535"/>
        <v>5</v>
      </c>
      <c r="CN137" s="11">
        <f t="shared" si="536"/>
        <v>-2</v>
      </c>
      <c r="CO137" s="11">
        <f t="shared" si="537"/>
        <v>-6</v>
      </c>
      <c r="CP137" s="11">
        <f t="shared" si="538"/>
        <v>8</v>
      </c>
      <c r="CQ137" s="11">
        <f t="shared" si="539"/>
        <v>1</v>
      </c>
      <c r="CR137" s="11">
        <f t="shared" si="540"/>
        <v>4</v>
      </c>
      <c r="CS137" s="11">
        <f t="shared" si="541"/>
        <v>11</v>
      </c>
      <c r="CT137" s="11">
        <f t="shared" si="542"/>
        <v>7</v>
      </c>
      <c r="CU137" s="11">
        <f t="shared" si="543"/>
        <v>2</v>
      </c>
      <c r="CV137" s="11">
        <f t="shared" si="544"/>
        <v>1</v>
      </c>
      <c r="CW137" s="11">
        <f t="shared" si="545"/>
        <v>16</v>
      </c>
      <c r="CX137" s="66">
        <f t="shared" si="546"/>
        <v>12</v>
      </c>
      <c r="CY137" s="66">
        <f t="shared" si="547"/>
        <v>16</v>
      </c>
      <c r="CZ137" s="66">
        <f t="shared" si="548"/>
        <v>42</v>
      </c>
      <c r="DA137" s="66">
        <f t="shared" si="549"/>
        <v>70</v>
      </c>
      <c r="DB137" s="60"/>
      <c r="DC137" s="128">
        <v>1</v>
      </c>
      <c r="DD137" s="128">
        <v>0</v>
      </c>
      <c r="DE137" s="129">
        <v>1</v>
      </c>
      <c r="DF137" s="129">
        <v>1</v>
      </c>
      <c r="DG137" s="129">
        <v>0</v>
      </c>
      <c r="DH137" s="129">
        <v>0</v>
      </c>
      <c r="DI137" s="129">
        <v>0</v>
      </c>
      <c r="DJ137" s="129">
        <v>3</v>
      </c>
      <c r="DK137" s="128">
        <v>1</v>
      </c>
      <c r="DL137" s="128">
        <v>1</v>
      </c>
      <c r="DM137" s="129">
        <v>0</v>
      </c>
      <c r="DN137" s="129">
        <v>3</v>
      </c>
      <c r="DO137" s="129">
        <v>2</v>
      </c>
      <c r="DP137" s="129">
        <v>2</v>
      </c>
      <c r="DQ137" s="129">
        <v>2</v>
      </c>
      <c r="DR137" s="129">
        <v>3</v>
      </c>
      <c r="DS137" s="130">
        <v>3</v>
      </c>
      <c r="DT137" s="130">
        <v>8</v>
      </c>
      <c r="DU137" s="130">
        <v>0</v>
      </c>
      <c r="DV137" s="130">
        <v>1</v>
      </c>
      <c r="DW137" s="130">
        <v>0</v>
      </c>
      <c r="DX137" s="130">
        <v>4</v>
      </c>
      <c r="DY137" s="130">
        <v>2</v>
      </c>
      <c r="DZ137" s="130">
        <v>1</v>
      </c>
      <c r="EA137" s="130">
        <v>5</v>
      </c>
      <c r="EB137" s="130">
        <v>3</v>
      </c>
      <c r="EC137" s="130">
        <v>3</v>
      </c>
      <c r="ED137" s="130">
        <v>2</v>
      </c>
      <c r="EE137" s="130">
        <v>1</v>
      </c>
      <c r="EF137" s="130">
        <v>3</v>
      </c>
      <c r="EG137" s="66">
        <f t="shared" si="550"/>
        <v>8</v>
      </c>
      <c r="EH137" s="66">
        <f t="shared" si="551"/>
        <v>24</v>
      </c>
      <c r="EI137" s="66">
        <f t="shared" si="552"/>
        <v>24</v>
      </c>
      <c r="EJ137" s="66">
        <f t="shared" si="553"/>
        <v>56</v>
      </c>
      <c r="EK137" s="19"/>
      <c r="EL137" s="5">
        <f t="shared" si="554"/>
        <v>1</v>
      </c>
      <c r="EM137" s="5">
        <f t="shared" si="555"/>
        <v>0</v>
      </c>
      <c r="EN137" s="5">
        <f t="shared" si="556"/>
        <v>1</v>
      </c>
      <c r="EO137" s="5">
        <f t="shared" si="557"/>
        <v>1</v>
      </c>
      <c r="EP137" s="5">
        <f t="shared" si="558"/>
        <v>0</v>
      </c>
      <c r="EQ137" s="5">
        <f t="shared" si="559"/>
        <v>0</v>
      </c>
      <c r="ER137" s="5">
        <f t="shared" si="560"/>
        <v>0</v>
      </c>
      <c r="ES137" s="5">
        <f t="shared" si="561"/>
        <v>11</v>
      </c>
      <c r="ET137" s="5">
        <f t="shared" si="562"/>
        <v>9</v>
      </c>
      <c r="EU137" s="5">
        <f t="shared" si="563"/>
        <v>-3</v>
      </c>
      <c r="EV137" s="5">
        <f t="shared" si="564"/>
        <v>3</v>
      </c>
      <c r="EW137" s="5">
        <f t="shared" si="565"/>
        <v>6</v>
      </c>
      <c r="EX137" s="5">
        <f t="shared" si="566"/>
        <v>5</v>
      </c>
      <c r="EY137" s="5">
        <f t="shared" si="567"/>
        <v>3</v>
      </c>
      <c r="EZ137" s="5">
        <f t="shared" si="568"/>
        <v>-7</v>
      </c>
      <c r="FA137" s="5">
        <f t="shared" si="569"/>
        <v>5</v>
      </c>
      <c r="FB137" s="5">
        <f t="shared" si="570"/>
        <v>1</v>
      </c>
      <c r="FC137" s="5">
        <f t="shared" si="571"/>
        <v>9</v>
      </c>
      <c r="FD137" s="5">
        <f t="shared" si="572"/>
        <v>9</v>
      </c>
      <c r="FE137" s="5">
        <f t="shared" si="573"/>
        <v>6</v>
      </c>
      <c r="FF137" s="5">
        <f t="shared" si="574"/>
        <v>-2</v>
      </c>
      <c r="FG137" s="5">
        <f t="shared" si="575"/>
        <v>-2</v>
      </c>
      <c r="FH137" s="5">
        <f t="shared" si="576"/>
        <v>10</v>
      </c>
      <c r="FI137" s="5">
        <f t="shared" si="577"/>
        <v>2</v>
      </c>
      <c r="FJ137" s="5">
        <f t="shared" si="578"/>
        <v>9</v>
      </c>
      <c r="FK137" s="5">
        <f t="shared" si="579"/>
        <v>14</v>
      </c>
      <c r="FL137" s="5">
        <f t="shared" si="580"/>
        <v>10</v>
      </c>
      <c r="FM137" s="5">
        <f t="shared" si="581"/>
        <v>4</v>
      </c>
      <c r="FN137" s="5">
        <f t="shared" si="582"/>
        <v>2</v>
      </c>
      <c r="FO137" s="5">
        <f t="shared" si="583"/>
        <v>19</v>
      </c>
      <c r="FP137" s="176">
        <f t="shared" si="584"/>
        <v>20</v>
      </c>
      <c r="FQ137" s="176">
        <f t="shared" si="585"/>
        <v>40</v>
      </c>
      <c r="FR137" s="176">
        <f t="shared" si="586"/>
        <v>66</v>
      </c>
      <c r="FS137" s="66">
        <f t="shared" si="587"/>
        <v>126</v>
      </c>
      <c r="FT137" s="242">
        <f t="shared" si="588"/>
        <v>3.1853829148801973E-5</v>
      </c>
      <c r="FU137" s="242">
        <f t="shared" si="589"/>
        <v>0</v>
      </c>
      <c r="FV137" s="242">
        <f t="shared" si="590"/>
        <v>3.4637432673490244E-5</v>
      </c>
      <c r="FW137" s="242">
        <f t="shared" si="591"/>
        <v>7.3445705262384787E-5</v>
      </c>
      <c r="FX137" s="242">
        <f t="shared" si="592"/>
        <v>0</v>
      </c>
      <c r="FY137" s="242">
        <f t="shared" si="593"/>
        <v>0</v>
      </c>
      <c r="FZ137" s="242">
        <f t="shared" si="594"/>
        <v>0</v>
      </c>
      <c r="GA137" s="242">
        <f t="shared" si="595"/>
        <v>3.9429349774177362E-4</v>
      </c>
      <c r="GB137" s="242">
        <f t="shared" si="596"/>
        <v>3.5819469871845895E-4</v>
      </c>
      <c r="GC137" s="242">
        <f t="shared" si="597"/>
        <v>-6.19642672725395E-5</v>
      </c>
      <c r="GD137" s="242">
        <f t="shared" si="598"/>
        <v>6.1977068484660671E-5</v>
      </c>
      <c r="GE137" s="242">
        <f t="shared" si="599"/>
        <v>1.3895321908290875E-4</v>
      </c>
      <c r="GF137" s="242">
        <f t="shared" si="600"/>
        <v>1.1247328759419637E-4</v>
      </c>
      <c r="GG137" s="242">
        <f t="shared" si="601"/>
        <v>4.9599074150615854E-5</v>
      </c>
      <c r="GH137" s="242">
        <f t="shared" si="602"/>
        <v>-1.1158757233265849E-4</v>
      </c>
      <c r="GI137" s="242">
        <f t="shared" si="603"/>
        <v>6.695860618965356E-5</v>
      </c>
      <c r="GJ137" s="242">
        <f t="shared" si="604"/>
        <v>1.2671219858335762E-5</v>
      </c>
      <c r="GK137" s="242">
        <f t="shared" si="605"/>
        <v>1.1707317073170732E-4</v>
      </c>
      <c r="GL137" s="242">
        <f t="shared" si="606"/>
        <v>1.0017697933014993E-4</v>
      </c>
      <c r="GM137" s="242">
        <f t="shared" si="607"/>
        <v>7.5373096829305057E-5</v>
      </c>
      <c r="GN137" s="242">
        <f t="shared" si="608"/>
        <v>-3.0896142616594319E-5</v>
      </c>
      <c r="GO137" s="242">
        <f t="shared" si="609"/>
        <v>-3.667167846272324E-5</v>
      </c>
      <c r="GP137" s="242">
        <f t="shared" si="610"/>
        <v>1.67768345468577E-4</v>
      </c>
      <c r="GQ137" s="242">
        <f t="shared" si="611"/>
        <v>2.950157095865355E-5</v>
      </c>
      <c r="GR137" s="242">
        <f t="shared" si="612"/>
        <v>1.3942464098154947E-4</v>
      </c>
      <c r="GS137" s="242">
        <f t="shared" si="613"/>
        <v>2.0761964081802137E-4</v>
      </c>
      <c r="GT137" s="242">
        <f t="shared" si="614"/>
        <v>1.4197487044793073E-4</v>
      </c>
      <c r="GU137" s="242">
        <f t="shared" si="615"/>
        <v>5.2385676446417639E-5</v>
      </c>
      <c r="GV137" s="242">
        <f t="shared" si="616"/>
        <v>3.5622367284417885E-5</v>
      </c>
      <c r="GW137" s="242">
        <f t="shared" si="617"/>
        <v>2.5596666146500494E-4</v>
      </c>
      <c r="GX137" s="177">
        <f t="shared" si="618"/>
        <v>7.1588674385357541E-5</v>
      </c>
      <c r="GY137" s="177">
        <f t="shared" si="619"/>
        <v>6.0682557405699308E-5</v>
      </c>
      <c r="GZ137" s="177">
        <f t="shared" si="620"/>
        <v>1.0063788152176676E-4</v>
      </c>
      <c r="HA137" s="243">
        <f t="shared" si="621"/>
        <v>7.9028651733150591E-5</v>
      </c>
      <c r="HB137" s="19"/>
      <c r="HC137" s="19"/>
      <c r="HD137" s="225">
        <v>6.0899999999999991E-3</v>
      </c>
      <c r="HE137" s="10">
        <f t="shared" si="622"/>
        <v>6.0899999999999991E-3</v>
      </c>
      <c r="HF137" s="10">
        <f t="shared" si="623"/>
        <v>0</v>
      </c>
      <c r="HG137" s="10">
        <f t="shared" si="624"/>
        <v>6.0899999999999991E-3</v>
      </c>
      <c r="HH137" s="10">
        <f t="shared" si="625"/>
        <v>6.0899999999999991E-3</v>
      </c>
      <c r="HI137" s="10">
        <f t="shared" si="626"/>
        <v>0</v>
      </c>
      <c r="HJ137" s="10">
        <f t="shared" si="627"/>
        <v>0</v>
      </c>
      <c r="HK137" s="10">
        <f t="shared" si="628"/>
        <v>0</v>
      </c>
      <c r="HL137" s="10">
        <f t="shared" si="629"/>
        <v>6.6989999999999994E-2</v>
      </c>
      <c r="HM137" s="10">
        <f t="shared" si="630"/>
        <v>5.4809999999999991E-2</v>
      </c>
      <c r="HN137" s="10">
        <f t="shared" si="631"/>
        <v>-1.8269999999999998E-2</v>
      </c>
      <c r="HO137" s="10">
        <f t="shared" si="632"/>
        <v>1.8269999999999998E-2</v>
      </c>
      <c r="HP137" s="10">
        <f t="shared" si="633"/>
        <v>3.6539999999999996E-2</v>
      </c>
      <c r="HQ137" s="10">
        <f t="shared" si="634"/>
        <v>3.0449999999999994E-2</v>
      </c>
      <c r="HR137" s="10">
        <f t="shared" si="635"/>
        <v>1.8269999999999998E-2</v>
      </c>
      <c r="HS137" s="10">
        <f t="shared" si="636"/>
        <v>-4.2629999999999994E-2</v>
      </c>
      <c r="HT137" s="10">
        <f t="shared" si="637"/>
        <v>3.0449999999999994E-2</v>
      </c>
      <c r="HU137" s="10">
        <f t="shared" si="638"/>
        <v>6.0899999999999991E-3</v>
      </c>
      <c r="HV137" s="10">
        <f t="shared" si="639"/>
        <v>5.4809999999999991E-2</v>
      </c>
      <c r="HW137" s="10">
        <f t="shared" si="640"/>
        <v>5.4809999999999991E-2</v>
      </c>
      <c r="HX137" s="10">
        <f t="shared" si="641"/>
        <v>3.6539999999999996E-2</v>
      </c>
      <c r="HY137" s="10">
        <f t="shared" si="642"/>
        <v>-1.2179999999999998E-2</v>
      </c>
      <c r="HZ137" s="10">
        <f t="shared" si="643"/>
        <v>-1.2179999999999998E-2</v>
      </c>
      <c r="IA137" s="10">
        <f t="shared" si="644"/>
        <v>6.0899999999999989E-2</v>
      </c>
      <c r="IB137" s="10">
        <f t="shared" si="645"/>
        <v>1.2179999999999998E-2</v>
      </c>
      <c r="IC137" s="10">
        <f t="shared" si="646"/>
        <v>5.4809999999999991E-2</v>
      </c>
      <c r="ID137" s="10">
        <f t="shared" si="647"/>
        <v>8.5259999999999989E-2</v>
      </c>
      <c r="IE137" s="10">
        <f t="shared" si="648"/>
        <v>6.0899999999999989E-2</v>
      </c>
      <c r="IF137" s="10">
        <f t="shared" si="649"/>
        <v>2.4359999999999996E-2</v>
      </c>
      <c r="IG137" s="10">
        <f t="shared" si="650"/>
        <v>1.2179999999999998E-2</v>
      </c>
      <c r="IH137" s="10">
        <f t="shared" si="651"/>
        <v>0.11570999999999998</v>
      </c>
      <c r="II137" s="176">
        <f t="shared" si="652"/>
        <v>0.12179999999999998</v>
      </c>
      <c r="IJ137" s="176">
        <f t="shared" si="653"/>
        <v>0.24359999999999996</v>
      </c>
      <c r="IK137" s="176">
        <f t="shared" si="654"/>
        <v>0.40193999999999996</v>
      </c>
      <c r="IL137" s="19">
        <f t="shared" si="655"/>
        <v>0.7673399999999998</v>
      </c>
      <c r="IM137" s="168"/>
      <c r="IN137" s="168"/>
      <c r="IO137" s="168"/>
      <c r="IP137" s="168"/>
      <c r="IQ137" s="168"/>
      <c r="IR137" s="168"/>
      <c r="IS137" s="168"/>
      <c r="IT137" s="168"/>
      <c r="IU137" s="168"/>
      <c r="IV137" s="168"/>
      <c r="IW137" s="168"/>
      <c r="IX137" s="168"/>
      <c r="IY137" s="168"/>
      <c r="IZ137" s="168"/>
      <c r="JA137" s="168"/>
      <c r="JB137" s="168"/>
      <c r="JC137" s="168"/>
      <c r="JD137" s="168"/>
      <c r="JE137" s="168"/>
      <c r="JF137" s="168"/>
      <c r="JG137" s="168"/>
      <c r="JH137" s="168"/>
      <c r="JI137" s="168"/>
      <c r="JJ137" s="168"/>
      <c r="JK137" s="168"/>
      <c r="JL137" s="168"/>
      <c r="JM137" s="168"/>
      <c r="JN137" s="168"/>
      <c r="JO137" s="168"/>
      <c r="JP137" s="168"/>
      <c r="JQ137" s="177">
        <f t="shared" si="657"/>
        <v>6.0899999999999991E-3</v>
      </c>
      <c r="JR137" s="177">
        <f t="shared" si="657"/>
        <v>6.0899999999999991E-3</v>
      </c>
      <c r="JS137" s="177">
        <f t="shared" si="657"/>
        <v>6.0899999999999991E-3</v>
      </c>
      <c r="JT137" s="22">
        <f t="shared" si="657"/>
        <v>6.0899999999999982E-3</v>
      </c>
    </row>
    <row r="138" spans="1:280" x14ac:dyDescent="0.25">
      <c r="A138" s="96">
        <v>138</v>
      </c>
      <c r="B138" s="39"/>
      <c r="C138" s="39" t="s">
        <v>186</v>
      </c>
      <c r="D138" s="39" t="s">
        <v>186</v>
      </c>
      <c r="E138" s="68">
        <v>619</v>
      </c>
      <c r="F138" s="46" t="s">
        <v>168</v>
      </c>
      <c r="G138" s="124"/>
      <c r="H138" s="125"/>
      <c r="I138" s="125"/>
      <c r="J138" s="125"/>
      <c r="K138" s="125"/>
      <c r="L138" s="125"/>
      <c r="M138" s="125"/>
      <c r="N138" s="17"/>
      <c r="O138" s="12"/>
      <c r="P138" s="12"/>
      <c r="Q138" s="12"/>
      <c r="R138" s="12"/>
      <c r="S138" s="12"/>
      <c r="T138" s="12"/>
      <c r="U138" s="12"/>
      <c r="V138" s="12"/>
      <c r="W138" s="11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60"/>
      <c r="AM138" s="124">
        <v>4</v>
      </c>
      <c r="AN138" s="125">
        <v>4</v>
      </c>
      <c r="AO138" s="125">
        <v>4</v>
      </c>
      <c r="AP138" s="125">
        <v>4</v>
      </c>
      <c r="AQ138" s="125">
        <v>4</v>
      </c>
      <c r="AR138" s="125">
        <v>4</v>
      </c>
      <c r="AS138" s="125">
        <v>4</v>
      </c>
      <c r="AT138" s="17">
        <v>4</v>
      </c>
      <c r="AU138" s="12">
        <v>2</v>
      </c>
      <c r="AV138" s="12">
        <v>2</v>
      </c>
      <c r="AW138" s="12">
        <v>3</v>
      </c>
      <c r="AX138" s="12">
        <v>4</v>
      </c>
      <c r="AY138" s="12">
        <v>4</v>
      </c>
      <c r="AZ138" s="12">
        <v>3</v>
      </c>
      <c r="BA138" s="12">
        <v>2</v>
      </c>
      <c r="BB138" s="12">
        <v>2</v>
      </c>
      <c r="BC138" s="11">
        <v>2</v>
      </c>
      <c r="BD138" s="12">
        <v>1</v>
      </c>
      <c r="BE138" s="12">
        <v>1</v>
      </c>
      <c r="BF138" s="12">
        <v>2</v>
      </c>
      <c r="BG138" s="12"/>
      <c r="BH138" s="12"/>
      <c r="BI138" s="12"/>
      <c r="BJ138" s="12">
        <v>1</v>
      </c>
      <c r="BK138" s="12"/>
      <c r="BL138" s="12"/>
      <c r="BM138" s="12"/>
      <c r="BN138" s="12"/>
      <c r="BO138" s="12"/>
      <c r="BP138" s="12"/>
      <c r="BQ138" s="12"/>
      <c r="BR138" s="60"/>
      <c r="BS138" s="60"/>
      <c r="BT138" s="11">
        <f t="shared" si="516"/>
        <v>0</v>
      </c>
      <c r="BU138" s="11">
        <f t="shared" si="517"/>
        <v>0</v>
      </c>
      <c r="BV138" s="11">
        <f t="shared" si="518"/>
        <v>0</v>
      </c>
      <c r="BW138" s="11">
        <f t="shared" si="519"/>
        <v>0</v>
      </c>
      <c r="BX138" s="11">
        <f t="shared" si="520"/>
        <v>0</v>
      </c>
      <c r="BY138" s="11">
        <f t="shared" si="521"/>
        <v>0</v>
      </c>
      <c r="BZ138" s="11">
        <f t="shared" si="522"/>
        <v>0</v>
      </c>
      <c r="CA138" s="11">
        <f t="shared" si="523"/>
        <v>-2</v>
      </c>
      <c r="CB138" s="11">
        <f t="shared" si="524"/>
        <v>0</v>
      </c>
      <c r="CC138" s="11">
        <f t="shared" si="525"/>
        <v>1</v>
      </c>
      <c r="CD138" s="11">
        <f t="shared" si="526"/>
        <v>1</v>
      </c>
      <c r="CE138" s="11">
        <f t="shared" si="527"/>
        <v>0</v>
      </c>
      <c r="CF138" s="11">
        <f t="shared" si="528"/>
        <v>-1</v>
      </c>
      <c r="CG138" s="11">
        <f t="shared" si="529"/>
        <v>-1</v>
      </c>
      <c r="CH138" s="11">
        <f t="shared" si="530"/>
        <v>0</v>
      </c>
      <c r="CI138" s="11">
        <f t="shared" si="531"/>
        <v>0</v>
      </c>
      <c r="CJ138" s="11">
        <f t="shared" si="532"/>
        <v>-1</v>
      </c>
      <c r="CK138" s="11">
        <f t="shared" si="533"/>
        <v>0</v>
      </c>
      <c r="CL138" s="11">
        <f t="shared" si="534"/>
        <v>1</v>
      </c>
      <c r="CM138" s="11">
        <f t="shared" si="535"/>
        <v>-2</v>
      </c>
      <c r="CN138" s="11">
        <f t="shared" si="536"/>
        <v>0</v>
      </c>
      <c r="CO138" s="11">
        <f t="shared" si="537"/>
        <v>0</v>
      </c>
      <c r="CP138" s="11">
        <f t="shared" si="538"/>
        <v>1</v>
      </c>
      <c r="CQ138" s="11">
        <f t="shared" si="539"/>
        <v>-1</v>
      </c>
      <c r="CR138" s="11">
        <f t="shared" si="540"/>
        <v>0</v>
      </c>
      <c r="CS138" s="11">
        <f t="shared" si="541"/>
        <v>0</v>
      </c>
      <c r="CT138" s="11">
        <f t="shared" si="542"/>
        <v>0</v>
      </c>
      <c r="CU138" s="11">
        <f t="shared" si="543"/>
        <v>0</v>
      </c>
      <c r="CV138" s="11">
        <f t="shared" si="544"/>
        <v>0</v>
      </c>
      <c r="CW138" s="11">
        <f t="shared" si="545"/>
        <v>0</v>
      </c>
      <c r="CX138" s="66">
        <f t="shared" si="546"/>
        <v>-1</v>
      </c>
      <c r="CY138" s="66">
        <f t="shared" si="547"/>
        <v>-3</v>
      </c>
      <c r="CZ138" s="66">
        <f t="shared" si="548"/>
        <v>0</v>
      </c>
      <c r="DA138" s="66">
        <f t="shared" si="549"/>
        <v>-4</v>
      </c>
      <c r="DB138" s="60"/>
      <c r="DC138" s="135"/>
      <c r="DD138" s="134"/>
      <c r="DE138" s="134"/>
      <c r="DF138" s="134"/>
      <c r="DG138" s="134"/>
      <c r="DH138" s="134"/>
      <c r="DI138" s="134"/>
      <c r="DJ138" s="135">
        <v>0</v>
      </c>
      <c r="DK138" s="122">
        <v>0</v>
      </c>
      <c r="DL138" s="122">
        <v>0</v>
      </c>
      <c r="DM138" s="122">
        <v>0</v>
      </c>
      <c r="DN138" s="122">
        <v>0</v>
      </c>
      <c r="DO138" s="122">
        <v>0</v>
      </c>
      <c r="DP138" s="122">
        <v>0</v>
      </c>
      <c r="DQ138" s="122">
        <v>0</v>
      </c>
      <c r="DR138" s="122">
        <v>0</v>
      </c>
      <c r="DS138" s="137">
        <v>0</v>
      </c>
      <c r="DT138" s="122">
        <v>0</v>
      </c>
      <c r="DU138" s="137">
        <v>0</v>
      </c>
      <c r="DV138" s="137">
        <v>0</v>
      </c>
      <c r="DW138" s="137">
        <v>0</v>
      </c>
      <c r="DX138" s="137">
        <v>0</v>
      </c>
      <c r="DY138" s="137">
        <v>0</v>
      </c>
      <c r="DZ138" s="137"/>
      <c r="EA138" s="137"/>
      <c r="EB138" s="138"/>
      <c r="EC138" s="138"/>
      <c r="ED138" s="138"/>
      <c r="EE138" s="138"/>
      <c r="EF138" s="138"/>
      <c r="EG138" s="66">
        <f t="shared" si="550"/>
        <v>0</v>
      </c>
      <c r="EH138" s="66">
        <f t="shared" si="551"/>
        <v>0</v>
      </c>
      <c r="EI138" s="66">
        <f t="shared" si="552"/>
        <v>0</v>
      </c>
      <c r="EJ138" s="66">
        <f t="shared" si="553"/>
        <v>0</v>
      </c>
      <c r="EK138" s="25"/>
      <c r="EL138" s="5">
        <f t="shared" si="554"/>
        <v>0</v>
      </c>
      <c r="EM138" s="5">
        <f t="shared" si="555"/>
        <v>0</v>
      </c>
      <c r="EN138" s="5">
        <f t="shared" si="556"/>
        <v>0</v>
      </c>
      <c r="EO138" s="5">
        <f t="shared" si="557"/>
        <v>0</v>
      </c>
      <c r="EP138" s="5">
        <f t="shared" si="558"/>
        <v>0</v>
      </c>
      <c r="EQ138" s="5">
        <f t="shared" si="559"/>
        <v>0</v>
      </c>
      <c r="ER138" s="5">
        <f t="shared" si="560"/>
        <v>0</v>
      </c>
      <c r="ES138" s="5">
        <f t="shared" si="561"/>
        <v>-2</v>
      </c>
      <c r="ET138" s="5">
        <f t="shared" si="562"/>
        <v>0</v>
      </c>
      <c r="EU138" s="5">
        <f t="shared" si="563"/>
        <v>1</v>
      </c>
      <c r="EV138" s="5">
        <f t="shared" si="564"/>
        <v>1</v>
      </c>
      <c r="EW138" s="5">
        <f t="shared" si="565"/>
        <v>0</v>
      </c>
      <c r="EX138" s="5">
        <f t="shared" si="566"/>
        <v>-1</v>
      </c>
      <c r="EY138" s="5">
        <f t="shared" si="567"/>
        <v>-1</v>
      </c>
      <c r="EZ138" s="5">
        <f t="shared" si="568"/>
        <v>0</v>
      </c>
      <c r="FA138" s="5">
        <f t="shared" si="569"/>
        <v>0</v>
      </c>
      <c r="FB138" s="5">
        <f t="shared" si="570"/>
        <v>-1</v>
      </c>
      <c r="FC138" s="5">
        <f t="shared" si="571"/>
        <v>0</v>
      </c>
      <c r="FD138" s="5">
        <f t="shared" si="572"/>
        <v>1</v>
      </c>
      <c r="FE138" s="5">
        <f t="shared" si="573"/>
        <v>-2</v>
      </c>
      <c r="FF138" s="5">
        <f t="shared" si="574"/>
        <v>0</v>
      </c>
      <c r="FG138" s="5">
        <f t="shared" si="575"/>
        <v>0</v>
      </c>
      <c r="FH138" s="5">
        <f t="shared" si="576"/>
        <v>1</v>
      </c>
      <c r="FI138" s="5">
        <f t="shared" si="577"/>
        <v>-1</v>
      </c>
      <c r="FJ138" s="5">
        <f t="shared" si="578"/>
        <v>0</v>
      </c>
      <c r="FK138" s="5">
        <f t="shared" si="579"/>
        <v>0</v>
      </c>
      <c r="FL138" s="5">
        <f t="shared" si="580"/>
        <v>0</v>
      </c>
      <c r="FM138" s="5">
        <f t="shared" si="581"/>
        <v>0</v>
      </c>
      <c r="FN138" s="5">
        <f t="shared" si="582"/>
        <v>0</v>
      </c>
      <c r="FO138" s="5">
        <f t="shared" si="583"/>
        <v>0</v>
      </c>
      <c r="FP138" s="176">
        <f t="shared" si="584"/>
        <v>-1</v>
      </c>
      <c r="FQ138" s="176">
        <f t="shared" si="585"/>
        <v>-3</v>
      </c>
      <c r="FR138" s="176">
        <f t="shared" si="586"/>
        <v>0</v>
      </c>
      <c r="FS138" s="66">
        <f t="shared" si="587"/>
        <v>-4</v>
      </c>
      <c r="FT138" s="242">
        <f t="shared" si="588"/>
        <v>0</v>
      </c>
      <c r="FU138" s="242">
        <f t="shared" si="589"/>
        <v>0</v>
      </c>
      <c r="FV138" s="242">
        <f t="shared" si="590"/>
        <v>0</v>
      </c>
      <c r="FW138" s="242">
        <f t="shared" si="591"/>
        <v>0</v>
      </c>
      <c r="FX138" s="242">
        <f t="shared" si="592"/>
        <v>0</v>
      </c>
      <c r="FY138" s="242">
        <f t="shared" si="593"/>
        <v>0</v>
      </c>
      <c r="FZ138" s="242">
        <f t="shared" si="594"/>
        <v>0</v>
      </c>
      <c r="GA138" s="242">
        <f t="shared" si="595"/>
        <v>-7.1689726862140651E-5</v>
      </c>
      <c r="GB138" s="242">
        <f t="shared" si="596"/>
        <v>0</v>
      </c>
      <c r="GC138" s="242">
        <f t="shared" si="597"/>
        <v>2.0654755757513167E-5</v>
      </c>
      <c r="GD138" s="242">
        <f t="shared" si="598"/>
        <v>2.0659022828220224E-5</v>
      </c>
      <c r="GE138" s="242">
        <f t="shared" si="599"/>
        <v>0</v>
      </c>
      <c r="GF138" s="242">
        <f t="shared" si="600"/>
        <v>-2.2494657518839277E-5</v>
      </c>
      <c r="GG138" s="242">
        <f t="shared" si="601"/>
        <v>-1.653302471687195E-5</v>
      </c>
      <c r="GH138" s="242">
        <f t="shared" si="602"/>
        <v>0</v>
      </c>
      <c r="GI138" s="242">
        <f t="shared" si="603"/>
        <v>0</v>
      </c>
      <c r="GJ138" s="242">
        <f t="shared" si="604"/>
        <v>-1.2671219858335762E-5</v>
      </c>
      <c r="GK138" s="242">
        <f t="shared" si="605"/>
        <v>0</v>
      </c>
      <c r="GL138" s="242">
        <f t="shared" si="606"/>
        <v>1.113077548112777E-5</v>
      </c>
      <c r="GM138" s="242">
        <f t="shared" si="607"/>
        <v>-2.5124365609768353E-5</v>
      </c>
      <c r="GN138" s="242">
        <f t="shared" si="608"/>
        <v>0</v>
      </c>
      <c r="GO138" s="242">
        <f t="shared" si="609"/>
        <v>0</v>
      </c>
      <c r="GP138" s="242">
        <f t="shared" si="610"/>
        <v>1.6776834546857699E-5</v>
      </c>
      <c r="GQ138" s="242">
        <f t="shared" si="611"/>
        <v>-1.4750785479326775E-5</v>
      </c>
      <c r="GR138" s="242">
        <f t="shared" si="612"/>
        <v>0</v>
      </c>
      <c r="GS138" s="242">
        <f t="shared" si="613"/>
        <v>0</v>
      </c>
      <c r="GT138" s="242">
        <f t="shared" si="614"/>
        <v>0</v>
      </c>
      <c r="GU138" s="242">
        <f t="shared" si="615"/>
        <v>0</v>
      </c>
      <c r="GV138" s="242">
        <f t="shared" si="616"/>
        <v>0</v>
      </c>
      <c r="GW138" s="242">
        <f t="shared" si="617"/>
        <v>0</v>
      </c>
      <c r="GX138" s="177">
        <f t="shared" si="618"/>
        <v>-3.5794337192678771E-6</v>
      </c>
      <c r="GY138" s="177">
        <f t="shared" si="619"/>
        <v>-4.5511918054274479E-6</v>
      </c>
      <c r="GZ138" s="177">
        <f t="shared" si="620"/>
        <v>0</v>
      </c>
      <c r="HA138" s="243">
        <f t="shared" si="621"/>
        <v>-2.5088460867666856E-6</v>
      </c>
      <c r="HB138" s="19"/>
      <c r="HC138" s="19"/>
      <c r="HD138" s="225">
        <v>0</v>
      </c>
      <c r="HE138" s="10">
        <f t="shared" si="622"/>
        <v>0</v>
      </c>
      <c r="HF138" s="10">
        <f t="shared" si="623"/>
        <v>0</v>
      </c>
      <c r="HG138" s="10">
        <f t="shared" si="624"/>
        <v>0</v>
      </c>
      <c r="HH138" s="10">
        <f t="shared" si="625"/>
        <v>0</v>
      </c>
      <c r="HI138" s="10">
        <f t="shared" si="626"/>
        <v>0</v>
      </c>
      <c r="HJ138" s="10">
        <f t="shared" si="627"/>
        <v>0</v>
      </c>
      <c r="HK138" s="10">
        <f t="shared" si="628"/>
        <v>0</v>
      </c>
      <c r="HL138" s="10">
        <f t="shared" si="629"/>
        <v>0</v>
      </c>
      <c r="HM138" s="10">
        <f t="shared" si="630"/>
        <v>0</v>
      </c>
      <c r="HN138" s="10">
        <f t="shared" si="631"/>
        <v>0</v>
      </c>
      <c r="HO138" s="10">
        <f t="shared" si="632"/>
        <v>0</v>
      </c>
      <c r="HP138" s="10">
        <f t="shared" si="633"/>
        <v>0</v>
      </c>
      <c r="HQ138" s="10">
        <f t="shared" si="634"/>
        <v>0</v>
      </c>
      <c r="HR138" s="10">
        <f t="shared" si="635"/>
        <v>0</v>
      </c>
      <c r="HS138" s="10">
        <f t="shared" si="636"/>
        <v>0</v>
      </c>
      <c r="HT138" s="10">
        <f t="shared" si="637"/>
        <v>0</v>
      </c>
      <c r="HU138" s="10">
        <f t="shared" si="638"/>
        <v>0</v>
      </c>
      <c r="HV138" s="10">
        <f t="shared" si="639"/>
        <v>0</v>
      </c>
      <c r="HW138" s="10">
        <f t="shared" si="640"/>
        <v>0</v>
      </c>
      <c r="HX138" s="10">
        <f t="shared" si="641"/>
        <v>0</v>
      </c>
      <c r="HY138" s="10">
        <f t="shared" si="642"/>
        <v>0</v>
      </c>
      <c r="HZ138" s="10">
        <f t="shared" si="643"/>
        <v>0</v>
      </c>
      <c r="IA138" s="10">
        <f t="shared" si="644"/>
        <v>0</v>
      </c>
      <c r="IB138" s="10">
        <f t="shared" si="645"/>
        <v>0</v>
      </c>
      <c r="IC138" s="10">
        <f t="shared" si="646"/>
        <v>0</v>
      </c>
      <c r="ID138" s="10">
        <f t="shared" si="647"/>
        <v>0</v>
      </c>
      <c r="IE138" s="10">
        <f t="shared" si="648"/>
        <v>0</v>
      </c>
      <c r="IF138" s="10">
        <f t="shared" si="649"/>
        <v>0</v>
      </c>
      <c r="IG138" s="10">
        <f t="shared" si="650"/>
        <v>0</v>
      </c>
      <c r="IH138" s="10">
        <f t="shared" si="651"/>
        <v>0</v>
      </c>
      <c r="II138" s="176">
        <f t="shared" si="652"/>
        <v>0</v>
      </c>
      <c r="IJ138" s="176">
        <f t="shared" si="653"/>
        <v>0</v>
      </c>
      <c r="IK138" s="176">
        <f t="shared" si="654"/>
        <v>0</v>
      </c>
      <c r="IL138" s="19">
        <f t="shared" si="655"/>
        <v>0</v>
      </c>
      <c r="IM138" s="168"/>
      <c r="IN138" s="168"/>
      <c r="IO138" s="168"/>
      <c r="IP138" s="168"/>
      <c r="IQ138" s="168"/>
      <c r="IR138" s="168"/>
      <c r="IS138" s="168"/>
      <c r="IT138" s="168"/>
      <c r="IU138" s="168"/>
      <c r="IV138" s="168"/>
      <c r="IW138" s="168"/>
      <c r="IX138" s="168"/>
      <c r="IY138" s="168"/>
      <c r="IZ138" s="168"/>
      <c r="JA138" s="168"/>
      <c r="JB138" s="168"/>
      <c r="JC138" s="168"/>
      <c r="JD138" s="168"/>
      <c r="JE138" s="168"/>
      <c r="JF138" s="168"/>
      <c r="JG138" s="168"/>
      <c r="JH138" s="168"/>
      <c r="JI138" s="168"/>
      <c r="JJ138" s="168"/>
      <c r="JK138" s="168"/>
      <c r="JL138" s="168"/>
      <c r="JM138" s="168"/>
      <c r="JN138" s="168"/>
      <c r="JO138" s="168"/>
      <c r="JP138" s="168"/>
      <c r="JQ138" s="177"/>
      <c r="JR138" s="177"/>
      <c r="JS138" s="177"/>
      <c r="JT138" s="22"/>
    </row>
    <row r="139" spans="1:280" x14ac:dyDescent="0.25">
      <c r="A139" s="96">
        <v>139</v>
      </c>
      <c r="B139" s="39"/>
      <c r="C139" s="39" t="s">
        <v>236</v>
      </c>
      <c r="D139" s="39" t="s">
        <v>198</v>
      </c>
      <c r="E139" s="68">
        <v>517</v>
      </c>
      <c r="F139" s="49" t="s">
        <v>96</v>
      </c>
      <c r="G139" s="124"/>
      <c r="H139" s="125"/>
      <c r="I139" s="125"/>
      <c r="J139" s="125"/>
      <c r="K139" s="125"/>
      <c r="L139" s="125"/>
      <c r="M139" s="125"/>
      <c r="N139" s="17"/>
      <c r="O139" s="12"/>
      <c r="P139" s="12"/>
      <c r="Q139" s="12"/>
      <c r="R139" s="12"/>
      <c r="S139" s="12"/>
      <c r="T139" s="12"/>
      <c r="U139" s="12"/>
      <c r="V139" s="12"/>
      <c r="W139" s="11"/>
      <c r="X139" s="12"/>
      <c r="Y139" s="12"/>
      <c r="Z139" s="12"/>
      <c r="AA139" s="11"/>
      <c r="AB139" s="11"/>
      <c r="AC139" s="11"/>
      <c r="AD139" s="11"/>
      <c r="AE139" s="11"/>
      <c r="AF139" s="11"/>
      <c r="AG139" s="11"/>
      <c r="AH139" s="12"/>
      <c r="AI139" s="12"/>
      <c r="AJ139" s="12"/>
      <c r="AK139" s="12"/>
      <c r="AL139" s="60"/>
      <c r="AM139" s="124">
        <v>81</v>
      </c>
      <c r="AN139" s="125">
        <v>81</v>
      </c>
      <c r="AO139" s="125">
        <v>81</v>
      </c>
      <c r="AP139" s="125">
        <v>81</v>
      </c>
      <c r="AQ139" s="125">
        <v>81</v>
      </c>
      <c r="AR139" s="125">
        <v>81</v>
      </c>
      <c r="AS139" s="125">
        <v>81</v>
      </c>
      <c r="AT139" s="17">
        <v>81</v>
      </c>
      <c r="AU139" s="12">
        <v>80</v>
      </c>
      <c r="AV139" s="12">
        <v>75</v>
      </c>
      <c r="AW139" s="12">
        <v>73</v>
      </c>
      <c r="AX139" s="12">
        <v>82</v>
      </c>
      <c r="AY139" s="12">
        <v>91</v>
      </c>
      <c r="AZ139" s="12">
        <v>91</v>
      </c>
      <c r="BA139" s="12">
        <v>112</v>
      </c>
      <c r="BB139" s="12">
        <v>101</v>
      </c>
      <c r="BC139" s="11">
        <v>114</v>
      </c>
      <c r="BD139" s="12">
        <v>123</v>
      </c>
      <c r="BE139" s="12">
        <v>134</v>
      </c>
      <c r="BF139" s="12">
        <v>158</v>
      </c>
      <c r="BG139" s="11">
        <v>164</v>
      </c>
      <c r="BH139" s="11">
        <v>176</v>
      </c>
      <c r="BI139" s="11">
        <v>184</v>
      </c>
      <c r="BJ139" s="11">
        <v>192</v>
      </c>
      <c r="BK139" s="11">
        <v>207</v>
      </c>
      <c r="BL139" s="11">
        <v>213</v>
      </c>
      <c r="BM139" s="11">
        <v>216</v>
      </c>
      <c r="BN139" s="12">
        <v>219</v>
      </c>
      <c r="BO139" s="12">
        <v>227</v>
      </c>
      <c r="BP139" s="12">
        <v>223</v>
      </c>
      <c r="BQ139" s="12">
        <v>252</v>
      </c>
      <c r="BR139" s="60"/>
      <c r="BS139" s="60"/>
      <c r="BT139" s="11">
        <f t="shared" si="516"/>
        <v>0</v>
      </c>
      <c r="BU139" s="11">
        <f t="shared" si="517"/>
        <v>0</v>
      </c>
      <c r="BV139" s="11">
        <f t="shared" si="518"/>
        <v>0</v>
      </c>
      <c r="BW139" s="11">
        <f t="shared" si="519"/>
        <v>0</v>
      </c>
      <c r="BX139" s="11">
        <f t="shared" si="520"/>
        <v>0</v>
      </c>
      <c r="BY139" s="11">
        <f t="shared" si="521"/>
        <v>0</v>
      </c>
      <c r="BZ139" s="11">
        <f t="shared" si="522"/>
        <v>0</v>
      </c>
      <c r="CA139" s="11">
        <f t="shared" si="523"/>
        <v>-1</v>
      </c>
      <c r="CB139" s="11">
        <f t="shared" si="524"/>
        <v>-5</v>
      </c>
      <c r="CC139" s="11">
        <f t="shared" si="525"/>
        <v>-2</v>
      </c>
      <c r="CD139" s="11">
        <f t="shared" si="526"/>
        <v>9</v>
      </c>
      <c r="CE139" s="11">
        <f t="shared" si="527"/>
        <v>9</v>
      </c>
      <c r="CF139" s="11">
        <f t="shared" si="528"/>
        <v>0</v>
      </c>
      <c r="CG139" s="11">
        <f t="shared" si="529"/>
        <v>21</v>
      </c>
      <c r="CH139" s="11">
        <f t="shared" si="530"/>
        <v>-11</v>
      </c>
      <c r="CI139" s="11">
        <f t="shared" si="531"/>
        <v>13</v>
      </c>
      <c r="CJ139" s="11">
        <f t="shared" si="532"/>
        <v>9</v>
      </c>
      <c r="CK139" s="11">
        <f t="shared" si="533"/>
        <v>11</v>
      </c>
      <c r="CL139" s="11">
        <f t="shared" si="534"/>
        <v>24</v>
      </c>
      <c r="CM139" s="11">
        <f t="shared" si="535"/>
        <v>6</v>
      </c>
      <c r="CN139" s="11">
        <f t="shared" si="536"/>
        <v>12</v>
      </c>
      <c r="CO139" s="11">
        <f t="shared" si="537"/>
        <v>8</v>
      </c>
      <c r="CP139" s="11">
        <f t="shared" si="538"/>
        <v>8</v>
      </c>
      <c r="CQ139" s="11">
        <f t="shared" si="539"/>
        <v>15</v>
      </c>
      <c r="CR139" s="11">
        <f t="shared" si="540"/>
        <v>6</v>
      </c>
      <c r="CS139" s="11">
        <f t="shared" si="541"/>
        <v>3</v>
      </c>
      <c r="CT139" s="11">
        <f t="shared" si="542"/>
        <v>3</v>
      </c>
      <c r="CU139" s="11">
        <f t="shared" si="543"/>
        <v>8</v>
      </c>
      <c r="CV139" s="11">
        <f t="shared" si="544"/>
        <v>-4</v>
      </c>
      <c r="CW139" s="11">
        <f t="shared" si="545"/>
        <v>29</v>
      </c>
      <c r="CX139" s="66">
        <f t="shared" si="546"/>
        <v>-8</v>
      </c>
      <c r="CY139" s="66">
        <f t="shared" si="547"/>
        <v>91</v>
      </c>
      <c r="CZ139" s="66">
        <f t="shared" si="548"/>
        <v>88</v>
      </c>
      <c r="DA139" s="66">
        <f t="shared" si="549"/>
        <v>171</v>
      </c>
      <c r="DB139" s="60"/>
      <c r="DC139" s="128">
        <v>1</v>
      </c>
      <c r="DD139" s="128">
        <v>2</v>
      </c>
      <c r="DE139" s="128">
        <v>2</v>
      </c>
      <c r="DF139" s="129">
        <v>1</v>
      </c>
      <c r="DG139" s="129">
        <v>1</v>
      </c>
      <c r="DH139" s="129">
        <v>3</v>
      </c>
      <c r="DI139" s="129">
        <v>2</v>
      </c>
      <c r="DJ139" s="129">
        <v>6</v>
      </c>
      <c r="DK139" s="128">
        <v>8</v>
      </c>
      <c r="DL139" s="128">
        <v>8</v>
      </c>
      <c r="DM139" s="128">
        <v>4</v>
      </c>
      <c r="DN139" s="129">
        <v>6</v>
      </c>
      <c r="DO139" s="129">
        <v>8</v>
      </c>
      <c r="DP139" s="129">
        <v>4</v>
      </c>
      <c r="DQ139" s="129">
        <v>10</v>
      </c>
      <c r="DR139" s="129">
        <v>14</v>
      </c>
      <c r="DS139" s="130">
        <v>8</v>
      </c>
      <c r="DT139" s="130">
        <v>16</v>
      </c>
      <c r="DU139" s="130">
        <v>11</v>
      </c>
      <c r="DV139" s="130">
        <v>6</v>
      </c>
      <c r="DW139" s="130">
        <v>7</v>
      </c>
      <c r="DX139" s="130">
        <v>8</v>
      </c>
      <c r="DY139" s="130">
        <v>4</v>
      </c>
      <c r="DZ139" s="130">
        <v>6</v>
      </c>
      <c r="EA139" s="130">
        <v>6</v>
      </c>
      <c r="EB139" s="130">
        <v>11</v>
      </c>
      <c r="EC139" s="130">
        <v>4</v>
      </c>
      <c r="ED139" s="130">
        <v>10</v>
      </c>
      <c r="EE139" s="130">
        <v>15</v>
      </c>
      <c r="EF139" s="130">
        <v>4</v>
      </c>
      <c r="EG139" s="66">
        <f t="shared" si="550"/>
        <v>34</v>
      </c>
      <c r="EH139" s="66">
        <f t="shared" si="551"/>
        <v>87</v>
      </c>
      <c r="EI139" s="66">
        <f t="shared" si="552"/>
        <v>75</v>
      </c>
      <c r="EJ139" s="66">
        <f t="shared" si="553"/>
        <v>196</v>
      </c>
      <c r="EK139" s="25"/>
      <c r="EL139" s="5">
        <f t="shared" si="554"/>
        <v>1</v>
      </c>
      <c r="EM139" s="5">
        <f t="shared" si="555"/>
        <v>2</v>
      </c>
      <c r="EN139" s="5">
        <f t="shared" si="556"/>
        <v>2</v>
      </c>
      <c r="EO139" s="5">
        <f t="shared" si="557"/>
        <v>1</v>
      </c>
      <c r="EP139" s="5">
        <f t="shared" si="558"/>
        <v>1</v>
      </c>
      <c r="EQ139" s="5">
        <f t="shared" si="559"/>
        <v>3</v>
      </c>
      <c r="ER139" s="5">
        <f t="shared" si="560"/>
        <v>2</v>
      </c>
      <c r="ES139" s="5">
        <f t="shared" si="561"/>
        <v>5</v>
      </c>
      <c r="ET139" s="5">
        <f t="shared" si="562"/>
        <v>3</v>
      </c>
      <c r="EU139" s="5">
        <f t="shared" si="563"/>
        <v>6</v>
      </c>
      <c r="EV139" s="5">
        <f t="shared" si="564"/>
        <v>13</v>
      </c>
      <c r="EW139" s="5">
        <f t="shared" si="565"/>
        <v>15</v>
      </c>
      <c r="EX139" s="5">
        <f t="shared" si="566"/>
        <v>8</v>
      </c>
      <c r="EY139" s="5">
        <f t="shared" si="567"/>
        <v>25</v>
      </c>
      <c r="EZ139" s="5">
        <f t="shared" si="568"/>
        <v>-1</v>
      </c>
      <c r="FA139" s="5">
        <f t="shared" si="569"/>
        <v>27</v>
      </c>
      <c r="FB139" s="5">
        <f t="shared" si="570"/>
        <v>17</v>
      </c>
      <c r="FC139" s="5">
        <f t="shared" si="571"/>
        <v>27</v>
      </c>
      <c r="FD139" s="5">
        <f t="shared" si="572"/>
        <v>35</v>
      </c>
      <c r="FE139" s="5">
        <f t="shared" si="573"/>
        <v>12</v>
      </c>
      <c r="FF139" s="5">
        <f t="shared" si="574"/>
        <v>19</v>
      </c>
      <c r="FG139" s="5">
        <f t="shared" si="575"/>
        <v>16</v>
      </c>
      <c r="FH139" s="5">
        <f t="shared" si="576"/>
        <v>12</v>
      </c>
      <c r="FI139" s="5">
        <f t="shared" si="577"/>
        <v>21</v>
      </c>
      <c r="FJ139" s="5">
        <f t="shared" si="578"/>
        <v>12</v>
      </c>
      <c r="FK139" s="5">
        <f t="shared" si="579"/>
        <v>14</v>
      </c>
      <c r="FL139" s="5">
        <f t="shared" si="580"/>
        <v>7</v>
      </c>
      <c r="FM139" s="5">
        <f t="shared" si="581"/>
        <v>18</v>
      </c>
      <c r="FN139" s="5">
        <f t="shared" si="582"/>
        <v>11</v>
      </c>
      <c r="FO139" s="5">
        <f t="shared" si="583"/>
        <v>33</v>
      </c>
      <c r="FP139" s="176">
        <f t="shared" si="584"/>
        <v>26</v>
      </c>
      <c r="FQ139" s="176">
        <f t="shared" si="585"/>
        <v>178</v>
      </c>
      <c r="FR139" s="176">
        <f t="shared" si="586"/>
        <v>163</v>
      </c>
      <c r="FS139" s="66">
        <f t="shared" si="587"/>
        <v>367</v>
      </c>
      <c r="FT139" s="242">
        <f t="shared" si="588"/>
        <v>3.1853829148801973E-5</v>
      </c>
      <c r="FU139" s="242">
        <f t="shared" si="589"/>
        <v>8.1365640917153501E-5</v>
      </c>
      <c r="FV139" s="242">
        <f t="shared" si="590"/>
        <v>6.9274865346980488E-5</v>
      </c>
      <c r="FW139" s="242">
        <f t="shared" si="591"/>
        <v>7.3445705262384787E-5</v>
      </c>
      <c r="FX139" s="242">
        <f t="shared" si="592"/>
        <v>4.161493698804958E-5</v>
      </c>
      <c r="FY139" s="242">
        <f t="shared" si="593"/>
        <v>1.2737321058329854E-4</v>
      </c>
      <c r="FZ139" s="242">
        <f t="shared" si="594"/>
        <v>6.2710996373214039E-5</v>
      </c>
      <c r="GA139" s="242">
        <f t="shared" si="595"/>
        <v>1.7922431715535164E-4</v>
      </c>
      <c r="GB139" s="242">
        <f t="shared" si="596"/>
        <v>1.1939823290615299E-4</v>
      </c>
      <c r="GC139" s="242">
        <f t="shared" si="597"/>
        <v>1.23928534545079E-4</v>
      </c>
      <c r="GD139" s="242">
        <f t="shared" si="598"/>
        <v>2.6856729676686292E-4</v>
      </c>
      <c r="GE139" s="242">
        <f t="shared" si="599"/>
        <v>3.4738304770727188E-4</v>
      </c>
      <c r="GF139" s="242">
        <f t="shared" si="600"/>
        <v>1.7995726015071422E-4</v>
      </c>
      <c r="GG139" s="242">
        <f t="shared" si="601"/>
        <v>4.1332561792179878E-4</v>
      </c>
      <c r="GH139" s="242">
        <f t="shared" si="602"/>
        <v>-1.5941081761808355E-5</v>
      </c>
      <c r="GI139" s="242">
        <f t="shared" si="603"/>
        <v>3.6157647342412923E-4</v>
      </c>
      <c r="GJ139" s="242">
        <f t="shared" si="604"/>
        <v>2.1541073759170795E-4</v>
      </c>
      <c r="GK139" s="242">
        <f t="shared" si="605"/>
        <v>3.5121951219512193E-4</v>
      </c>
      <c r="GL139" s="242">
        <f t="shared" si="606"/>
        <v>3.8957714183947197E-4</v>
      </c>
      <c r="GM139" s="242">
        <f t="shared" si="607"/>
        <v>1.5074619365861011E-4</v>
      </c>
      <c r="GN139" s="242">
        <f t="shared" si="608"/>
        <v>2.93513354857646E-4</v>
      </c>
      <c r="GO139" s="242">
        <f t="shared" si="609"/>
        <v>2.9337342770178592E-4</v>
      </c>
      <c r="GP139" s="242">
        <f t="shared" si="610"/>
        <v>2.0132201456229238E-4</v>
      </c>
      <c r="GQ139" s="242">
        <f t="shared" si="611"/>
        <v>3.0976649506586228E-4</v>
      </c>
      <c r="GR139" s="242">
        <f t="shared" si="612"/>
        <v>1.8589952130873262E-4</v>
      </c>
      <c r="GS139" s="242">
        <f t="shared" si="613"/>
        <v>2.0761964081802137E-4</v>
      </c>
      <c r="GT139" s="242">
        <f t="shared" si="614"/>
        <v>9.9382409313551496E-5</v>
      </c>
      <c r="GU139" s="242">
        <f t="shared" si="615"/>
        <v>2.3573554400887939E-4</v>
      </c>
      <c r="GV139" s="242">
        <f t="shared" si="616"/>
        <v>1.9592302006429837E-4</v>
      </c>
      <c r="GW139" s="242">
        <f t="shared" si="617"/>
        <v>4.4457367517606125E-4</v>
      </c>
      <c r="GX139" s="177">
        <f t="shared" si="618"/>
        <v>9.3065276700964798E-5</v>
      </c>
      <c r="GY139" s="177">
        <f t="shared" si="619"/>
        <v>2.7003738045536192E-4</v>
      </c>
      <c r="GZ139" s="177">
        <f t="shared" si="620"/>
        <v>2.4854507103103004E-4</v>
      </c>
      <c r="HA139" s="243">
        <f t="shared" si="621"/>
        <v>2.3018662846084341E-4</v>
      </c>
      <c r="HB139" s="19"/>
      <c r="HC139" s="19"/>
      <c r="HD139" s="225">
        <v>0</v>
      </c>
      <c r="HE139" s="10">
        <f t="shared" si="622"/>
        <v>0</v>
      </c>
      <c r="HF139" s="10">
        <f t="shared" si="623"/>
        <v>0</v>
      </c>
      <c r="HG139" s="10">
        <f t="shared" si="624"/>
        <v>0</v>
      </c>
      <c r="HH139" s="10">
        <f t="shared" si="625"/>
        <v>0</v>
      </c>
      <c r="HI139" s="10">
        <f t="shared" si="626"/>
        <v>0</v>
      </c>
      <c r="HJ139" s="10">
        <f t="shared" si="627"/>
        <v>0</v>
      </c>
      <c r="HK139" s="10">
        <f t="shared" si="628"/>
        <v>0</v>
      </c>
      <c r="HL139" s="10">
        <f t="shared" si="629"/>
        <v>0</v>
      </c>
      <c r="HM139" s="10">
        <f t="shared" si="630"/>
        <v>0</v>
      </c>
      <c r="HN139" s="10">
        <f t="shared" si="631"/>
        <v>0</v>
      </c>
      <c r="HO139" s="10">
        <f t="shared" si="632"/>
        <v>0</v>
      </c>
      <c r="HP139" s="10">
        <f t="shared" si="633"/>
        <v>0</v>
      </c>
      <c r="HQ139" s="10">
        <f t="shared" si="634"/>
        <v>0</v>
      </c>
      <c r="HR139" s="10">
        <f t="shared" si="635"/>
        <v>0</v>
      </c>
      <c r="HS139" s="10">
        <f t="shared" si="636"/>
        <v>0</v>
      </c>
      <c r="HT139" s="10">
        <f t="shared" si="637"/>
        <v>0</v>
      </c>
      <c r="HU139" s="10">
        <f t="shared" si="638"/>
        <v>0</v>
      </c>
      <c r="HV139" s="10">
        <f t="shared" si="639"/>
        <v>0</v>
      </c>
      <c r="HW139" s="10">
        <f t="shared" si="640"/>
        <v>0</v>
      </c>
      <c r="HX139" s="10">
        <f t="shared" si="641"/>
        <v>0</v>
      </c>
      <c r="HY139" s="10">
        <f t="shared" si="642"/>
        <v>0</v>
      </c>
      <c r="HZ139" s="10">
        <f t="shared" si="643"/>
        <v>0</v>
      </c>
      <c r="IA139" s="10">
        <f t="shared" si="644"/>
        <v>0</v>
      </c>
      <c r="IB139" s="10">
        <f t="shared" si="645"/>
        <v>0</v>
      </c>
      <c r="IC139" s="10">
        <f t="shared" si="646"/>
        <v>0</v>
      </c>
      <c r="ID139" s="10">
        <f t="shared" si="647"/>
        <v>0</v>
      </c>
      <c r="IE139" s="10">
        <f t="shared" si="648"/>
        <v>0</v>
      </c>
      <c r="IF139" s="10">
        <f t="shared" si="649"/>
        <v>0</v>
      </c>
      <c r="IG139" s="10">
        <f t="shared" si="650"/>
        <v>0</v>
      </c>
      <c r="IH139" s="10">
        <f t="shared" si="651"/>
        <v>0</v>
      </c>
      <c r="II139" s="176">
        <f t="shared" si="652"/>
        <v>0</v>
      </c>
      <c r="IJ139" s="176">
        <f t="shared" si="653"/>
        <v>0</v>
      </c>
      <c r="IK139" s="176">
        <f t="shared" si="654"/>
        <v>0</v>
      </c>
      <c r="IL139" s="19">
        <f t="shared" si="655"/>
        <v>0</v>
      </c>
      <c r="IM139" s="168"/>
      <c r="IN139" s="168"/>
      <c r="IO139" s="168"/>
      <c r="IP139" s="168"/>
      <c r="IQ139" s="168"/>
      <c r="IR139" s="168"/>
      <c r="IS139" s="168"/>
      <c r="IT139" s="168"/>
      <c r="IU139" s="168"/>
      <c r="IV139" s="168"/>
      <c r="IW139" s="168"/>
      <c r="IX139" s="168"/>
      <c r="IY139" s="168"/>
      <c r="IZ139" s="168"/>
      <c r="JA139" s="168"/>
      <c r="JB139" s="168"/>
      <c r="JC139" s="168"/>
      <c r="JD139" s="168"/>
      <c r="JE139" s="168"/>
      <c r="JF139" s="168"/>
      <c r="JG139" s="168"/>
      <c r="JH139" s="168"/>
      <c r="JI139" s="168"/>
      <c r="JJ139" s="168"/>
      <c r="JK139" s="168"/>
      <c r="JL139" s="168"/>
      <c r="JM139" s="168"/>
      <c r="JN139" s="168"/>
      <c r="JO139" s="168"/>
      <c r="JP139" s="168"/>
      <c r="JQ139" s="177">
        <f t="shared" ref="JQ139:JQ147" si="658">II139/FP139</f>
        <v>0</v>
      </c>
      <c r="JR139" s="177">
        <f t="shared" ref="JR139:JR147" si="659">IJ139/FQ139</f>
        <v>0</v>
      </c>
      <c r="JS139" s="177">
        <f t="shared" ref="JS139:JS147" si="660">IK139/FR139</f>
        <v>0</v>
      </c>
      <c r="JT139" s="22">
        <f t="shared" ref="JT139:JT147" si="661">IL139/FS139</f>
        <v>0</v>
      </c>
    </row>
    <row r="140" spans="1:280" x14ac:dyDescent="0.25">
      <c r="A140" s="96">
        <v>140</v>
      </c>
      <c r="B140" s="39"/>
      <c r="C140" s="39" t="s">
        <v>236</v>
      </c>
      <c r="D140" s="39" t="s">
        <v>198</v>
      </c>
      <c r="E140" s="68">
        <v>518</v>
      </c>
      <c r="F140" s="49" t="s">
        <v>97</v>
      </c>
      <c r="G140" s="124"/>
      <c r="H140" s="125"/>
      <c r="I140" s="125"/>
      <c r="J140" s="5"/>
      <c r="K140" s="5"/>
      <c r="L140" s="5"/>
      <c r="M140" s="5"/>
      <c r="N140" s="17"/>
      <c r="O140" s="12"/>
      <c r="P140" s="12"/>
      <c r="Q140" s="12"/>
      <c r="R140" s="12"/>
      <c r="S140" s="12"/>
      <c r="T140" s="12"/>
      <c r="U140" s="12"/>
      <c r="V140" s="12"/>
      <c r="W140" s="11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1"/>
      <c r="AI140" s="11"/>
      <c r="AJ140" s="11"/>
      <c r="AK140" s="12"/>
      <c r="AL140" s="58"/>
      <c r="AM140" s="124">
        <v>625</v>
      </c>
      <c r="AN140" s="125">
        <v>625</v>
      </c>
      <c r="AO140" s="125">
        <v>625</v>
      </c>
      <c r="AP140" s="5">
        <v>625</v>
      </c>
      <c r="AQ140" s="5">
        <v>575</v>
      </c>
      <c r="AR140" s="5">
        <v>576</v>
      </c>
      <c r="AS140" s="5">
        <v>563</v>
      </c>
      <c r="AT140" s="17">
        <v>620</v>
      </c>
      <c r="AU140" s="12">
        <v>685</v>
      </c>
      <c r="AV140" s="12">
        <v>630</v>
      </c>
      <c r="AW140" s="12">
        <v>779</v>
      </c>
      <c r="AX140" s="12">
        <v>878</v>
      </c>
      <c r="AY140" s="12">
        <v>891</v>
      </c>
      <c r="AZ140" s="12">
        <v>944</v>
      </c>
      <c r="BA140" s="12">
        <v>910</v>
      </c>
      <c r="BB140" s="12">
        <v>913</v>
      </c>
      <c r="BC140" s="11">
        <v>948</v>
      </c>
      <c r="BD140" s="12">
        <v>967</v>
      </c>
      <c r="BE140" s="12">
        <v>1015</v>
      </c>
      <c r="BF140" s="12">
        <v>1099</v>
      </c>
      <c r="BG140" s="12">
        <v>1137</v>
      </c>
      <c r="BH140" s="12">
        <v>1149</v>
      </c>
      <c r="BI140" s="12">
        <v>1113</v>
      </c>
      <c r="BJ140" s="12">
        <v>1108</v>
      </c>
      <c r="BK140" s="12">
        <v>1102</v>
      </c>
      <c r="BL140" s="12">
        <v>1057</v>
      </c>
      <c r="BM140" s="12">
        <v>1093</v>
      </c>
      <c r="BN140" s="11">
        <v>1089</v>
      </c>
      <c r="BO140" s="11">
        <v>1128</v>
      </c>
      <c r="BP140" s="11">
        <v>1146</v>
      </c>
      <c r="BQ140" s="12">
        <v>1224</v>
      </c>
      <c r="BR140" s="58"/>
      <c r="BS140" s="58"/>
      <c r="BT140" s="12">
        <f t="shared" si="516"/>
        <v>0</v>
      </c>
      <c r="BU140" s="12">
        <f t="shared" si="517"/>
        <v>0</v>
      </c>
      <c r="BV140" s="12">
        <f t="shared" si="518"/>
        <v>0</v>
      </c>
      <c r="BW140" s="12">
        <f t="shared" si="519"/>
        <v>-50</v>
      </c>
      <c r="BX140" s="12">
        <f t="shared" si="520"/>
        <v>1</v>
      </c>
      <c r="BY140" s="12">
        <f t="shared" si="521"/>
        <v>-13</v>
      </c>
      <c r="BZ140" s="12">
        <f t="shared" si="522"/>
        <v>57</v>
      </c>
      <c r="CA140" s="12">
        <f t="shared" si="523"/>
        <v>65</v>
      </c>
      <c r="CB140" s="12">
        <f t="shared" si="524"/>
        <v>-55</v>
      </c>
      <c r="CC140" s="12">
        <f t="shared" si="525"/>
        <v>149</v>
      </c>
      <c r="CD140" s="12">
        <f t="shared" si="526"/>
        <v>99</v>
      </c>
      <c r="CE140" s="12">
        <f t="shared" si="527"/>
        <v>13</v>
      </c>
      <c r="CF140" s="12">
        <f t="shared" si="528"/>
        <v>53</v>
      </c>
      <c r="CG140" s="12">
        <f t="shared" si="529"/>
        <v>-34</v>
      </c>
      <c r="CH140" s="12">
        <f t="shared" si="530"/>
        <v>3</v>
      </c>
      <c r="CI140" s="12">
        <f t="shared" si="531"/>
        <v>35</v>
      </c>
      <c r="CJ140" s="12">
        <f t="shared" si="532"/>
        <v>19</v>
      </c>
      <c r="CK140" s="12">
        <f t="shared" si="533"/>
        <v>48</v>
      </c>
      <c r="CL140" s="12">
        <f t="shared" si="534"/>
        <v>84</v>
      </c>
      <c r="CM140" s="12">
        <f t="shared" si="535"/>
        <v>38</v>
      </c>
      <c r="CN140" s="12">
        <f t="shared" si="536"/>
        <v>12</v>
      </c>
      <c r="CO140" s="12">
        <f t="shared" si="537"/>
        <v>-36</v>
      </c>
      <c r="CP140" s="12">
        <f t="shared" si="538"/>
        <v>-5</v>
      </c>
      <c r="CQ140" s="12">
        <f t="shared" si="539"/>
        <v>-6</v>
      </c>
      <c r="CR140" s="12">
        <f t="shared" si="540"/>
        <v>-45</v>
      </c>
      <c r="CS140" s="12">
        <f t="shared" si="541"/>
        <v>36</v>
      </c>
      <c r="CT140" s="12">
        <f t="shared" si="542"/>
        <v>-4</v>
      </c>
      <c r="CU140" s="12">
        <f t="shared" si="543"/>
        <v>39</v>
      </c>
      <c r="CV140" s="12">
        <f t="shared" si="544"/>
        <v>18</v>
      </c>
      <c r="CW140" s="12">
        <f t="shared" si="545"/>
        <v>78</v>
      </c>
      <c r="CX140" s="66">
        <f t="shared" si="546"/>
        <v>154</v>
      </c>
      <c r="CY140" s="66">
        <f t="shared" si="547"/>
        <v>358</v>
      </c>
      <c r="CZ140" s="66">
        <f t="shared" si="548"/>
        <v>87</v>
      </c>
      <c r="DA140" s="66">
        <f t="shared" si="549"/>
        <v>599</v>
      </c>
      <c r="DB140" s="58"/>
      <c r="DC140" s="128">
        <v>25</v>
      </c>
      <c r="DD140" s="128">
        <v>39</v>
      </c>
      <c r="DE140" s="128">
        <v>37</v>
      </c>
      <c r="DF140" s="129">
        <v>29</v>
      </c>
      <c r="DG140" s="129">
        <v>42</v>
      </c>
      <c r="DH140" s="129">
        <v>47</v>
      </c>
      <c r="DI140" s="129">
        <v>69</v>
      </c>
      <c r="DJ140" s="129">
        <v>35</v>
      </c>
      <c r="DK140" s="128">
        <v>129</v>
      </c>
      <c r="DL140" s="128">
        <v>100</v>
      </c>
      <c r="DM140" s="128">
        <v>105</v>
      </c>
      <c r="DN140" s="129">
        <v>90</v>
      </c>
      <c r="DO140" s="129">
        <v>107</v>
      </c>
      <c r="DP140" s="129">
        <v>123</v>
      </c>
      <c r="DQ140" s="129">
        <v>93</v>
      </c>
      <c r="DR140" s="129">
        <v>119</v>
      </c>
      <c r="DS140" s="130">
        <v>105</v>
      </c>
      <c r="DT140" s="130">
        <v>85</v>
      </c>
      <c r="DU140" s="130">
        <v>78</v>
      </c>
      <c r="DV140" s="130">
        <v>75</v>
      </c>
      <c r="DW140" s="130">
        <v>91</v>
      </c>
      <c r="DX140" s="130">
        <v>73</v>
      </c>
      <c r="DY140" s="130">
        <v>37</v>
      </c>
      <c r="DZ140" s="130">
        <v>33</v>
      </c>
      <c r="EA140" s="130">
        <v>101</v>
      </c>
      <c r="EB140" s="130">
        <v>85</v>
      </c>
      <c r="EC140" s="130">
        <v>101</v>
      </c>
      <c r="ED140" s="130">
        <v>86</v>
      </c>
      <c r="EE140" s="130">
        <v>46</v>
      </c>
      <c r="EF140" s="130">
        <v>60</v>
      </c>
      <c r="EG140" s="66">
        <f t="shared" si="550"/>
        <v>552</v>
      </c>
      <c r="EH140" s="66">
        <f t="shared" si="551"/>
        <v>980</v>
      </c>
      <c r="EI140" s="66">
        <f t="shared" si="552"/>
        <v>713</v>
      </c>
      <c r="EJ140" s="66">
        <f t="shared" si="553"/>
        <v>2245</v>
      </c>
      <c r="EK140" s="19"/>
      <c r="EL140" s="5">
        <f t="shared" si="554"/>
        <v>25</v>
      </c>
      <c r="EM140" s="5">
        <f t="shared" si="555"/>
        <v>39</v>
      </c>
      <c r="EN140" s="5">
        <f t="shared" si="556"/>
        <v>37</v>
      </c>
      <c r="EO140" s="5">
        <f t="shared" si="557"/>
        <v>-21</v>
      </c>
      <c r="EP140" s="5">
        <f t="shared" si="558"/>
        <v>43</v>
      </c>
      <c r="EQ140" s="5">
        <f t="shared" si="559"/>
        <v>34</v>
      </c>
      <c r="ER140" s="5">
        <f t="shared" si="560"/>
        <v>126</v>
      </c>
      <c r="ES140" s="5">
        <f t="shared" si="561"/>
        <v>100</v>
      </c>
      <c r="ET140" s="5">
        <f t="shared" si="562"/>
        <v>74</v>
      </c>
      <c r="EU140" s="5">
        <f t="shared" si="563"/>
        <v>249</v>
      </c>
      <c r="EV140" s="5">
        <f t="shared" si="564"/>
        <v>204</v>
      </c>
      <c r="EW140" s="5">
        <f t="shared" si="565"/>
        <v>103</v>
      </c>
      <c r="EX140" s="5">
        <f t="shared" si="566"/>
        <v>160</v>
      </c>
      <c r="EY140" s="5">
        <f t="shared" si="567"/>
        <v>89</v>
      </c>
      <c r="EZ140" s="5">
        <f t="shared" si="568"/>
        <v>96</v>
      </c>
      <c r="FA140" s="5">
        <f t="shared" si="569"/>
        <v>154</v>
      </c>
      <c r="FB140" s="5">
        <f t="shared" si="570"/>
        <v>124</v>
      </c>
      <c r="FC140" s="5">
        <f t="shared" si="571"/>
        <v>133</v>
      </c>
      <c r="FD140" s="5">
        <f t="shared" si="572"/>
        <v>162</v>
      </c>
      <c r="FE140" s="5">
        <f t="shared" si="573"/>
        <v>113</v>
      </c>
      <c r="FF140" s="5">
        <f t="shared" si="574"/>
        <v>103</v>
      </c>
      <c r="FG140" s="5">
        <f t="shared" si="575"/>
        <v>37</v>
      </c>
      <c r="FH140" s="5">
        <f t="shared" si="576"/>
        <v>32</v>
      </c>
      <c r="FI140" s="5">
        <f t="shared" si="577"/>
        <v>27</v>
      </c>
      <c r="FJ140" s="5">
        <f t="shared" si="578"/>
        <v>56</v>
      </c>
      <c r="FK140" s="5">
        <f t="shared" si="579"/>
        <v>121</v>
      </c>
      <c r="FL140" s="5">
        <f t="shared" si="580"/>
        <v>97</v>
      </c>
      <c r="FM140" s="5">
        <f t="shared" si="581"/>
        <v>125</v>
      </c>
      <c r="FN140" s="5">
        <f t="shared" si="582"/>
        <v>64</v>
      </c>
      <c r="FO140" s="5">
        <f t="shared" si="583"/>
        <v>138</v>
      </c>
      <c r="FP140" s="176">
        <f t="shared" si="584"/>
        <v>706</v>
      </c>
      <c r="FQ140" s="176">
        <f t="shared" si="585"/>
        <v>1338</v>
      </c>
      <c r="FR140" s="176">
        <f t="shared" si="586"/>
        <v>800</v>
      </c>
      <c r="FS140" s="66">
        <f t="shared" si="587"/>
        <v>2844</v>
      </c>
      <c r="FT140" s="242">
        <f t="shared" si="588"/>
        <v>7.9634572872004942E-4</v>
      </c>
      <c r="FU140" s="242">
        <f t="shared" si="589"/>
        <v>1.5866299978844933E-3</v>
      </c>
      <c r="FV140" s="242">
        <f t="shared" si="590"/>
        <v>1.2815850089191389E-3</v>
      </c>
      <c r="FW140" s="242">
        <f t="shared" si="591"/>
        <v>-1.5423598105100804E-3</v>
      </c>
      <c r="FX140" s="242">
        <f t="shared" si="592"/>
        <v>1.7894422904861319E-3</v>
      </c>
      <c r="FY140" s="242">
        <f t="shared" si="593"/>
        <v>1.4435630532773835E-3</v>
      </c>
      <c r="FZ140" s="242">
        <f t="shared" si="594"/>
        <v>3.9507927715124848E-3</v>
      </c>
      <c r="GA140" s="242">
        <f t="shared" si="595"/>
        <v>3.5844863431070328E-3</v>
      </c>
      <c r="GB140" s="242">
        <f t="shared" si="596"/>
        <v>2.945156411685107E-3</v>
      </c>
      <c r="GC140" s="242">
        <f t="shared" si="597"/>
        <v>5.1430341836207786E-3</v>
      </c>
      <c r="GD140" s="242">
        <f t="shared" si="598"/>
        <v>4.2144406569569262E-3</v>
      </c>
      <c r="GE140" s="242">
        <f t="shared" si="599"/>
        <v>2.3853635942566002E-3</v>
      </c>
      <c r="GF140" s="242">
        <f t="shared" si="600"/>
        <v>3.599145203014284E-3</v>
      </c>
      <c r="GG140" s="242">
        <f t="shared" si="601"/>
        <v>1.4714391998016036E-3</v>
      </c>
      <c r="GH140" s="242">
        <f t="shared" si="602"/>
        <v>1.5303438491336022E-3</v>
      </c>
      <c r="GI140" s="242">
        <f t="shared" si="603"/>
        <v>2.0623250706413294E-3</v>
      </c>
      <c r="GJ140" s="242">
        <f t="shared" si="604"/>
        <v>1.5712312624336345E-3</v>
      </c>
      <c r="GK140" s="242">
        <f t="shared" si="605"/>
        <v>1.730081300813008E-3</v>
      </c>
      <c r="GL140" s="242">
        <f t="shared" si="606"/>
        <v>1.8031856279426988E-3</v>
      </c>
      <c r="GM140" s="242">
        <f t="shared" si="607"/>
        <v>1.4195266569519119E-3</v>
      </c>
      <c r="GN140" s="242">
        <f t="shared" si="608"/>
        <v>1.5911513447546073E-3</v>
      </c>
      <c r="GO140" s="242">
        <f t="shared" si="609"/>
        <v>6.7842605156037987E-4</v>
      </c>
      <c r="GP140" s="242">
        <f t="shared" si="610"/>
        <v>5.3685870549944638E-4</v>
      </c>
      <c r="GQ140" s="242">
        <f t="shared" si="611"/>
        <v>3.982712079418229E-4</v>
      </c>
      <c r="GR140" s="242">
        <f t="shared" si="612"/>
        <v>8.6753109944075224E-4</v>
      </c>
      <c r="GS140" s="242">
        <f t="shared" si="613"/>
        <v>1.7944268956414705E-3</v>
      </c>
      <c r="GT140" s="242">
        <f t="shared" si="614"/>
        <v>1.377156243344928E-3</v>
      </c>
      <c r="GU140" s="242">
        <f t="shared" si="615"/>
        <v>1.6370523889505512E-3</v>
      </c>
      <c r="GV140" s="242">
        <f t="shared" si="616"/>
        <v>1.1399157531013723E-3</v>
      </c>
      <c r="GW140" s="242">
        <f t="shared" si="617"/>
        <v>1.8591262780089835E-3</v>
      </c>
      <c r="GX140" s="177">
        <f t="shared" si="618"/>
        <v>2.5270802058031212E-3</v>
      </c>
      <c r="GY140" s="177">
        <f t="shared" si="619"/>
        <v>2.0298315452206418E-3</v>
      </c>
      <c r="GZ140" s="177">
        <f t="shared" si="620"/>
        <v>1.2198531093547487E-3</v>
      </c>
      <c r="HA140" s="243">
        <f t="shared" si="621"/>
        <v>1.7837895676911133E-3</v>
      </c>
      <c r="HB140" s="19"/>
      <c r="HC140" s="19"/>
      <c r="HD140" s="225">
        <v>0</v>
      </c>
      <c r="HE140" s="10">
        <f t="shared" si="622"/>
        <v>0</v>
      </c>
      <c r="HF140" s="10">
        <f t="shared" si="623"/>
        <v>0</v>
      </c>
      <c r="HG140" s="10">
        <f t="shared" si="624"/>
        <v>0</v>
      </c>
      <c r="HH140" s="10">
        <f t="shared" si="625"/>
        <v>0</v>
      </c>
      <c r="HI140" s="10">
        <f t="shared" si="626"/>
        <v>0</v>
      </c>
      <c r="HJ140" s="10">
        <f t="shared" si="627"/>
        <v>0</v>
      </c>
      <c r="HK140" s="10">
        <f t="shared" si="628"/>
        <v>0</v>
      </c>
      <c r="HL140" s="10">
        <f t="shared" si="629"/>
        <v>0</v>
      </c>
      <c r="HM140" s="10">
        <f t="shared" si="630"/>
        <v>0</v>
      </c>
      <c r="HN140" s="10">
        <f t="shared" si="631"/>
        <v>0</v>
      </c>
      <c r="HO140" s="10">
        <f t="shared" si="632"/>
        <v>0</v>
      </c>
      <c r="HP140" s="10">
        <f t="shared" si="633"/>
        <v>0</v>
      </c>
      <c r="HQ140" s="10">
        <f t="shared" si="634"/>
        <v>0</v>
      </c>
      <c r="HR140" s="10">
        <f t="shared" si="635"/>
        <v>0</v>
      </c>
      <c r="HS140" s="10">
        <f t="shared" si="636"/>
        <v>0</v>
      </c>
      <c r="HT140" s="10">
        <f t="shared" si="637"/>
        <v>0</v>
      </c>
      <c r="HU140" s="10">
        <f t="shared" si="638"/>
        <v>0</v>
      </c>
      <c r="HV140" s="10">
        <f t="shared" si="639"/>
        <v>0</v>
      </c>
      <c r="HW140" s="10">
        <f t="shared" si="640"/>
        <v>0</v>
      </c>
      <c r="HX140" s="10">
        <f t="shared" si="641"/>
        <v>0</v>
      </c>
      <c r="HY140" s="10">
        <f t="shared" si="642"/>
        <v>0</v>
      </c>
      <c r="HZ140" s="10">
        <f t="shared" si="643"/>
        <v>0</v>
      </c>
      <c r="IA140" s="10">
        <f t="shared" si="644"/>
        <v>0</v>
      </c>
      <c r="IB140" s="10">
        <f t="shared" si="645"/>
        <v>0</v>
      </c>
      <c r="IC140" s="10">
        <f t="shared" si="646"/>
        <v>0</v>
      </c>
      <c r="ID140" s="10">
        <f t="shared" si="647"/>
        <v>0</v>
      </c>
      <c r="IE140" s="10">
        <f t="shared" si="648"/>
        <v>0</v>
      </c>
      <c r="IF140" s="10">
        <f t="shared" si="649"/>
        <v>0</v>
      </c>
      <c r="IG140" s="10">
        <f t="shared" si="650"/>
        <v>0</v>
      </c>
      <c r="IH140" s="10">
        <f t="shared" si="651"/>
        <v>0</v>
      </c>
      <c r="II140" s="176">
        <f t="shared" si="652"/>
        <v>0</v>
      </c>
      <c r="IJ140" s="176">
        <f t="shared" si="653"/>
        <v>0</v>
      </c>
      <c r="IK140" s="176">
        <f t="shared" si="654"/>
        <v>0</v>
      </c>
      <c r="IL140" s="19">
        <f t="shared" si="655"/>
        <v>0</v>
      </c>
      <c r="IM140" s="168"/>
      <c r="IN140" s="168"/>
      <c r="IO140" s="168"/>
      <c r="IP140" s="168"/>
      <c r="IQ140" s="168"/>
      <c r="IR140" s="168"/>
      <c r="IS140" s="168"/>
      <c r="IT140" s="168"/>
      <c r="IU140" s="168"/>
      <c r="IV140" s="168"/>
      <c r="IW140" s="168"/>
      <c r="IX140" s="168"/>
      <c r="IY140" s="168"/>
      <c r="IZ140" s="168"/>
      <c r="JA140" s="168"/>
      <c r="JB140" s="168"/>
      <c r="JC140" s="168"/>
      <c r="JD140" s="168"/>
      <c r="JE140" s="168"/>
      <c r="JF140" s="168"/>
      <c r="JG140" s="168"/>
      <c r="JH140" s="168"/>
      <c r="JI140" s="168"/>
      <c r="JJ140" s="168"/>
      <c r="JK140" s="168"/>
      <c r="JL140" s="168"/>
      <c r="JM140" s="168"/>
      <c r="JN140" s="168"/>
      <c r="JO140" s="168"/>
      <c r="JP140" s="168"/>
      <c r="JQ140" s="177">
        <f t="shared" si="658"/>
        <v>0</v>
      </c>
      <c r="JR140" s="177">
        <f t="shared" si="659"/>
        <v>0</v>
      </c>
      <c r="JS140" s="177">
        <f t="shared" si="660"/>
        <v>0</v>
      </c>
      <c r="JT140" s="22">
        <f t="shared" si="661"/>
        <v>0</v>
      </c>
    </row>
    <row r="141" spans="1:280" x14ac:dyDescent="0.25">
      <c r="A141" s="96">
        <v>141</v>
      </c>
      <c r="B141" s="45"/>
      <c r="C141" s="39" t="s">
        <v>238</v>
      </c>
      <c r="D141" s="45" t="s">
        <v>180</v>
      </c>
      <c r="E141" s="68">
        <v>139</v>
      </c>
      <c r="F141" s="48" t="s">
        <v>108</v>
      </c>
      <c r="G141" s="17"/>
      <c r="H141" s="5"/>
      <c r="I141" s="5"/>
      <c r="J141" s="5"/>
      <c r="K141" s="5"/>
      <c r="L141" s="5"/>
      <c r="M141" s="5"/>
      <c r="N141" s="17"/>
      <c r="O141" s="12"/>
      <c r="P141" s="12"/>
      <c r="Q141" s="12"/>
      <c r="R141" s="12"/>
      <c r="S141" s="12"/>
      <c r="T141" s="12"/>
      <c r="U141" s="12"/>
      <c r="V141" s="12"/>
      <c r="W141" s="11"/>
      <c r="X141" s="11"/>
      <c r="Y141" s="12"/>
      <c r="Z141" s="11"/>
      <c r="AA141" s="11"/>
      <c r="AB141" s="11"/>
      <c r="AC141" s="11"/>
      <c r="AD141" s="11"/>
      <c r="AE141" s="11"/>
      <c r="AF141" s="11"/>
      <c r="AG141" s="11"/>
      <c r="AH141" s="12"/>
      <c r="AI141" s="12"/>
      <c r="AJ141" s="12"/>
      <c r="AK141" s="12"/>
      <c r="AL141" s="58"/>
      <c r="AM141" s="17">
        <v>4821</v>
      </c>
      <c r="AN141" s="5">
        <v>4812</v>
      </c>
      <c r="AO141" s="5">
        <v>4902</v>
      </c>
      <c r="AP141" s="5">
        <v>5211</v>
      </c>
      <c r="AQ141" s="5">
        <v>5371</v>
      </c>
      <c r="AR141" s="5">
        <v>5718</v>
      </c>
      <c r="AS141" s="5">
        <v>6034</v>
      </c>
      <c r="AT141" s="17">
        <v>7408</v>
      </c>
      <c r="AU141" s="12">
        <v>7760</v>
      </c>
      <c r="AV141" s="12">
        <v>7800</v>
      </c>
      <c r="AW141" s="12">
        <v>9633</v>
      </c>
      <c r="AX141" s="12">
        <v>11022</v>
      </c>
      <c r="AY141" s="12">
        <v>12164</v>
      </c>
      <c r="AZ141" s="12">
        <v>14521</v>
      </c>
      <c r="BA141" s="12">
        <v>18509</v>
      </c>
      <c r="BB141" s="12">
        <v>23644</v>
      </c>
      <c r="BC141" s="11">
        <v>30768</v>
      </c>
      <c r="BD141" s="11">
        <v>36259</v>
      </c>
      <c r="BE141" s="12">
        <v>42786</v>
      </c>
      <c r="BF141" s="11">
        <v>49661</v>
      </c>
      <c r="BG141" s="11">
        <v>56075</v>
      </c>
      <c r="BH141" s="11">
        <v>61524</v>
      </c>
      <c r="BI141" s="11">
        <v>65070</v>
      </c>
      <c r="BJ141" s="11">
        <v>68403</v>
      </c>
      <c r="BK141" s="11">
        <v>70766</v>
      </c>
      <c r="BL141" s="11">
        <v>71457</v>
      </c>
      <c r="BM141" s="11">
        <v>71537</v>
      </c>
      <c r="BN141" s="12">
        <v>71331</v>
      </c>
      <c r="BO141" s="12">
        <v>70671</v>
      </c>
      <c r="BP141" s="12">
        <v>69820</v>
      </c>
      <c r="BQ141" s="12">
        <v>69082</v>
      </c>
      <c r="BR141" s="58"/>
      <c r="BS141" s="58"/>
      <c r="BT141" s="12">
        <f t="shared" si="516"/>
        <v>-9</v>
      </c>
      <c r="BU141" s="12">
        <f t="shared" si="517"/>
        <v>90</v>
      </c>
      <c r="BV141" s="12">
        <f t="shared" si="518"/>
        <v>309</v>
      </c>
      <c r="BW141" s="12">
        <f t="shared" si="519"/>
        <v>160</v>
      </c>
      <c r="BX141" s="12">
        <f t="shared" si="520"/>
        <v>347</v>
      </c>
      <c r="BY141" s="12">
        <f t="shared" si="521"/>
        <v>316</v>
      </c>
      <c r="BZ141" s="12">
        <f t="shared" si="522"/>
        <v>1374</v>
      </c>
      <c r="CA141" s="12">
        <f t="shared" si="523"/>
        <v>352</v>
      </c>
      <c r="CB141" s="12">
        <f t="shared" si="524"/>
        <v>40</v>
      </c>
      <c r="CC141" s="12">
        <f t="shared" si="525"/>
        <v>1833</v>
      </c>
      <c r="CD141" s="12">
        <f t="shared" si="526"/>
        <v>1389</v>
      </c>
      <c r="CE141" s="12">
        <f t="shared" si="527"/>
        <v>1142</v>
      </c>
      <c r="CF141" s="12">
        <f t="shared" si="528"/>
        <v>2357</v>
      </c>
      <c r="CG141" s="12">
        <f t="shared" si="529"/>
        <v>3988</v>
      </c>
      <c r="CH141" s="12">
        <f t="shared" si="530"/>
        <v>5135</v>
      </c>
      <c r="CI141" s="12">
        <f t="shared" si="531"/>
        <v>7124</v>
      </c>
      <c r="CJ141" s="12">
        <f t="shared" si="532"/>
        <v>5491</v>
      </c>
      <c r="CK141" s="12">
        <f t="shared" si="533"/>
        <v>6527</v>
      </c>
      <c r="CL141" s="12">
        <f t="shared" si="534"/>
        <v>6875</v>
      </c>
      <c r="CM141" s="12">
        <f t="shared" si="535"/>
        <v>6414</v>
      </c>
      <c r="CN141" s="12">
        <f t="shared" si="536"/>
        <v>5449</v>
      </c>
      <c r="CO141" s="12">
        <f t="shared" si="537"/>
        <v>3546</v>
      </c>
      <c r="CP141" s="12">
        <f t="shared" si="538"/>
        <v>3333</v>
      </c>
      <c r="CQ141" s="12">
        <f t="shared" si="539"/>
        <v>2363</v>
      </c>
      <c r="CR141" s="12">
        <f t="shared" si="540"/>
        <v>691</v>
      </c>
      <c r="CS141" s="12">
        <f t="shared" si="541"/>
        <v>80</v>
      </c>
      <c r="CT141" s="12">
        <f t="shared" si="542"/>
        <v>-206</v>
      </c>
      <c r="CU141" s="12">
        <f t="shared" si="543"/>
        <v>-660</v>
      </c>
      <c r="CV141" s="12">
        <f t="shared" si="544"/>
        <v>-851</v>
      </c>
      <c r="CW141" s="12">
        <f t="shared" si="545"/>
        <v>-738</v>
      </c>
      <c r="CX141" s="66">
        <f t="shared" si="546"/>
        <v>4812</v>
      </c>
      <c r="CY141" s="66">
        <f t="shared" si="547"/>
        <v>46442</v>
      </c>
      <c r="CZ141" s="66">
        <f t="shared" si="548"/>
        <v>13007</v>
      </c>
      <c r="DA141" s="66">
        <f t="shared" si="549"/>
        <v>64261</v>
      </c>
      <c r="DB141" s="58"/>
      <c r="DC141" s="128">
        <v>348</v>
      </c>
      <c r="DD141" s="128">
        <v>235</v>
      </c>
      <c r="DE141" s="128">
        <v>306</v>
      </c>
      <c r="DF141" s="129">
        <v>229</v>
      </c>
      <c r="DG141" s="129">
        <v>207</v>
      </c>
      <c r="DH141" s="129">
        <v>265</v>
      </c>
      <c r="DI141" s="129">
        <v>311</v>
      </c>
      <c r="DJ141" s="129">
        <v>253</v>
      </c>
      <c r="DK141" s="128">
        <v>552</v>
      </c>
      <c r="DL141" s="128">
        <v>679</v>
      </c>
      <c r="DM141" s="128">
        <v>630</v>
      </c>
      <c r="DN141" s="129">
        <v>460</v>
      </c>
      <c r="DO141" s="129">
        <v>465</v>
      </c>
      <c r="DP141" s="129">
        <v>470</v>
      </c>
      <c r="DQ141" s="129">
        <v>550</v>
      </c>
      <c r="DR141" s="129">
        <v>586</v>
      </c>
      <c r="DS141" s="130">
        <v>619</v>
      </c>
      <c r="DT141" s="130">
        <v>640</v>
      </c>
      <c r="DU141" s="130">
        <v>412</v>
      </c>
      <c r="DV141" s="130">
        <v>394</v>
      </c>
      <c r="DW141" s="130">
        <v>729</v>
      </c>
      <c r="DX141" s="130">
        <v>888</v>
      </c>
      <c r="DY141" s="130">
        <v>742</v>
      </c>
      <c r="DZ141" s="130">
        <v>1136</v>
      </c>
      <c r="EA141" s="130">
        <v>1243</v>
      </c>
      <c r="EB141" s="130">
        <v>1498</v>
      </c>
      <c r="EC141" s="130">
        <v>1528</v>
      </c>
      <c r="ED141" s="130">
        <v>1710</v>
      </c>
      <c r="EE141" s="130">
        <v>1096</v>
      </c>
      <c r="EF141" s="130">
        <v>1064</v>
      </c>
      <c r="EG141" s="66">
        <f t="shared" si="550"/>
        <v>3385</v>
      </c>
      <c r="EH141" s="66">
        <f t="shared" si="551"/>
        <v>5226</v>
      </c>
      <c r="EI141" s="66">
        <f t="shared" si="552"/>
        <v>11634</v>
      </c>
      <c r="EJ141" s="66">
        <f t="shared" si="553"/>
        <v>20245</v>
      </c>
      <c r="EK141" s="84"/>
      <c r="EL141" s="5">
        <f t="shared" si="554"/>
        <v>339</v>
      </c>
      <c r="EM141" s="5">
        <f t="shared" si="555"/>
        <v>325</v>
      </c>
      <c r="EN141" s="5">
        <f t="shared" si="556"/>
        <v>615</v>
      </c>
      <c r="EO141" s="5">
        <f t="shared" si="557"/>
        <v>389</v>
      </c>
      <c r="EP141" s="5">
        <f t="shared" si="558"/>
        <v>554</v>
      </c>
      <c r="EQ141" s="5">
        <f t="shared" si="559"/>
        <v>581</v>
      </c>
      <c r="ER141" s="5">
        <f t="shared" si="560"/>
        <v>1685</v>
      </c>
      <c r="ES141" s="5">
        <f t="shared" si="561"/>
        <v>605</v>
      </c>
      <c r="ET141" s="5">
        <f t="shared" si="562"/>
        <v>592</v>
      </c>
      <c r="EU141" s="5">
        <f t="shared" si="563"/>
        <v>2512</v>
      </c>
      <c r="EV141" s="5">
        <f t="shared" si="564"/>
        <v>2019</v>
      </c>
      <c r="EW141" s="5">
        <f t="shared" si="565"/>
        <v>1602</v>
      </c>
      <c r="EX141" s="5">
        <f t="shared" si="566"/>
        <v>2822</v>
      </c>
      <c r="EY141" s="5">
        <f t="shared" si="567"/>
        <v>4458</v>
      </c>
      <c r="EZ141" s="5">
        <f t="shared" si="568"/>
        <v>5685</v>
      </c>
      <c r="FA141" s="5">
        <f t="shared" si="569"/>
        <v>7710</v>
      </c>
      <c r="FB141" s="5">
        <f t="shared" si="570"/>
        <v>6110</v>
      </c>
      <c r="FC141" s="5">
        <f t="shared" si="571"/>
        <v>7167</v>
      </c>
      <c r="FD141" s="5">
        <f t="shared" si="572"/>
        <v>7287</v>
      </c>
      <c r="FE141" s="5">
        <f t="shared" si="573"/>
        <v>6808</v>
      </c>
      <c r="FF141" s="5">
        <f t="shared" si="574"/>
        <v>6178</v>
      </c>
      <c r="FG141" s="5">
        <f t="shared" si="575"/>
        <v>4434</v>
      </c>
      <c r="FH141" s="5">
        <f t="shared" si="576"/>
        <v>4075</v>
      </c>
      <c r="FI141" s="5">
        <f t="shared" si="577"/>
        <v>3499</v>
      </c>
      <c r="FJ141" s="5">
        <f t="shared" si="578"/>
        <v>1934</v>
      </c>
      <c r="FK141" s="5">
        <f t="shared" si="579"/>
        <v>1578</v>
      </c>
      <c r="FL141" s="5">
        <f t="shared" si="580"/>
        <v>1322</v>
      </c>
      <c r="FM141" s="5">
        <f t="shared" si="581"/>
        <v>1050</v>
      </c>
      <c r="FN141" s="5">
        <f t="shared" si="582"/>
        <v>245</v>
      </c>
      <c r="FO141" s="5">
        <f t="shared" si="583"/>
        <v>326</v>
      </c>
      <c r="FP141" s="176">
        <f t="shared" si="584"/>
        <v>8197</v>
      </c>
      <c r="FQ141" s="176">
        <f t="shared" si="585"/>
        <v>51668</v>
      </c>
      <c r="FR141" s="176">
        <f t="shared" si="586"/>
        <v>24641</v>
      </c>
      <c r="FS141" s="66">
        <f t="shared" si="587"/>
        <v>84506</v>
      </c>
      <c r="FT141" s="242">
        <f t="shared" si="588"/>
        <v>1.0798448081443869E-2</v>
      </c>
      <c r="FU141" s="242">
        <f t="shared" si="589"/>
        <v>1.3221916649037444E-2</v>
      </c>
      <c r="FV141" s="242">
        <f t="shared" si="590"/>
        <v>2.1302021094196499E-2</v>
      </c>
      <c r="FW141" s="242">
        <f t="shared" si="591"/>
        <v>2.857037934706768E-2</v>
      </c>
      <c r="FX141" s="242">
        <f t="shared" si="592"/>
        <v>2.3054675091379467E-2</v>
      </c>
      <c r="FY141" s="242">
        <f t="shared" si="593"/>
        <v>2.4667945116298818E-2</v>
      </c>
      <c r="FZ141" s="242">
        <f t="shared" si="594"/>
        <v>5.2834014444432829E-2</v>
      </c>
      <c r="GA141" s="242">
        <f t="shared" si="595"/>
        <v>2.1686142375797548E-2</v>
      </c>
      <c r="GB141" s="242">
        <f t="shared" si="596"/>
        <v>2.3561251293480856E-2</v>
      </c>
      <c r="GC141" s="242">
        <f t="shared" si="597"/>
        <v>5.1884746462873076E-2</v>
      </c>
      <c r="GD141" s="242">
        <f t="shared" si="598"/>
        <v>4.1710567090176634E-2</v>
      </c>
      <c r="GE141" s="242">
        <f t="shared" si="599"/>
        <v>3.7100509495136637E-2</v>
      </c>
      <c r="GF141" s="242">
        <f t="shared" si="600"/>
        <v>6.3479923518164436E-2</v>
      </c>
      <c r="GG141" s="242">
        <f t="shared" si="601"/>
        <v>7.3704224187815165E-2</v>
      </c>
      <c r="GH141" s="242">
        <f t="shared" si="602"/>
        <v>9.0625049815880501E-2</v>
      </c>
      <c r="GI141" s="242">
        <f t="shared" si="603"/>
        <v>0.10325017074444579</v>
      </c>
      <c r="GJ141" s="242">
        <f t="shared" si="604"/>
        <v>7.7421153334431503E-2</v>
      </c>
      <c r="GK141" s="242">
        <f t="shared" si="605"/>
        <v>9.3229268292682924E-2</v>
      </c>
      <c r="GL141" s="242">
        <f t="shared" si="606"/>
        <v>8.1109960930978067E-2</v>
      </c>
      <c r="GM141" s="242">
        <f t="shared" si="607"/>
        <v>8.5523340535651471E-2</v>
      </c>
      <c r="GN141" s="242">
        <f t="shared" si="608"/>
        <v>9.5438184542659843E-2</v>
      </c>
      <c r="GO141" s="242">
        <f t="shared" si="609"/>
        <v>8.1301111151857425E-2</v>
      </c>
      <c r="GP141" s="242">
        <f t="shared" si="610"/>
        <v>6.8365600778445126E-2</v>
      </c>
      <c r="GQ141" s="242">
        <f t="shared" si="611"/>
        <v>5.1612998392164385E-2</v>
      </c>
      <c r="GR141" s="242">
        <f t="shared" si="612"/>
        <v>2.9960806184257407E-2</v>
      </c>
      <c r="GS141" s="242">
        <f t="shared" si="613"/>
        <v>2.340169951505984E-2</v>
      </c>
      <c r="GT141" s="242">
        <f t="shared" si="614"/>
        <v>1.8769077873216442E-2</v>
      </c>
      <c r="GU141" s="242">
        <f t="shared" si="615"/>
        <v>1.3751240067184631E-2</v>
      </c>
      <c r="GV141" s="242">
        <f t="shared" si="616"/>
        <v>4.3637399923411911E-3</v>
      </c>
      <c r="GW141" s="242">
        <f t="shared" si="617"/>
        <v>4.3918490335574534E-3</v>
      </c>
      <c r="GX141" s="177">
        <f t="shared" si="618"/>
        <v>2.9340618196838787E-2</v>
      </c>
      <c r="GY141" s="177">
        <f t="shared" si="619"/>
        <v>7.8383659400941788E-2</v>
      </c>
      <c r="GZ141" s="177">
        <f t="shared" si="620"/>
        <v>3.7573000584512947E-2</v>
      </c>
      <c r="HA141" s="243">
        <f t="shared" si="621"/>
        <v>5.3003136852076381E-2</v>
      </c>
      <c r="HB141" s="19"/>
      <c r="HC141" s="19"/>
      <c r="HD141" s="225">
        <v>8.7000000000000001E-4</v>
      </c>
      <c r="HE141" s="10">
        <f t="shared" si="622"/>
        <v>0.29493000000000003</v>
      </c>
      <c r="HF141" s="10">
        <f t="shared" si="623"/>
        <v>0.28275</v>
      </c>
      <c r="HG141" s="10">
        <f t="shared" si="624"/>
        <v>0.53505000000000003</v>
      </c>
      <c r="HH141" s="10">
        <f t="shared" si="625"/>
        <v>0.33843000000000001</v>
      </c>
      <c r="HI141" s="10">
        <f t="shared" si="626"/>
        <v>0.48198000000000002</v>
      </c>
      <c r="HJ141" s="10">
        <f t="shared" si="627"/>
        <v>0.50546999999999997</v>
      </c>
      <c r="HK141" s="10">
        <f t="shared" si="628"/>
        <v>1.4659500000000001</v>
      </c>
      <c r="HL141" s="10">
        <f t="shared" si="629"/>
        <v>0.52634999999999998</v>
      </c>
      <c r="HM141" s="10">
        <f t="shared" si="630"/>
        <v>0.51504000000000005</v>
      </c>
      <c r="HN141" s="10">
        <f t="shared" si="631"/>
        <v>2.1854399999999998</v>
      </c>
      <c r="HO141" s="10">
        <f t="shared" si="632"/>
        <v>1.7565299999999999</v>
      </c>
      <c r="HP141" s="10">
        <f t="shared" si="633"/>
        <v>1.39374</v>
      </c>
      <c r="HQ141" s="10">
        <f t="shared" si="634"/>
        <v>2.4551400000000001</v>
      </c>
      <c r="HR141" s="10">
        <f t="shared" si="635"/>
        <v>3.87846</v>
      </c>
      <c r="HS141" s="10">
        <f t="shared" si="636"/>
        <v>4.9459499999999998</v>
      </c>
      <c r="HT141" s="10">
        <f t="shared" si="637"/>
        <v>6.7077</v>
      </c>
      <c r="HU141" s="10">
        <f t="shared" si="638"/>
        <v>5.3156999999999996</v>
      </c>
      <c r="HV141" s="10">
        <f t="shared" si="639"/>
        <v>6.23529</v>
      </c>
      <c r="HW141" s="10">
        <f t="shared" si="640"/>
        <v>6.33969</v>
      </c>
      <c r="HX141" s="10">
        <f t="shared" si="641"/>
        <v>5.9229599999999998</v>
      </c>
      <c r="HY141" s="10">
        <f t="shared" si="642"/>
        <v>5.37486</v>
      </c>
      <c r="HZ141" s="10">
        <f t="shared" si="643"/>
        <v>3.85758</v>
      </c>
      <c r="IA141" s="10">
        <f t="shared" si="644"/>
        <v>3.5452500000000002</v>
      </c>
      <c r="IB141" s="10">
        <f t="shared" si="645"/>
        <v>3.04413</v>
      </c>
      <c r="IC141" s="10">
        <f t="shared" si="646"/>
        <v>1.68258</v>
      </c>
      <c r="ID141" s="10">
        <f t="shared" si="647"/>
        <v>1.37286</v>
      </c>
      <c r="IE141" s="10">
        <f t="shared" si="648"/>
        <v>1.1501399999999999</v>
      </c>
      <c r="IF141" s="10">
        <f t="shared" si="649"/>
        <v>0.91349999999999998</v>
      </c>
      <c r="IG141" s="10">
        <f t="shared" si="650"/>
        <v>0.21315000000000001</v>
      </c>
      <c r="IH141" s="10">
        <f t="shared" si="651"/>
        <v>0.28361999999999998</v>
      </c>
      <c r="II141" s="176">
        <f t="shared" si="652"/>
        <v>7.1313899999999997</v>
      </c>
      <c r="IJ141" s="176">
        <f t="shared" si="653"/>
        <v>44.951160000000002</v>
      </c>
      <c r="IK141" s="176">
        <f t="shared" si="654"/>
        <v>21.437669999999997</v>
      </c>
      <c r="IL141" s="19">
        <f t="shared" si="655"/>
        <v>73.520219999999981</v>
      </c>
      <c r="IM141" s="168"/>
      <c r="IN141" s="168"/>
      <c r="IO141" s="168"/>
      <c r="IP141" s="168"/>
      <c r="IQ141" s="168"/>
      <c r="IR141" s="168"/>
      <c r="IS141" s="168"/>
      <c r="IT141" s="168"/>
      <c r="IU141" s="168"/>
      <c r="IV141" s="168"/>
      <c r="IW141" s="168"/>
      <c r="IX141" s="168"/>
      <c r="IY141" s="168"/>
      <c r="IZ141" s="168"/>
      <c r="JA141" s="168"/>
      <c r="JB141" s="168"/>
      <c r="JC141" s="168"/>
      <c r="JD141" s="168"/>
      <c r="JE141" s="168"/>
      <c r="JF141" s="168"/>
      <c r="JG141" s="168"/>
      <c r="JH141" s="168"/>
      <c r="JI141" s="168"/>
      <c r="JJ141" s="168"/>
      <c r="JK141" s="168"/>
      <c r="JL141" s="168"/>
      <c r="JM141" s="168"/>
      <c r="JN141" s="168"/>
      <c r="JO141" s="168"/>
      <c r="JP141" s="168"/>
      <c r="JQ141" s="177">
        <f t="shared" si="658"/>
        <v>8.7000000000000001E-4</v>
      </c>
      <c r="JR141" s="177">
        <f t="shared" si="659"/>
        <v>8.7000000000000001E-4</v>
      </c>
      <c r="JS141" s="177">
        <f t="shared" si="660"/>
        <v>8.699999999999999E-4</v>
      </c>
      <c r="JT141" s="22">
        <f t="shared" si="661"/>
        <v>8.6999999999999979E-4</v>
      </c>
    </row>
    <row r="142" spans="1:280" x14ac:dyDescent="0.25">
      <c r="A142" s="96">
        <v>142</v>
      </c>
      <c r="B142" s="39"/>
      <c r="C142" s="39" t="s">
        <v>238</v>
      </c>
      <c r="D142" s="39" t="s">
        <v>181</v>
      </c>
      <c r="E142" s="68">
        <v>123</v>
      </c>
      <c r="F142" s="48" t="s">
        <v>17</v>
      </c>
      <c r="G142" s="17"/>
      <c r="H142" s="5"/>
      <c r="I142" s="5"/>
      <c r="J142" s="5"/>
      <c r="K142" s="5"/>
      <c r="L142" s="5"/>
      <c r="M142" s="5"/>
      <c r="N142" s="17"/>
      <c r="O142" s="12"/>
      <c r="P142" s="12"/>
      <c r="Q142" s="12"/>
      <c r="R142" s="12"/>
      <c r="S142" s="12"/>
      <c r="T142" s="12"/>
      <c r="U142" s="12"/>
      <c r="V142" s="12"/>
      <c r="W142" s="11"/>
      <c r="X142" s="11"/>
      <c r="Y142" s="12"/>
      <c r="Z142" s="11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1"/>
      <c r="AL142" s="58"/>
      <c r="AM142" s="17">
        <v>17797</v>
      </c>
      <c r="AN142" s="5">
        <v>20495</v>
      </c>
      <c r="AO142" s="5">
        <v>21924</v>
      </c>
      <c r="AP142" s="5">
        <v>23033</v>
      </c>
      <c r="AQ142" s="5">
        <v>23925</v>
      </c>
      <c r="AR142" s="5">
        <v>24904</v>
      </c>
      <c r="AS142" s="5">
        <v>25276</v>
      </c>
      <c r="AT142" s="17">
        <v>25510</v>
      </c>
      <c r="AU142" s="12">
        <v>25563</v>
      </c>
      <c r="AV142" s="12">
        <v>25636</v>
      </c>
      <c r="AW142" s="12">
        <v>25755</v>
      </c>
      <c r="AX142" s="12">
        <v>26035</v>
      </c>
      <c r="AY142" s="12">
        <v>26803</v>
      </c>
      <c r="AZ142" s="12">
        <v>27374</v>
      </c>
      <c r="BA142" s="12">
        <v>27976</v>
      </c>
      <c r="BB142" s="12">
        <v>28726</v>
      </c>
      <c r="BC142" s="11">
        <v>29802</v>
      </c>
      <c r="BD142" s="11">
        <v>31681</v>
      </c>
      <c r="BE142" s="12">
        <v>33383</v>
      </c>
      <c r="BF142" s="11">
        <v>34464</v>
      </c>
      <c r="BG142" s="12">
        <v>36082</v>
      </c>
      <c r="BH142" s="12">
        <v>38812</v>
      </c>
      <c r="BI142" s="12">
        <v>41199</v>
      </c>
      <c r="BJ142" s="12">
        <v>42793</v>
      </c>
      <c r="BK142" s="12">
        <v>44386</v>
      </c>
      <c r="BL142" s="12">
        <v>45816</v>
      </c>
      <c r="BM142" s="12">
        <v>46611</v>
      </c>
      <c r="BN142" s="12">
        <v>47677</v>
      </c>
      <c r="BO142" s="12">
        <v>48979</v>
      </c>
      <c r="BP142" s="12">
        <v>50116</v>
      </c>
      <c r="BQ142" s="11">
        <v>51802</v>
      </c>
      <c r="BR142" s="58"/>
      <c r="BS142" s="58"/>
      <c r="BT142" s="12">
        <f t="shared" si="516"/>
        <v>2698</v>
      </c>
      <c r="BU142" s="12">
        <f t="shared" si="517"/>
        <v>1429</v>
      </c>
      <c r="BV142" s="12">
        <f t="shared" si="518"/>
        <v>1109</v>
      </c>
      <c r="BW142" s="12">
        <f t="shared" si="519"/>
        <v>892</v>
      </c>
      <c r="BX142" s="12">
        <f t="shared" si="520"/>
        <v>979</v>
      </c>
      <c r="BY142" s="12">
        <f t="shared" si="521"/>
        <v>372</v>
      </c>
      <c r="BZ142" s="12">
        <f t="shared" si="522"/>
        <v>234</v>
      </c>
      <c r="CA142" s="12">
        <f t="shared" si="523"/>
        <v>53</v>
      </c>
      <c r="CB142" s="12">
        <f t="shared" si="524"/>
        <v>73</v>
      </c>
      <c r="CC142" s="12">
        <f t="shared" si="525"/>
        <v>119</v>
      </c>
      <c r="CD142" s="12">
        <f t="shared" si="526"/>
        <v>280</v>
      </c>
      <c r="CE142" s="12">
        <f t="shared" si="527"/>
        <v>768</v>
      </c>
      <c r="CF142" s="12">
        <f t="shared" si="528"/>
        <v>571</v>
      </c>
      <c r="CG142" s="12">
        <f t="shared" si="529"/>
        <v>602</v>
      </c>
      <c r="CH142" s="12">
        <f t="shared" si="530"/>
        <v>750</v>
      </c>
      <c r="CI142" s="12">
        <f t="shared" si="531"/>
        <v>1076</v>
      </c>
      <c r="CJ142" s="12">
        <f t="shared" si="532"/>
        <v>1879</v>
      </c>
      <c r="CK142" s="12">
        <f t="shared" si="533"/>
        <v>1702</v>
      </c>
      <c r="CL142" s="12">
        <f t="shared" si="534"/>
        <v>1081</v>
      </c>
      <c r="CM142" s="12">
        <f t="shared" si="535"/>
        <v>1618</v>
      </c>
      <c r="CN142" s="12">
        <f t="shared" si="536"/>
        <v>2730</v>
      </c>
      <c r="CO142" s="12">
        <f t="shared" si="537"/>
        <v>2387</v>
      </c>
      <c r="CP142" s="12">
        <f t="shared" si="538"/>
        <v>1594</v>
      </c>
      <c r="CQ142" s="12">
        <f t="shared" si="539"/>
        <v>1593</v>
      </c>
      <c r="CR142" s="12">
        <f t="shared" si="540"/>
        <v>1430</v>
      </c>
      <c r="CS142" s="12">
        <f t="shared" si="541"/>
        <v>795</v>
      </c>
      <c r="CT142" s="12">
        <f t="shared" si="542"/>
        <v>1066</v>
      </c>
      <c r="CU142" s="12">
        <f t="shared" si="543"/>
        <v>1302</v>
      </c>
      <c r="CV142" s="12">
        <f t="shared" si="544"/>
        <v>1137</v>
      </c>
      <c r="CW142" s="12">
        <f t="shared" si="545"/>
        <v>1686</v>
      </c>
      <c r="CX142" s="66">
        <f t="shared" si="546"/>
        <v>7958</v>
      </c>
      <c r="CY142" s="66">
        <f t="shared" si="547"/>
        <v>10327</v>
      </c>
      <c r="CZ142" s="66">
        <f t="shared" si="548"/>
        <v>15720</v>
      </c>
      <c r="DA142" s="66">
        <f t="shared" si="549"/>
        <v>34005</v>
      </c>
      <c r="DB142" s="58"/>
      <c r="DC142" s="128">
        <v>226</v>
      </c>
      <c r="DD142" s="128">
        <v>86</v>
      </c>
      <c r="DE142" s="128">
        <v>117</v>
      </c>
      <c r="DF142" s="129">
        <v>100</v>
      </c>
      <c r="DG142" s="129">
        <v>93</v>
      </c>
      <c r="DH142" s="129">
        <v>111</v>
      </c>
      <c r="DI142" s="129">
        <v>102</v>
      </c>
      <c r="DJ142" s="129">
        <v>75</v>
      </c>
      <c r="DK142" s="128">
        <v>162</v>
      </c>
      <c r="DL142" s="128">
        <v>276</v>
      </c>
      <c r="DM142" s="128">
        <v>318</v>
      </c>
      <c r="DN142" s="129">
        <v>203</v>
      </c>
      <c r="DO142" s="129">
        <v>240</v>
      </c>
      <c r="DP142" s="129">
        <v>229</v>
      </c>
      <c r="DQ142" s="129">
        <v>239</v>
      </c>
      <c r="DR142" s="129">
        <v>285</v>
      </c>
      <c r="DS142" s="130">
        <v>240</v>
      </c>
      <c r="DT142" s="130">
        <v>215</v>
      </c>
      <c r="DU142" s="130">
        <v>136</v>
      </c>
      <c r="DV142" s="130">
        <v>165</v>
      </c>
      <c r="DW142" s="130">
        <v>211</v>
      </c>
      <c r="DX142" s="130">
        <v>185</v>
      </c>
      <c r="DY142" s="130">
        <v>112</v>
      </c>
      <c r="DZ142" s="130">
        <v>169</v>
      </c>
      <c r="EA142" s="130">
        <v>186</v>
      </c>
      <c r="EB142" s="130">
        <v>238</v>
      </c>
      <c r="EC142" s="130">
        <v>272</v>
      </c>
      <c r="ED142" s="130">
        <v>326</v>
      </c>
      <c r="EE142" s="130">
        <v>236</v>
      </c>
      <c r="EF142" s="130">
        <v>308</v>
      </c>
      <c r="EG142" s="66">
        <f t="shared" si="550"/>
        <v>1348</v>
      </c>
      <c r="EH142" s="66">
        <f t="shared" si="551"/>
        <v>2270</v>
      </c>
      <c r="EI142" s="66">
        <f t="shared" si="552"/>
        <v>2243</v>
      </c>
      <c r="EJ142" s="66">
        <f t="shared" si="553"/>
        <v>5861</v>
      </c>
      <c r="EK142" s="84"/>
      <c r="EL142" s="5">
        <f t="shared" si="554"/>
        <v>2924</v>
      </c>
      <c r="EM142" s="5">
        <f t="shared" si="555"/>
        <v>1515</v>
      </c>
      <c r="EN142" s="5">
        <f t="shared" si="556"/>
        <v>1226</v>
      </c>
      <c r="EO142" s="5">
        <f t="shared" si="557"/>
        <v>992</v>
      </c>
      <c r="EP142" s="5">
        <f t="shared" si="558"/>
        <v>1072</v>
      </c>
      <c r="EQ142" s="5">
        <f t="shared" si="559"/>
        <v>483</v>
      </c>
      <c r="ER142" s="5">
        <f t="shared" si="560"/>
        <v>336</v>
      </c>
      <c r="ES142" s="5">
        <f t="shared" si="561"/>
        <v>128</v>
      </c>
      <c r="ET142" s="5">
        <f t="shared" si="562"/>
        <v>235</v>
      </c>
      <c r="EU142" s="5">
        <f t="shared" si="563"/>
        <v>395</v>
      </c>
      <c r="EV142" s="5">
        <f t="shared" si="564"/>
        <v>598</v>
      </c>
      <c r="EW142" s="5">
        <f t="shared" si="565"/>
        <v>971</v>
      </c>
      <c r="EX142" s="5">
        <f t="shared" si="566"/>
        <v>811</v>
      </c>
      <c r="EY142" s="5">
        <f t="shared" si="567"/>
        <v>831</v>
      </c>
      <c r="EZ142" s="5">
        <f t="shared" si="568"/>
        <v>989</v>
      </c>
      <c r="FA142" s="5">
        <f t="shared" si="569"/>
        <v>1361</v>
      </c>
      <c r="FB142" s="5">
        <f t="shared" si="570"/>
        <v>2119</v>
      </c>
      <c r="FC142" s="5">
        <f t="shared" si="571"/>
        <v>1917</v>
      </c>
      <c r="FD142" s="5">
        <f t="shared" si="572"/>
        <v>1217</v>
      </c>
      <c r="FE142" s="5">
        <f t="shared" si="573"/>
        <v>1783</v>
      </c>
      <c r="FF142" s="5">
        <f t="shared" si="574"/>
        <v>2941</v>
      </c>
      <c r="FG142" s="5">
        <f t="shared" si="575"/>
        <v>2572</v>
      </c>
      <c r="FH142" s="5">
        <f t="shared" si="576"/>
        <v>1706</v>
      </c>
      <c r="FI142" s="5">
        <f t="shared" si="577"/>
        <v>1762</v>
      </c>
      <c r="FJ142" s="5">
        <f t="shared" si="578"/>
        <v>1616</v>
      </c>
      <c r="FK142" s="5">
        <f t="shared" si="579"/>
        <v>1033</v>
      </c>
      <c r="FL142" s="5">
        <f t="shared" si="580"/>
        <v>1338</v>
      </c>
      <c r="FM142" s="5">
        <f t="shared" si="581"/>
        <v>1628</v>
      </c>
      <c r="FN142" s="5">
        <f t="shared" si="582"/>
        <v>1373</v>
      </c>
      <c r="FO142" s="5">
        <f t="shared" si="583"/>
        <v>1994</v>
      </c>
      <c r="FP142" s="176">
        <f t="shared" si="584"/>
        <v>9306</v>
      </c>
      <c r="FQ142" s="176">
        <f t="shared" si="585"/>
        <v>12597</v>
      </c>
      <c r="FR142" s="176">
        <f t="shared" si="586"/>
        <v>17963</v>
      </c>
      <c r="FS142" s="66">
        <f t="shared" si="587"/>
        <v>39866</v>
      </c>
      <c r="FT142" s="242">
        <f t="shared" si="588"/>
        <v>9.3140596431096984E-2</v>
      </c>
      <c r="FU142" s="242">
        <f t="shared" si="589"/>
        <v>6.1634472994743776E-2</v>
      </c>
      <c r="FV142" s="242">
        <f t="shared" si="590"/>
        <v>4.2465492457699032E-2</v>
      </c>
      <c r="FW142" s="242">
        <f t="shared" si="591"/>
        <v>7.28581396202857E-2</v>
      </c>
      <c r="FX142" s="242">
        <f t="shared" si="592"/>
        <v>4.4611212451189146E-2</v>
      </c>
      <c r="FY142" s="242">
        <f t="shared" si="593"/>
        <v>2.0507086903911065E-2</v>
      </c>
      <c r="FZ142" s="242">
        <f t="shared" si="594"/>
        <v>1.0535447390699958E-2</v>
      </c>
      <c r="GA142" s="242">
        <f t="shared" si="595"/>
        <v>4.5881425191770017E-3</v>
      </c>
      <c r="GB142" s="242">
        <f t="shared" si="596"/>
        <v>9.3528615776486516E-3</v>
      </c>
      <c r="GC142" s="242">
        <f t="shared" si="597"/>
        <v>8.1586285242177016E-3</v>
      </c>
      <c r="GD142" s="242">
        <f t="shared" si="598"/>
        <v>1.2354095651275694E-2</v>
      </c>
      <c r="GE142" s="242">
        <f t="shared" si="599"/>
        <v>2.2487262621584066E-2</v>
      </c>
      <c r="GF142" s="242">
        <f t="shared" si="600"/>
        <v>1.8243167247778653E-2</v>
      </c>
      <c r="GG142" s="242">
        <f t="shared" si="601"/>
        <v>1.3738943539720591E-2</v>
      </c>
      <c r="GH142" s="242">
        <f t="shared" si="602"/>
        <v>1.5765729862428465E-2</v>
      </c>
      <c r="GI142" s="242">
        <f t="shared" si="603"/>
        <v>1.8226132604823697E-2</v>
      </c>
      <c r="GJ142" s="242">
        <f t="shared" si="604"/>
        <v>2.6850314879813479E-2</v>
      </c>
      <c r="GK142" s="242">
        <f t="shared" si="605"/>
        <v>2.4936585365853657E-2</v>
      </c>
      <c r="GL142" s="242">
        <f t="shared" si="606"/>
        <v>1.3546153760532496E-2</v>
      </c>
      <c r="GM142" s="242">
        <f t="shared" si="607"/>
        <v>2.2398371941108487E-2</v>
      </c>
      <c r="GN142" s="242">
        <f t="shared" si="608"/>
        <v>4.5432777717701947E-2</v>
      </c>
      <c r="GO142" s="242">
        <f t="shared" si="609"/>
        <v>4.7159778503062084E-2</v>
      </c>
      <c r="GP142" s="242">
        <f t="shared" si="610"/>
        <v>2.8621279736939235E-2</v>
      </c>
      <c r="GQ142" s="242">
        <f t="shared" si="611"/>
        <v>2.5990884014573775E-2</v>
      </c>
      <c r="GR142" s="242">
        <f t="shared" si="612"/>
        <v>2.5034468869575995E-2</v>
      </c>
      <c r="GS142" s="242">
        <f t="shared" si="613"/>
        <v>1.5319363497501149E-2</v>
      </c>
      <c r="GT142" s="242">
        <f t="shared" si="614"/>
        <v>1.8996237665933131E-2</v>
      </c>
      <c r="GU142" s="242">
        <f t="shared" si="615"/>
        <v>2.132097031369198E-2</v>
      </c>
      <c r="GV142" s="242">
        <f t="shared" si="616"/>
        <v>2.445475514075288E-2</v>
      </c>
      <c r="GW142" s="242">
        <f t="shared" si="617"/>
        <v>2.6863027524274732E-2</v>
      </c>
      <c r="GX142" s="177">
        <f t="shared" si="618"/>
        <v>3.3310210191506866E-2</v>
      </c>
      <c r="GY142" s="177">
        <f t="shared" si="619"/>
        <v>1.9110454390989854E-2</v>
      </c>
      <c r="GZ142" s="177">
        <f t="shared" si="620"/>
        <v>2.7390276754174187E-2</v>
      </c>
      <c r="HA142" s="243">
        <f t="shared" si="621"/>
        <v>2.500441452376017E-2</v>
      </c>
      <c r="HB142" s="19"/>
      <c r="HC142" s="19"/>
      <c r="HD142" s="225">
        <v>5.22E-4</v>
      </c>
      <c r="HE142" s="10">
        <f t="shared" si="622"/>
        <v>1.5263279999999999</v>
      </c>
      <c r="HF142" s="10">
        <f t="shared" si="623"/>
        <v>0.79083000000000003</v>
      </c>
      <c r="HG142" s="10">
        <f t="shared" si="624"/>
        <v>0.63997199999999999</v>
      </c>
      <c r="HH142" s="10">
        <f t="shared" si="625"/>
        <v>0.51782399999999995</v>
      </c>
      <c r="HI142" s="10">
        <f t="shared" si="626"/>
        <v>0.55958399999999997</v>
      </c>
      <c r="HJ142" s="10">
        <f t="shared" si="627"/>
        <v>0.25212600000000002</v>
      </c>
      <c r="HK142" s="10">
        <f t="shared" si="628"/>
        <v>0.17539199999999999</v>
      </c>
      <c r="HL142" s="10">
        <f t="shared" si="629"/>
        <v>6.6816E-2</v>
      </c>
      <c r="HM142" s="10">
        <f t="shared" si="630"/>
        <v>0.12267</v>
      </c>
      <c r="HN142" s="10">
        <f t="shared" si="631"/>
        <v>0.20619000000000001</v>
      </c>
      <c r="HO142" s="10">
        <f t="shared" si="632"/>
        <v>0.31215599999999999</v>
      </c>
      <c r="HP142" s="10">
        <f t="shared" si="633"/>
        <v>0.50686200000000003</v>
      </c>
      <c r="HQ142" s="10">
        <f t="shared" si="634"/>
        <v>0.423342</v>
      </c>
      <c r="HR142" s="10">
        <f t="shared" si="635"/>
        <v>0.433782</v>
      </c>
      <c r="HS142" s="10">
        <f t="shared" si="636"/>
        <v>0.51625799999999999</v>
      </c>
      <c r="HT142" s="10">
        <f t="shared" si="637"/>
        <v>0.71044200000000002</v>
      </c>
      <c r="HU142" s="10">
        <f t="shared" si="638"/>
        <v>1.1061179999999999</v>
      </c>
      <c r="HV142" s="10">
        <f t="shared" si="639"/>
        <v>1.0006740000000001</v>
      </c>
      <c r="HW142" s="10">
        <f t="shared" si="640"/>
        <v>0.63527400000000001</v>
      </c>
      <c r="HX142" s="10">
        <f t="shared" si="641"/>
        <v>0.93072600000000005</v>
      </c>
      <c r="HY142" s="10">
        <f t="shared" si="642"/>
        <v>1.535202</v>
      </c>
      <c r="HZ142" s="10">
        <f t="shared" si="643"/>
        <v>1.342584</v>
      </c>
      <c r="IA142" s="10">
        <f t="shared" si="644"/>
        <v>0.89053199999999999</v>
      </c>
      <c r="IB142" s="10">
        <f t="shared" si="645"/>
        <v>0.91976400000000003</v>
      </c>
      <c r="IC142" s="10">
        <f t="shared" si="646"/>
        <v>0.84355199999999997</v>
      </c>
      <c r="ID142" s="10">
        <f t="shared" si="647"/>
        <v>0.53922599999999998</v>
      </c>
      <c r="IE142" s="10">
        <f t="shared" si="648"/>
        <v>0.69843600000000006</v>
      </c>
      <c r="IF142" s="10">
        <f t="shared" si="649"/>
        <v>0.84981600000000002</v>
      </c>
      <c r="IG142" s="10">
        <f t="shared" si="650"/>
        <v>0.71670599999999995</v>
      </c>
      <c r="IH142" s="10">
        <f t="shared" si="651"/>
        <v>1.0408679999999999</v>
      </c>
      <c r="II142" s="176">
        <f t="shared" si="652"/>
        <v>4.8577320000000013</v>
      </c>
      <c r="IJ142" s="176">
        <f t="shared" si="653"/>
        <v>6.575634</v>
      </c>
      <c r="IK142" s="176">
        <f t="shared" si="654"/>
        <v>9.3766859999999994</v>
      </c>
      <c r="IL142" s="19">
        <f t="shared" si="655"/>
        <v>20.810051999999999</v>
      </c>
      <c r="IM142" s="168"/>
      <c r="IN142" s="168"/>
      <c r="IO142" s="168"/>
      <c r="IP142" s="168"/>
      <c r="IQ142" s="168"/>
      <c r="IR142" s="168"/>
      <c r="IS142" s="168"/>
      <c r="IT142" s="168"/>
      <c r="IU142" s="168"/>
      <c r="IV142" s="168"/>
      <c r="IW142" s="168"/>
      <c r="IX142" s="168"/>
      <c r="IY142" s="168"/>
      <c r="IZ142" s="168"/>
      <c r="JA142" s="168"/>
      <c r="JB142" s="168"/>
      <c r="JC142" s="168"/>
      <c r="JD142" s="168"/>
      <c r="JE142" s="168"/>
      <c r="JF142" s="168"/>
      <c r="JG142" s="168"/>
      <c r="JH142" s="168"/>
      <c r="JI142" s="168"/>
      <c r="JJ142" s="168"/>
      <c r="JK142" s="168"/>
      <c r="JL142" s="168"/>
      <c r="JM142" s="168"/>
      <c r="JN142" s="168"/>
      <c r="JO142" s="168"/>
      <c r="JP142" s="168"/>
      <c r="JQ142" s="177">
        <f t="shared" si="658"/>
        <v>5.2200000000000011E-4</v>
      </c>
      <c r="JR142" s="177">
        <f t="shared" si="659"/>
        <v>5.22E-4</v>
      </c>
      <c r="JS142" s="177">
        <f t="shared" si="660"/>
        <v>5.22E-4</v>
      </c>
      <c r="JT142" s="22">
        <f t="shared" si="661"/>
        <v>5.22E-4</v>
      </c>
    </row>
    <row r="143" spans="1:280" x14ac:dyDescent="0.25">
      <c r="A143" s="96">
        <v>143</v>
      </c>
      <c r="B143" s="45"/>
      <c r="C143" s="45" t="s">
        <v>182</v>
      </c>
      <c r="D143" s="45" t="s">
        <v>182</v>
      </c>
      <c r="E143" s="68">
        <v>267</v>
      </c>
      <c r="F143" s="48" t="s">
        <v>48</v>
      </c>
      <c r="G143" s="124"/>
      <c r="H143" s="125"/>
      <c r="I143" s="125"/>
      <c r="J143" s="125"/>
      <c r="K143" s="125"/>
      <c r="L143" s="125"/>
      <c r="M143" s="125"/>
      <c r="N143" s="17"/>
      <c r="O143" s="12"/>
      <c r="P143" s="12"/>
      <c r="Q143" s="12"/>
      <c r="R143" s="12"/>
      <c r="S143" s="12"/>
      <c r="T143" s="12"/>
      <c r="U143" s="12"/>
      <c r="V143" s="12"/>
      <c r="W143" s="11"/>
      <c r="X143" s="11"/>
      <c r="Y143" s="12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60"/>
      <c r="AM143" s="124">
        <v>4</v>
      </c>
      <c r="AN143" s="125">
        <v>4</v>
      </c>
      <c r="AO143" s="125">
        <v>4</v>
      </c>
      <c r="AP143" s="125">
        <v>4</v>
      </c>
      <c r="AQ143" s="125">
        <v>4</v>
      </c>
      <c r="AR143" s="125">
        <v>4</v>
      </c>
      <c r="AS143" s="125">
        <v>4</v>
      </c>
      <c r="AT143" s="17">
        <v>4</v>
      </c>
      <c r="AU143" s="12">
        <v>4</v>
      </c>
      <c r="AV143" s="12">
        <v>6</v>
      </c>
      <c r="AW143" s="12">
        <v>5</v>
      </c>
      <c r="AX143" s="12">
        <v>4</v>
      </c>
      <c r="AY143" s="12">
        <v>3</v>
      </c>
      <c r="AZ143" s="12">
        <v>3</v>
      </c>
      <c r="BA143" s="12">
        <v>2</v>
      </c>
      <c r="BB143" s="12">
        <v>1</v>
      </c>
      <c r="BC143" s="11">
        <v>1</v>
      </c>
      <c r="BD143" s="11">
        <v>1</v>
      </c>
      <c r="BE143" s="12">
        <v>0</v>
      </c>
      <c r="BF143" s="11">
        <v>2</v>
      </c>
      <c r="BG143" s="11"/>
      <c r="BH143" s="11"/>
      <c r="BI143" s="11">
        <v>4</v>
      </c>
      <c r="BJ143" s="11">
        <v>5</v>
      </c>
      <c r="BK143" s="11">
        <v>7</v>
      </c>
      <c r="BL143" s="11">
        <v>6</v>
      </c>
      <c r="BM143" s="11">
        <v>6</v>
      </c>
      <c r="BN143" s="11">
        <v>8</v>
      </c>
      <c r="BO143" s="11">
        <v>5</v>
      </c>
      <c r="BP143" s="11">
        <v>5</v>
      </c>
      <c r="BQ143" s="11">
        <v>5</v>
      </c>
      <c r="BR143" s="60"/>
      <c r="BS143" s="60"/>
      <c r="BT143" s="11">
        <f t="shared" si="516"/>
        <v>0</v>
      </c>
      <c r="BU143" s="11">
        <f t="shared" si="517"/>
        <v>0</v>
      </c>
      <c r="BV143" s="11">
        <f t="shared" si="518"/>
        <v>0</v>
      </c>
      <c r="BW143" s="11">
        <f t="shared" si="519"/>
        <v>0</v>
      </c>
      <c r="BX143" s="11">
        <f t="shared" si="520"/>
        <v>0</v>
      </c>
      <c r="BY143" s="11">
        <f t="shared" si="521"/>
        <v>0</v>
      </c>
      <c r="BZ143" s="11">
        <f t="shared" si="522"/>
        <v>0</v>
      </c>
      <c r="CA143" s="11">
        <f t="shared" si="523"/>
        <v>0</v>
      </c>
      <c r="CB143" s="11">
        <f t="shared" si="524"/>
        <v>2</v>
      </c>
      <c r="CC143" s="11">
        <f t="shared" si="525"/>
        <v>-1</v>
      </c>
      <c r="CD143" s="11">
        <f t="shared" si="526"/>
        <v>-1</v>
      </c>
      <c r="CE143" s="11">
        <f t="shared" si="527"/>
        <v>-1</v>
      </c>
      <c r="CF143" s="11">
        <f t="shared" si="528"/>
        <v>0</v>
      </c>
      <c r="CG143" s="11">
        <f t="shared" si="529"/>
        <v>-1</v>
      </c>
      <c r="CH143" s="11">
        <f t="shared" si="530"/>
        <v>-1</v>
      </c>
      <c r="CI143" s="11">
        <f t="shared" si="531"/>
        <v>0</v>
      </c>
      <c r="CJ143" s="11">
        <f t="shared" si="532"/>
        <v>0</v>
      </c>
      <c r="CK143" s="11">
        <f t="shared" si="533"/>
        <v>-1</v>
      </c>
      <c r="CL143" s="11">
        <f t="shared" si="534"/>
        <v>2</v>
      </c>
      <c r="CM143" s="11">
        <f t="shared" si="535"/>
        <v>-2</v>
      </c>
      <c r="CN143" s="11">
        <f t="shared" si="536"/>
        <v>0</v>
      </c>
      <c r="CO143" s="11">
        <f t="shared" si="537"/>
        <v>4</v>
      </c>
      <c r="CP143" s="11">
        <f t="shared" si="538"/>
        <v>1</v>
      </c>
      <c r="CQ143" s="11">
        <f t="shared" si="539"/>
        <v>2</v>
      </c>
      <c r="CR143" s="11">
        <f t="shared" si="540"/>
        <v>-1</v>
      </c>
      <c r="CS143" s="11">
        <f t="shared" si="541"/>
        <v>0</v>
      </c>
      <c r="CT143" s="11">
        <f t="shared" si="542"/>
        <v>2</v>
      </c>
      <c r="CU143" s="11">
        <f t="shared" si="543"/>
        <v>-3</v>
      </c>
      <c r="CV143" s="11">
        <f t="shared" si="544"/>
        <v>0</v>
      </c>
      <c r="CW143" s="11">
        <f t="shared" si="545"/>
        <v>0</v>
      </c>
      <c r="CX143" s="66">
        <f t="shared" si="546"/>
        <v>1</v>
      </c>
      <c r="CY143" s="66">
        <f t="shared" si="547"/>
        <v>-5</v>
      </c>
      <c r="CZ143" s="66">
        <f t="shared" si="548"/>
        <v>5</v>
      </c>
      <c r="DA143" s="66">
        <f t="shared" si="549"/>
        <v>1</v>
      </c>
      <c r="DB143" s="60"/>
      <c r="DC143" s="135"/>
      <c r="DD143" s="134"/>
      <c r="DE143" s="134"/>
      <c r="DF143" s="134"/>
      <c r="DG143" s="134"/>
      <c r="DH143" s="134"/>
      <c r="DI143" s="134"/>
      <c r="DJ143" s="135">
        <v>0</v>
      </c>
      <c r="DK143" s="122">
        <v>0</v>
      </c>
      <c r="DL143" s="122">
        <v>0</v>
      </c>
      <c r="DM143" s="122">
        <v>0</v>
      </c>
      <c r="DN143" s="122">
        <v>0</v>
      </c>
      <c r="DO143" s="122">
        <v>0</v>
      </c>
      <c r="DP143" s="122">
        <v>0</v>
      </c>
      <c r="DQ143" s="122">
        <v>0</v>
      </c>
      <c r="DR143" s="122">
        <v>0</v>
      </c>
      <c r="DS143" s="137">
        <v>0</v>
      </c>
      <c r="DT143" s="137">
        <v>0</v>
      </c>
      <c r="DU143" s="137">
        <v>0</v>
      </c>
      <c r="DV143" s="137">
        <v>0</v>
      </c>
      <c r="DW143" s="137">
        <v>0</v>
      </c>
      <c r="DX143" s="137">
        <v>0</v>
      </c>
      <c r="DY143" s="137">
        <v>0</v>
      </c>
      <c r="DZ143" s="137"/>
      <c r="EA143" s="137"/>
      <c r="EB143" s="138"/>
      <c r="EC143" s="138"/>
      <c r="ED143" s="138"/>
      <c r="EE143" s="138"/>
      <c r="EF143" s="138"/>
      <c r="EG143" s="66">
        <f t="shared" si="550"/>
        <v>0</v>
      </c>
      <c r="EH143" s="66">
        <f t="shared" si="551"/>
        <v>0</v>
      </c>
      <c r="EI143" s="66">
        <f t="shared" si="552"/>
        <v>0</v>
      </c>
      <c r="EJ143" s="66">
        <f t="shared" si="553"/>
        <v>0</v>
      </c>
      <c r="EK143" s="31"/>
      <c r="EL143" s="5">
        <f t="shared" si="554"/>
        <v>0</v>
      </c>
      <c r="EM143" s="5">
        <f t="shared" si="555"/>
        <v>0</v>
      </c>
      <c r="EN143" s="5">
        <f t="shared" si="556"/>
        <v>0</v>
      </c>
      <c r="EO143" s="5">
        <f t="shared" si="557"/>
        <v>0</v>
      </c>
      <c r="EP143" s="5">
        <f t="shared" si="558"/>
        <v>0</v>
      </c>
      <c r="EQ143" s="5">
        <f t="shared" si="559"/>
        <v>0</v>
      </c>
      <c r="ER143" s="5">
        <f t="shared" si="560"/>
        <v>0</v>
      </c>
      <c r="ES143" s="5">
        <f t="shared" si="561"/>
        <v>0</v>
      </c>
      <c r="ET143" s="5">
        <f t="shared" si="562"/>
        <v>2</v>
      </c>
      <c r="EU143" s="5">
        <f t="shared" si="563"/>
        <v>-1</v>
      </c>
      <c r="EV143" s="5">
        <f t="shared" si="564"/>
        <v>-1</v>
      </c>
      <c r="EW143" s="5">
        <f t="shared" si="565"/>
        <v>-1</v>
      </c>
      <c r="EX143" s="5">
        <f t="shared" si="566"/>
        <v>0</v>
      </c>
      <c r="EY143" s="5">
        <f t="shared" si="567"/>
        <v>-1</v>
      </c>
      <c r="EZ143" s="5">
        <f t="shared" si="568"/>
        <v>-1</v>
      </c>
      <c r="FA143" s="5">
        <f t="shared" si="569"/>
        <v>0</v>
      </c>
      <c r="FB143" s="5">
        <f t="shared" si="570"/>
        <v>0</v>
      </c>
      <c r="FC143" s="5">
        <f t="shared" si="571"/>
        <v>-1</v>
      </c>
      <c r="FD143" s="5">
        <f t="shared" si="572"/>
        <v>2</v>
      </c>
      <c r="FE143" s="5">
        <f t="shared" si="573"/>
        <v>-2</v>
      </c>
      <c r="FF143" s="5">
        <f t="shared" si="574"/>
        <v>0</v>
      </c>
      <c r="FG143" s="5">
        <f t="shared" si="575"/>
        <v>4</v>
      </c>
      <c r="FH143" s="5">
        <f t="shared" si="576"/>
        <v>1</v>
      </c>
      <c r="FI143" s="5">
        <f t="shared" si="577"/>
        <v>2</v>
      </c>
      <c r="FJ143" s="5">
        <f t="shared" si="578"/>
        <v>-1</v>
      </c>
      <c r="FK143" s="5">
        <f t="shared" si="579"/>
        <v>0</v>
      </c>
      <c r="FL143" s="5">
        <f t="shared" si="580"/>
        <v>2</v>
      </c>
      <c r="FM143" s="5">
        <f t="shared" si="581"/>
        <v>-3</v>
      </c>
      <c r="FN143" s="5">
        <f t="shared" si="582"/>
        <v>0</v>
      </c>
      <c r="FO143" s="5">
        <f t="shared" si="583"/>
        <v>0</v>
      </c>
      <c r="FP143" s="176">
        <f t="shared" si="584"/>
        <v>1</v>
      </c>
      <c r="FQ143" s="176">
        <f t="shared" si="585"/>
        <v>-5</v>
      </c>
      <c r="FR143" s="176">
        <f t="shared" si="586"/>
        <v>5</v>
      </c>
      <c r="FS143" s="66">
        <f t="shared" si="587"/>
        <v>1</v>
      </c>
      <c r="FT143" s="242">
        <f t="shared" si="588"/>
        <v>0</v>
      </c>
      <c r="FU143" s="242">
        <f t="shared" si="589"/>
        <v>0</v>
      </c>
      <c r="FV143" s="242">
        <f t="shared" si="590"/>
        <v>0</v>
      </c>
      <c r="FW143" s="242">
        <f t="shared" si="591"/>
        <v>0</v>
      </c>
      <c r="FX143" s="242">
        <f t="shared" si="592"/>
        <v>0</v>
      </c>
      <c r="FY143" s="242">
        <f t="shared" si="593"/>
        <v>0</v>
      </c>
      <c r="FZ143" s="242">
        <f t="shared" si="594"/>
        <v>0</v>
      </c>
      <c r="GA143" s="242">
        <f t="shared" si="595"/>
        <v>0</v>
      </c>
      <c r="GB143" s="242">
        <f t="shared" si="596"/>
        <v>7.9598821937435329E-5</v>
      </c>
      <c r="GC143" s="242">
        <f t="shared" si="597"/>
        <v>-2.0654755757513167E-5</v>
      </c>
      <c r="GD143" s="242">
        <f t="shared" si="598"/>
        <v>-2.0659022828220224E-5</v>
      </c>
      <c r="GE143" s="242">
        <f t="shared" si="599"/>
        <v>-2.3158869847151459E-5</v>
      </c>
      <c r="GF143" s="242">
        <f t="shared" si="600"/>
        <v>0</v>
      </c>
      <c r="GG143" s="242">
        <f t="shared" si="601"/>
        <v>-1.653302471687195E-5</v>
      </c>
      <c r="GH143" s="242">
        <f t="shared" si="602"/>
        <v>-1.5941081761808355E-5</v>
      </c>
      <c r="GI143" s="242">
        <f t="shared" si="603"/>
        <v>0</v>
      </c>
      <c r="GJ143" s="242">
        <f t="shared" si="604"/>
        <v>0</v>
      </c>
      <c r="GK143" s="242">
        <f t="shared" si="605"/>
        <v>-1.3008130081300813E-5</v>
      </c>
      <c r="GL143" s="242">
        <f t="shared" si="606"/>
        <v>2.2261550962255541E-5</v>
      </c>
      <c r="GM143" s="242">
        <f t="shared" si="607"/>
        <v>-2.5124365609768353E-5</v>
      </c>
      <c r="GN143" s="242">
        <f t="shared" si="608"/>
        <v>0</v>
      </c>
      <c r="GO143" s="242">
        <f t="shared" si="609"/>
        <v>7.334335692544648E-5</v>
      </c>
      <c r="GP143" s="242">
        <f t="shared" si="610"/>
        <v>1.6776834546857699E-5</v>
      </c>
      <c r="GQ143" s="242">
        <f t="shared" si="611"/>
        <v>2.950157095865355E-5</v>
      </c>
      <c r="GR143" s="242">
        <f t="shared" si="612"/>
        <v>-1.5491626775727718E-5</v>
      </c>
      <c r="GS143" s="242">
        <f t="shared" si="613"/>
        <v>0</v>
      </c>
      <c r="GT143" s="242">
        <f t="shared" si="614"/>
        <v>2.8394974089586142E-5</v>
      </c>
      <c r="GU143" s="242">
        <f t="shared" si="615"/>
        <v>-3.9289257334813231E-5</v>
      </c>
      <c r="GV143" s="242">
        <f t="shared" si="616"/>
        <v>0</v>
      </c>
      <c r="GW143" s="242">
        <f t="shared" si="617"/>
        <v>0</v>
      </c>
      <c r="GX143" s="177">
        <f t="shared" si="618"/>
        <v>3.5794337192678771E-6</v>
      </c>
      <c r="GY143" s="177">
        <f t="shared" si="619"/>
        <v>-7.5853196757124135E-6</v>
      </c>
      <c r="GZ143" s="177">
        <f t="shared" si="620"/>
        <v>7.6240819334671785E-6</v>
      </c>
      <c r="HA143" s="243">
        <f t="shared" si="621"/>
        <v>6.2721152169167141E-7</v>
      </c>
      <c r="HB143" s="19"/>
      <c r="HC143" s="19"/>
      <c r="HD143" s="225">
        <v>0.67425000000000002</v>
      </c>
      <c r="HE143" s="10">
        <f t="shared" si="622"/>
        <v>0</v>
      </c>
      <c r="HF143" s="10">
        <f t="shared" si="623"/>
        <v>0</v>
      </c>
      <c r="HG143" s="10">
        <f t="shared" si="624"/>
        <v>0</v>
      </c>
      <c r="HH143" s="10">
        <f t="shared" si="625"/>
        <v>0</v>
      </c>
      <c r="HI143" s="10">
        <f t="shared" si="626"/>
        <v>0</v>
      </c>
      <c r="HJ143" s="10">
        <f t="shared" si="627"/>
        <v>0</v>
      </c>
      <c r="HK143" s="10">
        <f t="shared" si="628"/>
        <v>0</v>
      </c>
      <c r="HL143" s="10">
        <f t="shared" si="629"/>
        <v>0</v>
      </c>
      <c r="HM143" s="10">
        <f t="shared" si="630"/>
        <v>1.3485</v>
      </c>
      <c r="HN143" s="10">
        <f t="shared" si="631"/>
        <v>-0.67425000000000002</v>
      </c>
      <c r="HO143" s="10">
        <f t="shared" si="632"/>
        <v>-0.67425000000000002</v>
      </c>
      <c r="HP143" s="10">
        <f t="shared" si="633"/>
        <v>-0.67425000000000002</v>
      </c>
      <c r="HQ143" s="10">
        <f t="shared" si="634"/>
        <v>0</v>
      </c>
      <c r="HR143" s="10">
        <f t="shared" si="635"/>
        <v>-0.67425000000000002</v>
      </c>
      <c r="HS143" s="10">
        <f t="shared" si="636"/>
        <v>-0.67425000000000002</v>
      </c>
      <c r="HT143" s="10">
        <f t="shared" si="637"/>
        <v>0</v>
      </c>
      <c r="HU143" s="10">
        <f t="shared" si="638"/>
        <v>0</v>
      </c>
      <c r="HV143" s="10">
        <f t="shared" si="639"/>
        <v>-0.67425000000000002</v>
      </c>
      <c r="HW143" s="10">
        <f t="shared" si="640"/>
        <v>1.3485</v>
      </c>
      <c r="HX143" s="10">
        <f t="shared" si="641"/>
        <v>-1.3485</v>
      </c>
      <c r="HY143" s="10">
        <f t="shared" si="642"/>
        <v>0</v>
      </c>
      <c r="HZ143" s="10">
        <f t="shared" si="643"/>
        <v>2.6970000000000001</v>
      </c>
      <c r="IA143" s="10">
        <f t="shared" si="644"/>
        <v>0.67425000000000002</v>
      </c>
      <c r="IB143" s="10">
        <f t="shared" si="645"/>
        <v>1.3485</v>
      </c>
      <c r="IC143" s="10">
        <f t="shared" si="646"/>
        <v>-0.67425000000000002</v>
      </c>
      <c r="ID143" s="10">
        <f t="shared" si="647"/>
        <v>0</v>
      </c>
      <c r="IE143" s="10">
        <f t="shared" si="648"/>
        <v>1.3485</v>
      </c>
      <c r="IF143" s="10">
        <f t="shared" si="649"/>
        <v>-2.0227500000000003</v>
      </c>
      <c r="IG143" s="10">
        <f t="shared" si="650"/>
        <v>0</v>
      </c>
      <c r="IH143" s="10">
        <f t="shared" si="651"/>
        <v>0</v>
      </c>
      <c r="II143" s="176">
        <f t="shared" si="652"/>
        <v>0.67425000000000002</v>
      </c>
      <c r="IJ143" s="176">
        <f t="shared" si="653"/>
        <v>-3.3712499999999999</v>
      </c>
      <c r="IK143" s="176">
        <f t="shared" si="654"/>
        <v>3.3712499999999999</v>
      </c>
      <c r="IL143" s="19">
        <f t="shared" si="655"/>
        <v>0.67424999999999979</v>
      </c>
      <c r="IM143" s="168"/>
      <c r="IN143" s="168"/>
      <c r="IO143" s="168"/>
      <c r="IP143" s="168"/>
      <c r="IQ143" s="168"/>
      <c r="IR143" s="168"/>
      <c r="IS143" s="168"/>
      <c r="IT143" s="168"/>
      <c r="IU143" s="168"/>
      <c r="IV143" s="168"/>
      <c r="IW143" s="168"/>
      <c r="IX143" s="168"/>
      <c r="IY143" s="168"/>
      <c r="IZ143" s="168"/>
      <c r="JA143" s="168"/>
      <c r="JB143" s="168"/>
      <c r="JC143" s="168"/>
      <c r="JD143" s="168"/>
      <c r="JE143" s="168"/>
      <c r="JF143" s="168"/>
      <c r="JG143" s="168"/>
      <c r="JH143" s="168"/>
      <c r="JI143" s="168"/>
      <c r="JJ143" s="168"/>
      <c r="JK143" s="168"/>
      <c r="JL143" s="168"/>
      <c r="JM143" s="168"/>
      <c r="JN143" s="168"/>
      <c r="JO143" s="168"/>
      <c r="JP143" s="168"/>
      <c r="JQ143" s="177">
        <f t="shared" si="658"/>
        <v>0.67425000000000002</v>
      </c>
      <c r="JR143" s="177">
        <f t="shared" si="659"/>
        <v>0.67425000000000002</v>
      </c>
      <c r="JS143" s="177">
        <f t="shared" si="660"/>
        <v>0.67425000000000002</v>
      </c>
      <c r="JT143" s="22">
        <f t="shared" si="661"/>
        <v>0.67424999999999979</v>
      </c>
    </row>
    <row r="144" spans="1:280" x14ac:dyDescent="0.25">
      <c r="A144" s="96">
        <v>144</v>
      </c>
      <c r="B144" s="39"/>
      <c r="C144" s="39" t="s">
        <v>236</v>
      </c>
      <c r="D144" s="39" t="s">
        <v>185</v>
      </c>
      <c r="E144" s="68">
        <v>428</v>
      </c>
      <c r="F144" s="48" t="s">
        <v>212</v>
      </c>
      <c r="G144" s="124"/>
      <c r="H144" s="125"/>
      <c r="I144" s="125"/>
      <c r="J144" s="125"/>
      <c r="K144" s="125"/>
      <c r="L144" s="125"/>
      <c r="M144" s="125"/>
      <c r="N144" s="17"/>
      <c r="O144" s="12"/>
      <c r="P144" s="12"/>
      <c r="Q144" s="12"/>
      <c r="R144" s="12"/>
      <c r="S144" s="12"/>
      <c r="T144" s="12"/>
      <c r="U144" s="12"/>
      <c r="V144" s="12"/>
      <c r="W144" s="11"/>
      <c r="X144" s="11"/>
      <c r="Y144" s="5"/>
      <c r="Z144" s="11"/>
      <c r="AA144" s="23"/>
      <c r="AB144" s="23"/>
      <c r="AC144" s="23"/>
      <c r="AD144" s="23"/>
      <c r="AE144" s="23"/>
      <c r="AF144" s="23"/>
      <c r="AG144" s="23"/>
      <c r="AH144" s="12"/>
      <c r="AI144" s="12"/>
      <c r="AJ144" s="12"/>
      <c r="AK144" s="12"/>
      <c r="AL144" s="60"/>
      <c r="AM144" s="124">
        <v>0</v>
      </c>
      <c r="AN144" s="125">
        <v>0</v>
      </c>
      <c r="AO144" s="125">
        <v>0</v>
      </c>
      <c r="AP144" s="125">
        <v>0</v>
      </c>
      <c r="AQ144" s="125">
        <v>0</v>
      </c>
      <c r="AR144" s="125">
        <v>0</v>
      </c>
      <c r="AS144" s="125">
        <v>0</v>
      </c>
      <c r="AT144" s="17">
        <v>0</v>
      </c>
      <c r="AU144" s="12">
        <v>0</v>
      </c>
      <c r="AV144" s="12">
        <v>0</v>
      </c>
      <c r="AW144" s="12">
        <v>2</v>
      </c>
      <c r="AX144" s="12">
        <v>2</v>
      </c>
      <c r="AY144" s="12">
        <v>3</v>
      </c>
      <c r="AZ144" s="12">
        <v>3</v>
      </c>
      <c r="BA144" s="12">
        <v>5</v>
      </c>
      <c r="BB144" s="12">
        <v>4</v>
      </c>
      <c r="BC144" s="11">
        <v>4</v>
      </c>
      <c r="BD144" s="11">
        <v>5</v>
      </c>
      <c r="BE144" s="5">
        <v>5</v>
      </c>
      <c r="BF144" s="11">
        <v>5</v>
      </c>
      <c r="BG144" s="23">
        <v>6</v>
      </c>
      <c r="BH144" s="23">
        <v>4</v>
      </c>
      <c r="BI144" s="23">
        <v>7</v>
      </c>
      <c r="BJ144" s="23">
        <v>5</v>
      </c>
      <c r="BK144" s="23">
        <v>7</v>
      </c>
      <c r="BL144" s="23">
        <v>7</v>
      </c>
      <c r="BM144" s="23">
        <v>8</v>
      </c>
      <c r="BN144" s="12">
        <v>9</v>
      </c>
      <c r="BO144" s="12">
        <v>9</v>
      </c>
      <c r="BP144" s="12">
        <v>11</v>
      </c>
      <c r="BQ144" s="12">
        <v>10</v>
      </c>
      <c r="BR144" s="60"/>
      <c r="BS144" s="60"/>
      <c r="BT144" s="11">
        <f t="shared" si="516"/>
        <v>0</v>
      </c>
      <c r="BU144" s="11">
        <f t="shared" si="517"/>
        <v>0</v>
      </c>
      <c r="BV144" s="11">
        <f t="shared" si="518"/>
        <v>0</v>
      </c>
      <c r="BW144" s="11">
        <f t="shared" si="519"/>
        <v>0</v>
      </c>
      <c r="BX144" s="11">
        <f t="shared" si="520"/>
        <v>0</v>
      </c>
      <c r="BY144" s="11">
        <f t="shared" si="521"/>
        <v>0</v>
      </c>
      <c r="BZ144" s="11">
        <f t="shared" si="522"/>
        <v>0</v>
      </c>
      <c r="CA144" s="11">
        <f t="shared" si="523"/>
        <v>0</v>
      </c>
      <c r="CB144" s="11">
        <f t="shared" si="524"/>
        <v>0</v>
      </c>
      <c r="CC144" s="11">
        <f t="shared" si="525"/>
        <v>2</v>
      </c>
      <c r="CD144" s="11">
        <f t="shared" si="526"/>
        <v>0</v>
      </c>
      <c r="CE144" s="11">
        <f t="shared" si="527"/>
        <v>1</v>
      </c>
      <c r="CF144" s="11">
        <f t="shared" si="528"/>
        <v>0</v>
      </c>
      <c r="CG144" s="11">
        <f t="shared" si="529"/>
        <v>2</v>
      </c>
      <c r="CH144" s="11">
        <f t="shared" si="530"/>
        <v>-1</v>
      </c>
      <c r="CI144" s="11">
        <f t="shared" si="531"/>
        <v>0</v>
      </c>
      <c r="CJ144" s="11">
        <f t="shared" si="532"/>
        <v>1</v>
      </c>
      <c r="CK144" s="11">
        <f t="shared" si="533"/>
        <v>0</v>
      </c>
      <c r="CL144" s="11">
        <f t="shared" si="534"/>
        <v>0</v>
      </c>
      <c r="CM144" s="11">
        <f t="shared" si="535"/>
        <v>1</v>
      </c>
      <c r="CN144" s="11">
        <f t="shared" si="536"/>
        <v>-2</v>
      </c>
      <c r="CO144" s="11">
        <f t="shared" si="537"/>
        <v>3</v>
      </c>
      <c r="CP144" s="11">
        <f t="shared" si="538"/>
        <v>-2</v>
      </c>
      <c r="CQ144" s="11">
        <f t="shared" si="539"/>
        <v>2</v>
      </c>
      <c r="CR144" s="11">
        <f t="shared" si="540"/>
        <v>0</v>
      </c>
      <c r="CS144" s="11">
        <f t="shared" si="541"/>
        <v>1</v>
      </c>
      <c r="CT144" s="11">
        <f t="shared" si="542"/>
        <v>1</v>
      </c>
      <c r="CU144" s="11">
        <f t="shared" si="543"/>
        <v>0</v>
      </c>
      <c r="CV144" s="11">
        <f t="shared" si="544"/>
        <v>2</v>
      </c>
      <c r="CW144" s="11">
        <f t="shared" si="545"/>
        <v>-1</v>
      </c>
      <c r="CX144" s="66">
        <f t="shared" si="546"/>
        <v>2</v>
      </c>
      <c r="CY144" s="66">
        <f t="shared" si="547"/>
        <v>4</v>
      </c>
      <c r="CZ144" s="66">
        <f t="shared" si="548"/>
        <v>4</v>
      </c>
      <c r="DA144" s="66">
        <f t="shared" si="549"/>
        <v>10</v>
      </c>
      <c r="DB144" s="60"/>
      <c r="DC144" s="135"/>
      <c r="DD144" s="134"/>
      <c r="DE144" s="134"/>
      <c r="DF144" s="134"/>
      <c r="DG144" s="134"/>
      <c r="DH144" s="134"/>
      <c r="DI144" s="134"/>
      <c r="DJ144" s="135">
        <v>0</v>
      </c>
      <c r="DK144" s="122">
        <v>0</v>
      </c>
      <c r="DL144" s="122">
        <v>0</v>
      </c>
      <c r="DM144" s="122">
        <v>0</v>
      </c>
      <c r="DN144" s="122">
        <v>0</v>
      </c>
      <c r="DO144" s="122">
        <v>0</v>
      </c>
      <c r="DP144" s="122">
        <v>0</v>
      </c>
      <c r="DQ144" s="122">
        <v>2</v>
      </c>
      <c r="DR144" s="122">
        <v>0</v>
      </c>
      <c r="DS144" s="122">
        <v>0</v>
      </c>
      <c r="DT144" s="137">
        <v>0</v>
      </c>
      <c r="DU144" s="137">
        <v>0</v>
      </c>
      <c r="DV144" s="137">
        <v>0</v>
      </c>
      <c r="DW144" s="137">
        <v>0</v>
      </c>
      <c r="DX144" s="137">
        <v>0</v>
      </c>
      <c r="DY144" s="137">
        <v>1</v>
      </c>
      <c r="DZ144" s="137"/>
      <c r="EA144" s="137"/>
      <c r="EB144" s="138"/>
      <c r="EC144" s="138"/>
      <c r="ED144" s="138"/>
      <c r="EE144" s="138"/>
      <c r="EF144" s="138"/>
      <c r="EG144" s="66">
        <f t="shared" si="550"/>
        <v>0</v>
      </c>
      <c r="EH144" s="66">
        <f t="shared" si="551"/>
        <v>2</v>
      </c>
      <c r="EI144" s="66">
        <f t="shared" si="552"/>
        <v>1</v>
      </c>
      <c r="EJ144" s="66">
        <f t="shared" si="553"/>
        <v>3</v>
      </c>
      <c r="EK144" s="25"/>
      <c r="EL144" s="5">
        <f t="shared" si="554"/>
        <v>0</v>
      </c>
      <c r="EM144" s="5">
        <f t="shared" si="555"/>
        <v>0</v>
      </c>
      <c r="EN144" s="5">
        <f t="shared" si="556"/>
        <v>0</v>
      </c>
      <c r="EO144" s="5">
        <f t="shared" si="557"/>
        <v>0</v>
      </c>
      <c r="EP144" s="5">
        <f t="shared" si="558"/>
        <v>0</v>
      </c>
      <c r="EQ144" s="5">
        <f t="shared" si="559"/>
        <v>0</v>
      </c>
      <c r="ER144" s="5">
        <f t="shared" si="560"/>
        <v>0</v>
      </c>
      <c r="ES144" s="5">
        <f t="shared" si="561"/>
        <v>0</v>
      </c>
      <c r="ET144" s="5">
        <f t="shared" si="562"/>
        <v>0</v>
      </c>
      <c r="EU144" s="5">
        <f t="shared" si="563"/>
        <v>2</v>
      </c>
      <c r="EV144" s="5">
        <f t="shared" si="564"/>
        <v>0</v>
      </c>
      <c r="EW144" s="5">
        <f t="shared" si="565"/>
        <v>1</v>
      </c>
      <c r="EX144" s="5">
        <f t="shared" si="566"/>
        <v>0</v>
      </c>
      <c r="EY144" s="5">
        <f t="shared" si="567"/>
        <v>2</v>
      </c>
      <c r="EZ144" s="5">
        <f t="shared" si="568"/>
        <v>1</v>
      </c>
      <c r="FA144" s="5">
        <f t="shared" si="569"/>
        <v>0</v>
      </c>
      <c r="FB144" s="5">
        <f t="shared" si="570"/>
        <v>1</v>
      </c>
      <c r="FC144" s="5">
        <f t="shared" si="571"/>
        <v>0</v>
      </c>
      <c r="FD144" s="5">
        <f t="shared" si="572"/>
        <v>0</v>
      </c>
      <c r="FE144" s="5">
        <f t="shared" si="573"/>
        <v>1</v>
      </c>
      <c r="FF144" s="5">
        <f t="shared" si="574"/>
        <v>-2</v>
      </c>
      <c r="FG144" s="5">
        <f t="shared" si="575"/>
        <v>3</v>
      </c>
      <c r="FH144" s="5">
        <f t="shared" si="576"/>
        <v>-1</v>
      </c>
      <c r="FI144" s="5">
        <f t="shared" si="577"/>
        <v>2</v>
      </c>
      <c r="FJ144" s="5">
        <f t="shared" si="578"/>
        <v>0</v>
      </c>
      <c r="FK144" s="5">
        <f t="shared" si="579"/>
        <v>1</v>
      </c>
      <c r="FL144" s="5">
        <f t="shared" si="580"/>
        <v>1</v>
      </c>
      <c r="FM144" s="5">
        <f t="shared" si="581"/>
        <v>0</v>
      </c>
      <c r="FN144" s="5">
        <f t="shared" si="582"/>
        <v>2</v>
      </c>
      <c r="FO144" s="5">
        <f t="shared" si="583"/>
        <v>-1</v>
      </c>
      <c r="FP144" s="176">
        <f t="shared" si="584"/>
        <v>2</v>
      </c>
      <c r="FQ144" s="176">
        <f t="shared" si="585"/>
        <v>6</v>
      </c>
      <c r="FR144" s="176">
        <f t="shared" si="586"/>
        <v>5</v>
      </c>
      <c r="FS144" s="66">
        <f t="shared" si="587"/>
        <v>13</v>
      </c>
      <c r="FT144" s="242">
        <f t="shared" si="588"/>
        <v>0</v>
      </c>
      <c r="FU144" s="242">
        <f t="shared" si="589"/>
        <v>0</v>
      </c>
      <c r="FV144" s="242">
        <f t="shared" si="590"/>
        <v>0</v>
      </c>
      <c r="FW144" s="242">
        <f t="shared" si="591"/>
        <v>0</v>
      </c>
      <c r="FX144" s="242">
        <f t="shared" si="592"/>
        <v>0</v>
      </c>
      <c r="FY144" s="242">
        <f t="shared" si="593"/>
        <v>0</v>
      </c>
      <c r="FZ144" s="242">
        <f t="shared" si="594"/>
        <v>0</v>
      </c>
      <c r="GA144" s="242">
        <f t="shared" si="595"/>
        <v>0</v>
      </c>
      <c r="GB144" s="242">
        <f t="shared" si="596"/>
        <v>0</v>
      </c>
      <c r="GC144" s="242">
        <f t="shared" si="597"/>
        <v>4.1309511515026334E-5</v>
      </c>
      <c r="GD144" s="242">
        <f t="shared" si="598"/>
        <v>0</v>
      </c>
      <c r="GE144" s="242">
        <f t="shared" si="599"/>
        <v>2.3158869847151459E-5</v>
      </c>
      <c r="GF144" s="242">
        <f t="shared" si="600"/>
        <v>0</v>
      </c>
      <c r="GG144" s="242">
        <f t="shared" si="601"/>
        <v>3.3066049433743901E-5</v>
      </c>
      <c r="GH144" s="242">
        <f t="shared" si="602"/>
        <v>1.5941081761808355E-5</v>
      </c>
      <c r="GI144" s="242">
        <f t="shared" si="603"/>
        <v>0</v>
      </c>
      <c r="GJ144" s="242">
        <f t="shared" si="604"/>
        <v>1.2671219858335762E-5</v>
      </c>
      <c r="GK144" s="242">
        <f t="shared" si="605"/>
        <v>0</v>
      </c>
      <c r="GL144" s="242">
        <f t="shared" si="606"/>
        <v>0</v>
      </c>
      <c r="GM144" s="242">
        <f t="shared" si="607"/>
        <v>1.2562182804884177E-5</v>
      </c>
      <c r="GN144" s="242">
        <f t="shared" si="608"/>
        <v>-3.0896142616594319E-5</v>
      </c>
      <c r="GO144" s="242">
        <f t="shared" si="609"/>
        <v>5.5007517694084856E-5</v>
      </c>
      <c r="GP144" s="242">
        <f t="shared" si="610"/>
        <v>-1.6776834546857699E-5</v>
      </c>
      <c r="GQ144" s="242">
        <f t="shared" si="611"/>
        <v>2.950157095865355E-5</v>
      </c>
      <c r="GR144" s="242">
        <f t="shared" si="612"/>
        <v>0</v>
      </c>
      <c r="GS144" s="242">
        <f t="shared" si="613"/>
        <v>1.4829974344144385E-5</v>
      </c>
      <c r="GT144" s="242">
        <f t="shared" si="614"/>
        <v>1.4197487044793071E-5</v>
      </c>
      <c r="GU144" s="242">
        <f t="shared" si="615"/>
        <v>0</v>
      </c>
      <c r="GV144" s="242">
        <f t="shared" si="616"/>
        <v>3.5622367284417885E-5</v>
      </c>
      <c r="GW144" s="242">
        <f t="shared" si="617"/>
        <v>-1.3471929550789735E-5</v>
      </c>
      <c r="GX144" s="177">
        <f t="shared" si="618"/>
        <v>7.1588674385357543E-6</v>
      </c>
      <c r="GY144" s="177">
        <f t="shared" si="619"/>
        <v>9.1023836108548959E-6</v>
      </c>
      <c r="GZ144" s="177">
        <f t="shared" si="620"/>
        <v>7.6240819334671785E-6</v>
      </c>
      <c r="HA144" s="243">
        <f t="shared" si="621"/>
        <v>8.1537497819917286E-6</v>
      </c>
      <c r="HB144" s="19"/>
      <c r="HC144" s="19"/>
      <c r="HD144" s="226"/>
      <c r="HE144" s="10">
        <f t="shared" si="622"/>
        <v>0</v>
      </c>
      <c r="HF144" s="10">
        <f t="shared" si="623"/>
        <v>0</v>
      </c>
      <c r="HG144" s="10">
        <f t="shared" si="624"/>
        <v>0</v>
      </c>
      <c r="HH144" s="10">
        <f t="shared" si="625"/>
        <v>0</v>
      </c>
      <c r="HI144" s="10">
        <f t="shared" si="626"/>
        <v>0</v>
      </c>
      <c r="HJ144" s="10">
        <f t="shared" si="627"/>
        <v>0</v>
      </c>
      <c r="HK144" s="10">
        <f t="shared" si="628"/>
        <v>0</v>
      </c>
      <c r="HL144" s="10">
        <f t="shared" si="629"/>
        <v>0</v>
      </c>
      <c r="HM144" s="10">
        <f t="shared" si="630"/>
        <v>0</v>
      </c>
      <c r="HN144" s="10">
        <f t="shared" si="631"/>
        <v>0</v>
      </c>
      <c r="HO144" s="10">
        <f t="shared" si="632"/>
        <v>0</v>
      </c>
      <c r="HP144" s="10">
        <f t="shared" si="633"/>
        <v>0</v>
      </c>
      <c r="HQ144" s="10">
        <f t="shared" si="634"/>
        <v>0</v>
      </c>
      <c r="HR144" s="10">
        <f t="shared" si="635"/>
        <v>0</v>
      </c>
      <c r="HS144" s="10">
        <f t="shared" si="636"/>
        <v>0</v>
      </c>
      <c r="HT144" s="10">
        <f t="shared" si="637"/>
        <v>0</v>
      </c>
      <c r="HU144" s="10">
        <f t="shared" si="638"/>
        <v>0</v>
      </c>
      <c r="HV144" s="10">
        <f t="shared" si="639"/>
        <v>0</v>
      </c>
      <c r="HW144" s="10">
        <f t="shared" si="640"/>
        <v>0</v>
      </c>
      <c r="HX144" s="10">
        <f t="shared" si="641"/>
        <v>0</v>
      </c>
      <c r="HY144" s="10">
        <f t="shared" si="642"/>
        <v>0</v>
      </c>
      <c r="HZ144" s="10">
        <f t="shared" si="643"/>
        <v>0</v>
      </c>
      <c r="IA144" s="10">
        <f t="shared" si="644"/>
        <v>0</v>
      </c>
      <c r="IB144" s="10">
        <f t="shared" si="645"/>
        <v>0</v>
      </c>
      <c r="IC144" s="10">
        <f t="shared" si="646"/>
        <v>0</v>
      </c>
      <c r="ID144" s="10">
        <f t="shared" si="647"/>
        <v>0</v>
      </c>
      <c r="IE144" s="10">
        <f t="shared" si="648"/>
        <v>0</v>
      </c>
      <c r="IF144" s="10">
        <f t="shared" si="649"/>
        <v>0</v>
      </c>
      <c r="IG144" s="10">
        <f t="shared" si="650"/>
        <v>0</v>
      </c>
      <c r="IH144" s="10">
        <f t="shared" si="651"/>
        <v>0</v>
      </c>
      <c r="II144" s="176">
        <f t="shared" si="652"/>
        <v>0</v>
      </c>
      <c r="IJ144" s="176">
        <f t="shared" si="653"/>
        <v>0</v>
      </c>
      <c r="IK144" s="176">
        <f t="shared" si="654"/>
        <v>0</v>
      </c>
      <c r="IL144" s="19">
        <f t="shared" si="655"/>
        <v>0</v>
      </c>
      <c r="IM144" s="168"/>
      <c r="IN144" s="168"/>
      <c r="IO144" s="168"/>
      <c r="IP144" s="168"/>
      <c r="IQ144" s="168"/>
      <c r="IR144" s="168"/>
      <c r="IS144" s="168"/>
      <c r="IT144" s="168"/>
      <c r="IU144" s="168"/>
      <c r="IV144" s="168"/>
      <c r="IW144" s="168"/>
      <c r="IX144" s="168"/>
      <c r="IY144" s="168"/>
      <c r="IZ144" s="168"/>
      <c r="JA144" s="168"/>
      <c r="JB144" s="168"/>
      <c r="JC144" s="168"/>
      <c r="JD144" s="168"/>
      <c r="JE144" s="168"/>
      <c r="JF144" s="168"/>
      <c r="JG144" s="168"/>
      <c r="JH144" s="168"/>
      <c r="JI144" s="168"/>
      <c r="JJ144" s="168"/>
      <c r="JK144" s="168"/>
      <c r="JL144" s="168"/>
      <c r="JM144" s="168"/>
      <c r="JN144" s="168"/>
      <c r="JO144" s="168"/>
      <c r="JP144" s="168"/>
      <c r="JQ144" s="177">
        <f t="shared" si="658"/>
        <v>0</v>
      </c>
      <c r="JR144" s="177">
        <f t="shared" si="659"/>
        <v>0</v>
      </c>
      <c r="JS144" s="177">
        <f t="shared" si="660"/>
        <v>0</v>
      </c>
      <c r="JT144" s="22">
        <f t="shared" si="661"/>
        <v>0</v>
      </c>
    </row>
    <row r="145" spans="1:280" x14ac:dyDescent="0.25">
      <c r="A145" s="96">
        <v>145</v>
      </c>
      <c r="B145" s="39"/>
      <c r="C145" s="39" t="s">
        <v>238</v>
      </c>
      <c r="D145" s="39" t="s">
        <v>180</v>
      </c>
      <c r="E145" s="68">
        <v>124</v>
      </c>
      <c r="F145" s="48" t="s">
        <v>18</v>
      </c>
      <c r="G145" s="124"/>
      <c r="H145" s="125"/>
      <c r="I145" s="125"/>
      <c r="J145" s="125"/>
      <c r="K145" s="125"/>
      <c r="L145" s="125"/>
      <c r="M145" s="125"/>
      <c r="N145" s="17"/>
      <c r="O145" s="12"/>
      <c r="P145" s="12"/>
      <c r="Q145" s="12"/>
      <c r="R145" s="12"/>
      <c r="S145" s="12"/>
      <c r="T145" s="12"/>
      <c r="U145" s="12"/>
      <c r="V145" s="12"/>
      <c r="W145" s="11"/>
      <c r="X145" s="11"/>
      <c r="Y145" s="12"/>
      <c r="Z145" s="11"/>
      <c r="AA145" s="12"/>
      <c r="AB145" s="12"/>
      <c r="AC145" s="12"/>
      <c r="AD145" s="12"/>
      <c r="AE145" s="12"/>
      <c r="AF145" s="12"/>
      <c r="AG145" s="12"/>
      <c r="AH145" s="11"/>
      <c r="AI145" s="11"/>
      <c r="AJ145" s="11"/>
      <c r="AK145" s="11"/>
      <c r="AL145" s="58"/>
      <c r="AM145" s="124">
        <v>2201</v>
      </c>
      <c r="AN145" s="125">
        <v>2201</v>
      </c>
      <c r="AO145" s="125">
        <v>2201</v>
      </c>
      <c r="AP145" s="125">
        <v>2201</v>
      </c>
      <c r="AQ145" s="125">
        <v>2201</v>
      </c>
      <c r="AR145" s="125">
        <v>2201</v>
      </c>
      <c r="AS145" s="125">
        <v>2201</v>
      </c>
      <c r="AT145" s="17">
        <v>2201</v>
      </c>
      <c r="AU145" s="12">
        <v>2424</v>
      </c>
      <c r="AV145" s="12">
        <v>2481</v>
      </c>
      <c r="AW145" s="12">
        <v>3198</v>
      </c>
      <c r="AX145" s="12">
        <v>4069</v>
      </c>
      <c r="AY145" s="12">
        <v>4665</v>
      </c>
      <c r="AZ145" s="12">
        <v>5632</v>
      </c>
      <c r="BA145" s="12">
        <v>7597</v>
      </c>
      <c r="BB145" s="12">
        <v>10252</v>
      </c>
      <c r="BC145" s="11">
        <v>15310</v>
      </c>
      <c r="BD145" s="11">
        <v>21403</v>
      </c>
      <c r="BE145" s="12">
        <v>26383</v>
      </c>
      <c r="BF145" s="11">
        <v>33600</v>
      </c>
      <c r="BG145" s="12">
        <v>42422</v>
      </c>
      <c r="BH145" s="12">
        <v>50906</v>
      </c>
      <c r="BI145" s="12">
        <v>56688</v>
      </c>
      <c r="BJ145" s="12">
        <v>65768</v>
      </c>
      <c r="BK145" s="12">
        <v>73917</v>
      </c>
      <c r="BL145" s="12">
        <v>80669</v>
      </c>
      <c r="BM145" s="12">
        <v>87616</v>
      </c>
      <c r="BN145" s="11">
        <v>96034</v>
      </c>
      <c r="BO145" s="11">
        <v>105358</v>
      </c>
      <c r="BP145" s="11">
        <v>110917</v>
      </c>
      <c r="BQ145" s="11">
        <v>117274</v>
      </c>
      <c r="BR145" s="58"/>
      <c r="BS145" s="58"/>
      <c r="BT145" s="12">
        <f t="shared" si="516"/>
        <v>0</v>
      </c>
      <c r="BU145" s="12">
        <f t="shared" si="517"/>
        <v>0</v>
      </c>
      <c r="BV145" s="12">
        <f t="shared" si="518"/>
        <v>0</v>
      </c>
      <c r="BW145" s="12">
        <f t="shared" si="519"/>
        <v>0</v>
      </c>
      <c r="BX145" s="12">
        <f t="shared" si="520"/>
        <v>0</v>
      </c>
      <c r="BY145" s="12">
        <f t="shared" si="521"/>
        <v>0</v>
      </c>
      <c r="BZ145" s="12">
        <f t="shared" si="522"/>
        <v>0</v>
      </c>
      <c r="CA145" s="12">
        <f t="shared" si="523"/>
        <v>223</v>
      </c>
      <c r="CB145" s="12">
        <f t="shared" si="524"/>
        <v>57</v>
      </c>
      <c r="CC145" s="12">
        <f t="shared" si="525"/>
        <v>717</v>
      </c>
      <c r="CD145" s="12">
        <f t="shared" si="526"/>
        <v>871</v>
      </c>
      <c r="CE145" s="12">
        <f t="shared" si="527"/>
        <v>596</v>
      </c>
      <c r="CF145" s="12">
        <f t="shared" si="528"/>
        <v>967</v>
      </c>
      <c r="CG145" s="12">
        <f t="shared" si="529"/>
        <v>1965</v>
      </c>
      <c r="CH145" s="12">
        <f t="shared" si="530"/>
        <v>2655</v>
      </c>
      <c r="CI145" s="12">
        <f t="shared" si="531"/>
        <v>5058</v>
      </c>
      <c r="CJ145" s="12">
        <f t="shared" si="532"/>
        <v>6093</v>
      </c>
      <c r="CK145" s="12">
        <f t="shared" si="533"/>
        <v>4980</v>
      </c>
      <c r="CL145" s="12">
        <f t="shared" si="534"/>
        <v>7217</v>
      </c>
      <c r="CM145" s="12">
        <f t="shared" si="535"/>
        <v>8822</v>
      </c>
      <c r="CN145" s="12">
        <f t="shared" si="536"/>
        <v>8484</v>
      </c>
      <c r="CO145" s="12">
        <f t="shared" si="537"/>
        <v>5782</v>
      </c>
      <c r="CP145" s="12">
        <f t="shared" si="538"/>
        <v>9080</v>
      </c>
      <c r="CQ145" s="12">
        <f t="shared" si="539"/>
        <v>8149</v>
      </c>
      <c r="CR145" s="12">
        <f t="shared" si="540"/>
        <v>6752</v>
      </c>
      <c r="CS145" s="12">
        <f t="shared" si="541"/>
        <v>6947</v>
      </c>
      <c r="CT145" s="12">
        <f t="shared" si="542"/>
        <v>8418</v>
      </c>
      <c r="CU145" s="12">
        <f t="shared" si="543"/>
        <v>9324</v>
      </c>
      <c r="CV145" s="12">
        <f t="shared" si="544"/>
        <v>5559</v>
      </c>
      <c r="CW145" s="12">
        <f t="shared" si="545"/>
        <v>6357</v>
      </c>
      <c r="CX145" s="66">
        <f t="shared" si="546"/>
        <v>997</v>
      </c>
      <c r="CY145" s="66">
        <f t="shared" si="547"/>
        <v>39224</v>
      </c>
      <c r="CZ145" s="66">
        <f t="shared" si="548"/>
        <v>74852</v>
      </c>
      <c r="DA145" s="66">
        <f t="shared" si="549"/>
        <v>115073</v>
      </c>
      <c r="DB145" s="58"/>
      <c r="DC145" s="128">
        <v>92</v>
      </c>
      <c r="DD145" s="128">
        <v>103</v>
      </c>
      <c r="DE145" s="128">
        <v>161</v>
      </c>
      <c r="DF145" s="129">
        <v>135</v>
      </c>
      <c r="DG145" s="129">
        <v>253</v>
      </c>
      <c r="DH145" s="129">
        <v>483</v>
      </c>
      <c r="DI145" s="129">
        <v>445</v>
      </c>
      <c r="DJ145" s="129">
        <v>267</v>
      </c>
      <c r="DK145" s="128">
        <v>403</v>
      </c>
      <c r="DL145" s="128">
        <v>321</v>
      </c>
      <c r="DM145" s="128">
        <v>294</v>
      </c>
      <c r="DN145" s="129">
        <v>277</v>
      </c>
      <c r="DO145" s="129">
        <v>314</v>
      </c>
      <c r="DP145" s="129">
        <v>332</v>
      </c>
      <c r="DQ145" s="129">
        <v>429</v>
      </c>
      <c r="DR145" s="129">
        <v>554</v>
      </c>
      <c r="DS145" s="130">
        <v>480</v>
      </c>
      <c r="DT145" s="130">
        <v>362</v>
      </c>
      <c r="DU145" s="130">
        <v>315</v>
      </c>
      <c r="DV145" s="130">
        <v>356</v>
      </c>
      <c r="DW145" s="130">
        <v>777</v>
      </c>
      <c r="DX145" s="130">
        <v>1155</v>
      </c>
      <c r="DY145" s="130">
        <v>824</v>
      </c>
      <c r="DZ145" s="130">
        <v>1192</v>
      </c>
      <c r="EA145" s="130">
        <v>1535</v>
      </c>
      <c r="EB145" s="130">
        <v>2031</v>
      </c>
      <c r="EC145" s="130">
        <v>2219</v>
      </c>
      <c r="ED145" s="130">
        <v>2409</v>
      </c>
      <c r="EE145" s="130">
        <v>2079</v>
      </c>
      <c r="EF145" s="130">
        <v>1968</v>
      </c>
      <c r="EG145" s="66">
        <f t="shared" si="550"/>
        <v>2663</v>
      </c>
      <c r="EH145" s="66">
        <f t="shared" si="551"/>
        <v>3713</v>
      </c>
      <c r="EI145" s="66">
        <f t="shared" si="552"/>
        <v>16189</v>
      </c>
      <c r="EJ145" s="66">
        <f t="shared" si="553"/>
        <v>22565</v>
      </c>
      <c r="EK145" s="84"/>
      <c r="EL145" s="5">
        <f t="shared" si="554"/>
        <v>92</v>
      </c>
      <c r="EM145" s="5">
        <f t="shared" si="555"/>
        <v>103</v>
      </c>
      <c r="EN145" s="5">
        <f t="shared" si="556"/>
        <v>161</v>
      </c>
      <c r="EO145" s="5">
        <f t="shared" si="557"/>
        <v>135</v>
      </c>
      <c r="EP145" s="5">
        <f t="shared" si="558"/>
        <v>253</v>
      </c>
      <c r="EQ145" s="5">
        <f t="shared" si="559"/>
        <v>483</v>
      </c>
      <c r="ER145" s="5">
        <f t="shared" si="560"/>
        <v>445</v>
      </c>
      <c r="ES145" s="5">
        <f t="shared" si="561"/>
        <v>490</v>
      </c>
      <c r="ET145" s="5">
        <f t="shared" si="562"/>
        <v>460</v>
      </c>
      <c r="EU145" s="5">
        <f t="shared" si="563"/>
        <v>1038</v>
      </c>
      <c r="EV145" s="5">
        <f t="shared" si="564"/>
        <v>1165</v>
      </c>
      <c r="EW145" s="5">
        <f t="shared" si="565"/>
        <v>873</v>
      </c>
      <c r="EX145" s="5">
        <f t="shared" si="566"/>
        <v>1281</v>
      </c>
      <c r="EY145" s="5">
        <f t="shared" si="567"/>
        <v>2297</v>
      </c>
      <c r="EZ145" s="5">
        <f t="shared" si="568"/>
        <v>3084</v>
      </c>
      <c r="FA145" s="5">
        <f t="shared" si="569"/>
        <v>5612</v>
      </c>
      <c r="FB145" s="5">
        <f t="shared" si="570"/>
        <v>6573</v>
      </c>
      <c r="FC145" s="5">
        <f t="shared" si="571"/>
        <v>5342</v>
      </c>
      <c r="FD145" s="5">
        <f t="shared" si="572"/>
        <v>7532</v>
      </c>
      <c r="FE145" s="5">
        <f t="shared" si="573"/>
        <v>9178</v>
      </c>
      <c r="FF145" s="5">
        <f t="shared" si="574"/>
        <v>9261</v>
      </c>
      <c r="FG145" s="5">
        <f t="shared" si="575"/>
        <v>6937</v>
      </c>
      <c r="FH145" s="5">
        <f t="shared" si="576"/>
        <v>9904</v>
      </c>
      <c r="FI145" s="5">
        <f t="shared" si="577"/>
        <v>9341</v>
      </c>
      <c r="FJ145" s="5">
        <f t="shared" si="578"/>
        <v>8287</v>
      </c>
      <c r="FK145" s="5">
        <f t="shared" si="579"/>
        <v>8978</v>
      </c>
      <c r="FL145" s="5">
        <f t="shared" si="580"/>
        <v>10637</v>
      </c>
      <c r="FM145" s="5">
        <f t="shared" si="581"/>
        <v>11733</v>
      </c>
      <c r="FN145" s="5">
        <f t="shared" si="582"/>
        <v>7638</v>
      </c>
      <c r="FO145" s="5">
        <f t="shared" si="583"/>
        <v>8325</v>
      </c>
      <c r="FP145" s="176">
        <f t="shared" si="584"/>
        <v>3660</v>
      </c>
      <c r="FQ145" s="176">
        <f t="shared" si="585"/>
        <v>42937</v>
      </c>
      <c r="FR145" s="176">
        <f t="shared" si="586"/>
        <v>91041</v>
      </c>
      <c r="FS145" s="66">
        <f t="shared" si="587"/>
        <v>137638</v>
      </c>
      <c r="FT145" s="242">
        <f t="shared" si="588"/>
        <v>2.9305522816897816E-3</v>
      </c>
      <c r="FU145" s="242">
        <f t="shared" si="589"/>
        <v>4.1903305072334054E-3</v>
      </c>
      <c r="FV145" s="242">
        <f t="shared" si="590"/>
        <v>5.5766266604319291E-3</v>
      </c>
      <c r="FW145" s="242">
        <f t="shared" si="591"/>
        <v>9.9151702104219464E-3</v>
      </c>
      <c r="FX145" s="242">
        <f t="shared" si="592"/>
        <v>1.0528579057976543E-2</v>
      </c>
      <c r="FY145" s="242">
        <f t="shared" si="593"/>
        <v>2.0507086903911065E-2</v>
      </c>
      <c r="FZ145" s="242">
        <f t="shared" si="594"/>
        <v>1.3953196693040123E-2</v>
      </c>
      <c r="GA145" s="242">
        <f t="shared" si="595"/>
        <v>1.7563983081224459E-2</v>
      </c>
      <c r="GB145" s="242">
        <f t="shared" si="596"/>
        <v>1.8307729045610125E-2</v>
      </c>
      <c r="GC145" s="242">
        <f t="shared" si="597"/>
        <v>2.1439636476298669E-2</v>
      </c>
      <c r="GD145" s="242">
        <f t="shared" si="598"/>
        <v>2.4067761594876561E-2</v>
      </c>
      <c r="GE145" s="242">
        <f t="shared" si="599"/>
        <v>2.0217693376563223E-2</v>
      </c>
      <c r="GF145" s="242">
        <f t="shared" si="600"/>
        <v>2.8815656281633111E-2</v>
      </c>
      <c r="GG145" s="242">
        <f t="shared" si="601"/>
        <v>3.797635777465487E-2</v>
      </c>
      <c r="GH145" s="242">
        <f t="shared" si="602"/>
        <v>4.9162296153416968E-2</v>
      </c>
      <c r="GI145" s="242">
        <f t="shared" si="603"/>
        <v>7.5154339587267152E-2</v>
      </c>
      <c r="GJ145" s="242">
        <f t="shared" si="604"/>
        <v>8.3287928128840963E-2</v>
      </c>
      <c r="GK145" s="242">
        <f t="shared" si="605"/>
        <v>6.9489430894308937E-2</v>
      </c>
      <c r="GL145" s="242">
        <f t="shared" si="606"/>
        <v>8.3837000923854363E-2</v>
      </c>
      <c r="GM145" s="242">
        <f t="shared" si="607"/>
        <v>0.11529571378322698</v>
      </c>
      <c r="GN145" s="242">
        <f t="shared" si="608"/>
        <v>0.14306458838614</v>
      </c>
      <c r="GO145" s="242">
        <f t="shared" si="609"/>
        <v>0.12719571674795555</v>
      </c>
      <c r="GP145" s="242">
        <f t="shared" si="610"/>
        <v>0.16615776935207865</v>
      </c>
      <c r="GQ145" s="242">
        <f t="shared" si="611"/>
        <v>0.13778708716239141</v>
      </c>
      <c r="GR145" s="242">
        <f t="shared" si="612"/>
        <v>0.12837911109045561</v>
      </c>
      <c r="GS145" s="242">
        <f t="shared" si="613"/>
        <v>0.13314350966172828</v>
      </c>
      <c r="GT145" s="242">
        <f t="shared" si="614"/>
        <v>0.1510186696954639</v>
      </c>
      <c r="GU145" s="242">
        <f t="shared" si="615"/>
        <v>0.15366028543645455</v>
      </c>
      <c r="GV145" s="242">
        <f t="shared" si="616"/>
        <v>0.1360418206591919</v>
      </c>
      <c r="GW145" s="242">
        <f t="shared" si="617"/>
        <v>0.11215381351032454</v>
      </c>
      <c r="GX145" s="177">
        <f t="shared" si="618"/>
        <v>1.3100727412520431E-2</v>
      </c>
      <c r="GY145" s="177">
        <f t="shared" si="619"/>
        <v>6.5138174183212771E-2</v>
      </c>
      <c r="GZ145" s="177">
        <f t="shared" si="620"/>
        <v>0.13882080866095708</v>
      </c>
      <c r="HA145" s="243">
        <f t="shared" si="621"/>
        <v>8.632813942259826E-2</v>
      </c>
      <c r="HB145" s="19"/>
      <c r="HC145" s="19"/>
      <c r="HD145" s="225">
        <v>2.61E-4</v>
      </c>
      <c r="HE145" s="10">
        <f t="shared" si="622"/>
        <v>2.4011999999999999E-2</v>
      </c>
      <c r="HF145" s="10">
        <f t="shared" si="623"/>
        <v>2.6883000000000001E-2</v>
      </c>
      <c r="HG145" s="10">
        <f t="shared" si="624"/>
        <v>4.2021000000000003E-2</v>
      </c>
      <c r="HH145" s="10">
        <f t="shared" si="625"/>
        <v>3.5235000000000002E-2</v>
      </c>
      <c r="HI145" s="10">
        <f t="shared" si="626"/>
        <v>6.6032999999999994E-2</v>
      </c>
      <c r="HJ145" s="10">
        <f t="shared" si="627"/>
        <v>0.12606300000000001</v>
      </c>
      <c r="HK145" s="10">
        <f t="shared" si="628"/>
        <v>0.116145</v>
      </c>
      <c r="HL145" s="10">
        <f t="shared" si="629"/>
        <v>0.12789</v>
      </c>
      <c r="HM145" s="10">
        <f t="shared" si="630"/>
        <v>0.12006</v>
      </c>
      <c r="HN145" s="10">
        <f t="shared" si="631"/>
        <v>0.27091799999999999</v>
      </c>
      <c r="HO145" s="10">
        <f t="shared" si="632"/>
        <v>0.30406499999999997</v>
      </c>
      <c r="HP145" s="10">
        <f t="shared" si="633"/>
        <v>0.227853</v>
      </c>
      <c r="HQ145" s="10">
        <f t="shared" si="634"/>
        <v>0.334341</v>
      </c>
      <c r="HR145" s="10">
        <f t="shared" si="635"/>
        <v>0.59951699999999997</v>
      </c>
      <c r="HS145" s="10">
        <f t="shared" si="636"/>
        <v>0.80492399999999997</v>
      </c>
      <c r="HT145" s="10">
        <f t="shared" si="637"/>
        <v>1.4647319999999999</v>
      </c>
      <c r="HU145" s="10">
        <f t="shared" si="638"/>
        <v>1.7155530000000001</v>
      </c>
      <c r="HV145" s="10">
        <f t="shared" si="639"/>
        <v>1.3942620000000001</v>
      </c>
      <c r="HW145" s="10">
        <f t="shared" si="640"/>
        <v>1.9658519999999999</v>
      </c>
      <c r="HX145" s="10">
        <f t="shared" si="641"/>
        <v>2.3954580000000001</v>
      </c>
      <c r="HY145" s="10">
        <f t="shared" si="642"/>
        <v>2.4171209999999999</v>
      </c>
      <c r="HZ145" s="10">
        <f t="shared" si="643"/>
        <v>1.810557</v>
      </c>
      <c r="IA145" s="10">
        <f t="shared" si="644"/>
        <v>2.5849440000000001</v>
      </c>
      <c r="IB145" s="10">
        <f t="shared" si="645"/>
        <v>2.4380009999999999</v>
      </c>
      <c r="IC145" s="10">
        <f t="shared" si="646"/>
        <v>2.1629070000000001</v>
      </c>
      <c r="ID145" s="10">
        <f t="shared" si="647"/>
        <v>2.3432580000000001</v>
      </c>
      <c r="IE145" s="10">
        <f t="shared" si="648"/>
        <v>2.7762570000000002</v>
      </c>
      <c r="IF145" s="10">
        <f t="shared" si="649"/>
        <v>3.0623130000000001</v>
      </c>
      <c r="IG145" s="10">
        <f t="shared" si="650"/>
        <v>1.9935179999999999</v>
      </c>
      <c r="IH145" s="10">
        <f t="shared" si="651"/>
        <v>2.172825</v>
      </c>
      <c r="II145" s="176">
        <f t="shared" si="652"/>
        <v>0.95526</v>
      </c>
      <c r="IJ145" s="176">
        <f t="shared" si="653"/>
        <v>11.206556999999998</v>
      </c>
      <c r="IK145" s="176">
        <f t="shared" si="654"/>
        <v>23.761700999999999</v>
      </c>
      <c r="IL145" s="19">
        <f t="shared" si="655"/>
        <v>35.923518000000001</v>
      </c>
      <c r="IM145" s="168"/>
      <c r="IN145" s="168"/>
      <c r="IO145" s="168"/>
      <c r="IP145" s="168"/>
      <c r="IQ145" s="168"/>
      <c r="IR145" s="168"/>
      <c r="IS145" s="168"/>
      <c r="IT145" s="168"/>
      <c r="IU145" s="168"/>
      <c r="IV145" s="168"/>
      <c r="IW145" s="168"/>
      <c r="IX145" s="168"/>
      <c r="IY145" s="168"/>
      <c r="IZ145" s="168"/>
      <c r="JA145" s="168"/>
      <c r="JB145" s="168"/>
      <c r="JC145" s="168"/>
      <c r="JD145" s="168"/>
      <c r="JE145" s="168"/>
      <c r="JF145" s="168"/>
      <c r="JG145" s="168"/>
      <c r="JH145" s="168"/>
      <c r="JI145" s="168"/>
      <c r="JJ145" s="168"/>
      <c r="JK145" s="168"/>
      <c r="JL145" s="168"/>
      <c r="JM145" s="168"/>
      <c r="JN145" s="168"/>
      <c r="JO145" s="168"/>
      <c r="JP145" s="168"/>
      <c r="JQ145" s="177">
        <f t="shared" si="658"/>
        <v>2.61E-4</v>
      </c>
      <c r="JR145" s="177">
        <f t="shared" si="659"/>
        <v>2.6099999999999995E-4</v>
      </c>
      <c r="JS145" s="177">
        <f t="shared" si="660"/>
        <v>2.61E-4</v>
      </c>
      <c r="JT145" s="22">
        <f t="shared" si="661"/>
        <v>2.61E-4</v>
      </c>
    </row>
    <row r="146" spans="1:280" x14ac:dyDescent="0.25">
      <c r="A146" s="96">
        <v>146</v>
      </c>
      <c r="B146" s="45"/>
      <c r="C146" s="39" t="s">
        <v>238</v>
      </c>
      <c r="D146" s="45" t="s">
        <v>180</v>
      </c>
      <c r="E146" s="68">
        <v>145</v>
      </c>
      <c r="F146" s="48" t="s">
        <v>170</v>
      </c>
      <c r="G146" s="17"/>
      <c r="H146" s="5"/>
      <c r="I146" s="5"/>
      <c r="J146" s="5"/>
      <c r="K146" s="5"/>
      <c r="L146" s="5"/>
      <c r="M146" s="5"/>
      <c r="N146" s="17"/>
      <c r="O146" s="12"/>
      <c r="P146" s="12"/>
      <c r="Q146" s="12"/>
      <c r="R146" s="12"/>
      <c r="S146" s="12"/>
      <c r="T146" s="12"/>
      <c r="U146" s="12"/>
      <c r="V146" s="18"/>
      <c r="W146" s="9"/>
      <c r="X146" s="18"/>
      <c r="Y146" s="18"/>
      <c r="Z146" s="18"/>
      <c r="AA146" s="12"/>
      <c r="AB146" s="12"/>
      <c r="AC146" s="12"/>
      <c r="AD146" s="12"/>
      <c r="AE146" s="12"/>
      <c r="AF146" s="12"/>
      <c r="AG146" s="12"/>
      <c r="AH146" s="11"/>
      <c r="AI146" s="11"/>
      <c r="AJ146" s="11"/>
      <c r="AK146" s="12"/>
      <c r="AL146" s="60"/>
      <c r="AM146" s="17">
        <v>890</v>
      </c>
      <c r="AN146" s="5">
        <v>1160</v>
      </c>
      <c r="AO146" s="5">
        <v>911</v>
      </c>
      <c r="AP146" s="5">
        <v>2128</v>
      </c>
      <c r="AQ146" s="5">
        <v>2090</v>
      </c>
      <c r="AR146" s="5">
        <v>2574</v>
      </c>
      <c r="AS146" s="5">
        <v>2863</v>
      </c>
      <c r="AT146" s="17">
        <v>2380</v>
      </c>
      <c r="AU146" s="12">
        <v>2578</v>
      </c>
      <c r="AV146" s="12">
        <v>2675</v>
      </c>
      <c r="AW146" s="12">
        <v>3037</v>
      </c>
      <c r="AX146" s="12">
        <v>3451</v>
      </c>
      <c r="AY146" s="12">
        <v>3827</v>
      </c>
      <c r="AZ146" s="12">
        <v>5189</v>
      </c>
      <c r="BA146" s="12">
        <v>9372</v>
      </c>
      <c r="BB146" s="18">
        <v>12047</v>
      </c>
      <c r="BC146" s="9">
        <v>12515</v>
      </c>
      <c r="BD146" s="18">
        <v>11788</v>
      </c>
      <c r="BE146" s="18">
        <v>12813</v>
      </c>
      <c r="BF146" s="18">
        <v>14182</v>
      </c>
      <c r="BG146" s="12">
        <v>14912</v>
      </c>
      <c r="BH146" s="12">
        <v>14026</v>
      </c>
      <c r="BI146" s="12">
        <f>12507+178</f>
        <v>12685</v>
      </c>
      <c r="BJ146" s="12">
        <f>12434+174</f>
        <v>12608</v>
      </c>
      <c r="BK146" s="12">
        <f>12485+182</f>
        <v>12667</v>
      </c>
      <c r="BL146" s="12">
        <v>12438</v>
      </c>
      <c r="BM146" s="12">
        <v>12314</v>
      </c>
      <c r="BN146" s="11">
        <f>12045+235</f>
        <v>12280</v>
      </c>
      <c r="BO146" s="11">
        <f>11836+235+303</f>
        <v>12374</v>
      </c>
      <c r="BP146" s="11">
        <v>11514</v>
      </c>
      <c r="BQ146" s="12">
        <f>11414+411</f>
        <v>11825</v>
      </c>
      <c r="BR146" s="60"/>
      <c r="BS146" s="60"/>
      <c r="BT146" s="11">
        <f t="shared" si="516"/>
        <v>270</v>
      </c>
      <c r="BU146" s="11">
        <f t="shared" si="517"/>
        <v>-249</v>
      </c>
      <c r="BV146" s="11">
        <f t="shared" si="518"/>
        <v>1217</v>
      </c>
      <c r="BW146" s="11">
        <f t="shared" si="519"/>
        <v>-38</v>
      </c>
      <c r="BX146" s="11">
        <f t="shared" si="520"/>
        <v>484</v>
      </c>
      <c r="BY146" s="11">
        <f t="shared" si="521"/>
        <v>289</v>
      </c>
      <c r="BZ146" s="11">
        <f t="shared" si="522"/>
        <v>-483</v>
      </c>
      <c r="CA146" s="11">
        <f t="shared" si="523"/>
        <v>198</v>
      </c>
      <c r="CB146" s="11">
        <f t="shared" si="524"/>
        <v>97</v>
      </c>
      <c r="CC146" s="11">
        <f t="shared" si="525"/>
        <v>362</v>
      </c>
      <c r="CD146" s="11">
        <f t="shared" si="526"/>
        <v>414</v>
      </c>
      <c r="CE146" s="11">
        <f t="shared" si="527"/>
        <v>376</v>
      </c>
      <c r="CF146" s="11">
        <f t="shared" si="528"/>
        <v>1362</v>
      </c>
      <c r="CG146" s="11">
        <f t="shared" si="529"/>
        <v>4183</v>
      </c>
      <c r="CH146" s="11">
        <f t="shared" si="530"/>
        <v>2675</v>
      </c>
      <c r="CI146" s="11">
        <f t="shared" si="531"/>
        <v>468</v>
      </c>
      <c r="CJ146" s="11">
        <f t="shared" si="532"/>
        <v>-727</v>
      </c>
      <c r="CK146" s="11">
        <f t="shared" si="533"/>
        <v>1025</v>
      </c>
      <c r="CL146" s="11">
        <f t="shared" si="534"/>
        <v>1369</v>
      </c>
      <c r="CM146" s="11">
        <f t="shared" si="535"/>
        <v>730</v>
      </c>
      <c r="CN146" s="11">
        <f t="shared" si="536"/>
        <v>-886</v>
      </c>
      <c r="CO146" s="11">
        <f t="shared" si="537"/>
        <v>-1341</v>
      </c>
      <c r="CP146" s="11">
        <f t="shared" si="538"/>
        <v>-77</v>
      </c>
      <c r="CQ146" s="11">
        <f t="shared" si="539"/>
        <v>59</v>
      </c>
      <c r="CR146" s="11">
        <f t="shared" si="540"/>
        <v>-229</v>
      </c>
      <c r="CS146" s="11">
        <f t="shared" si="541"/>
        <v>-124</v>
      </c>
      <c r="CT146" s="11">
        <f t="shared" si="542"/>
        <v>-34</v>
      </c>
      <c r="CU146" s="11">
        <f t="shared" si="543"/>
        <v>94</v>
      </c>
      <c r="CV146" s="11">
        <f t="shared" si="544"/>
        <v>-860</v>
      </c>
      <c r="CW146" s="11">
        <f t="shared" si="545"/>
        <v>311</v>
      </c>
      <c r="CX146" s="66">
        <f t="shared" si="546"/>
        <v>2147</v>
      </c>
      <c r="CY146" s="66">
        <f t="shared" si="547"/>
        <v>11875</v>
      </c>
      <c r="CZ146" s="66">
        <f t="shared" si="548"/>
        <v>-3087</v>
      </c>
      <c r="DA146" s="66">
        <f t="shared" si="549"/>
        <v>10935</v>
      </c>
      <c r="DB146" s="60"/>
      <c r="DC146" s="128">
        <v>2</v>
      </c>
      <c r="DD146" s="128">
        <v>2</v>
      </c>
      <c r="DE146" s="128">
        <v>19</v>
      </c>
      <c r="DF146" s="129">
        <v>17</v>
      </c>
      <c r="DG146" s="129">
        <v>18</v>
      </c>
      <c r="DH146" s="129">
        <v>31</v>
      </c>
      <c r="DI146" s="129">
        <v>57</v>
      </c>
      <c r="DJ146" s="129">
        <v>56</v>
      </c>
      <c r="DK146" s="128">
        <v>158</v>
      </c>
      <c r="DL146" s="128">
        <v>151</v>
      </c>
      <c r="DM146" s="128">
        <v>182</v>
      </c>
      <c r="DN146" s="129">
        <v>153</v>
      </c>
      <c r="DO146" s="129">
        <v>244</v>
      </c>
      <c r="DP146" s="129">
        <v>297</v>
      </c>
      <c r="DQ146" s="129">
        <v>487</v>
      </c>
      <c r="DR146" s="129">
        <v>1533</v>
      </c>
      <c r="DS146" s="130">
        <v>2599</v>
      </c>
      <c r="DT146" s="130">
        <v>1647</v>
      </c>
      <c r="DU146" s="130">
        <v>1320</v>
      </c>
      <c r="DV146" s="130">
        <v>1032</v>
      </c>
      <c r="DW146" s="130">
        <v>1439</v>
      </c>
      <c r="DX146" s="130">
        <v>1525</v>
      </c>
      <c r="DY146" s="130">
        <v>641</v>
      </c>
      <c r="DZ146" s="130">
        <v>950</v>
      </c>
      <c r="EA146" s="130">
        <v>1029</v>
      </c>
      <c r="EB146" s="130">
        <v>973</v>
      </c>
      <c r="EC146" s="130">
        <v>896</v>
      </c>
      <c r="ED146" s="130">
        <v>1059</v>
      </c>
      <c r="EE146" s="130">
        <v>835</v>
      </c>
      <c r="EF146" s="130">
        <v>798</v>
      </c>
      <c r="EG146" s="66">
        <f t="shared" si="550"/>
        <v>511</v>
      </c>
      <c r="EH146" s="66">
        <f t="shared" si="551"/>
        <v>9494</v>
      </c>
      <c r="EI146" s="66">
        <f t="shared" si="552"/>
        <v>10145</v>
      </c>
      <c r="EJ146" s="66">
        <f t="shared" si="553"/>
        <v>20150</v>
      </c>
      <c r="EK146" s="25"/>
      <c r="EL146" s="5">
        <f t="shared" si="554"/>
        <v>272</v>
      </c>
      <c r="EM146" s="5">
        <f t="shared" si="555"/>
        <v>-247</v>
      </c>
      <c r="EN146" s="5">
        <f t="shared" si="556"/>
        <v>1236</v>
      </c>
      <c r="EO146" s="5">
        <f t="shared" si="557"/>
        <v>-21</v>
      </c>
      <c r="EP146" s="5">
        <f t="shared" si="558"/>
        <v>502</v>
      </c>
      <c r="EQ146" s="5">
        <f t="shared" si="559"/>
        <v>320</v>
      </c>
      <c r="ER146" s="5">
        <f t="shared" si="560"/>
        <v>-426</v>
      </c>
      <c r="ES146" s="5">
        <f t="shared" si="561"/>
        <v>254</v>
      </c>
      <c r="ET146" s="5">
        <f t="shared" si="562"/>
        <v>255</v>
      </c>
      <c r="EU146" s="5">
        <f t="shared" si="563"/>
        <v>513</v>
      </c>
      <c r="EV146" s="5">
        <f t="shared" si="564"/>
        <v>596</v>
      </c>
      <c r="EW146" s="5">
        <f t="shared" si="565"/>
        <v>529</v>
      </c>
      <c r="EX146" s="5">
        <f t="shared" si="566"/>
        <v>1606</v>
      </c>
      <c r="EY146" s="5">
        <f t="shared" si="567"/>
        <v>4480</v>
      </c>
      <c r="EZ146" s="5">
        <f t="shared" si="568"/>
        <v>3162</v>
      </c>
      <c r="FA146" s="5">
        <f t="shared" si="569"/>
        <v>2001</v>
      </c>
      <c r="FB146" s="5">
        <f t="shared" si="570"/>
        <v>1872</v>
      </c>
      <c r="FC146" s="5">
        <f t="shared" si="571"/>
        <v>2672</v>
      </c>
      <c r="FD146" s="5">
        <f t="shared" si="572"/>
        <v>2689</v>
      </c>
      <c r="FE146" s="5">
        <f t="shared" si="573"/>
        <v>1762</v>
      </c>
      <c r="FF146" s="5">
        <f t="shared" si="574"/>
        <v>553</v>
      </c>
      <c r="FG146" s="5">
        <f t="shared" si="575"/>
        <v>184</v>
      </c>
      <c r="FH146" s="5">
        <f t="shared" si="576"/>
        <v>564</v>
      </c>
      <c r="FI146" s="5">
        <f t="shared" si="577"/>
        <v>1009</v>
      </c>
      <c r="FJ146" s="5">
        <f t="shared" si="578"/>
        <v>800</v>
      </c>
      <c r="FK146" s="5">
        <f t="shared" si="579"/>
        <v>849</v>
      </c>
      <c r="FL146" s="5">
        <f t="shared" si="580"/>
        <v>862</v>
      </c>
      <c r="FM146" s="5">
        <f t="shared" si="581"/>
        <v>1153</v>
      </c>
      <c r="FN146" s="5">
        <f t="shared" si="582"/>
        <v>-25</v>
      </c>
      <c r="FO146" s="5">
        <f t="shared" si="583"/>
        <v>1109</v>
      </c>
      <c r="FP146" s="176">
        <f t="shared" si="584"/>
        <v>2658</v>
      </c>
      <c r="FQ146" s="176">
        <f t="shared" si="585"/>
        <v>21369</v>
      </c>
      <c r="FR146" s="176">
        <f t="shared" si="586"/>
        <v>7058</v>
      </c>
      <c r="FS146" s="66">
        <f t="shared" si="587"/>
        <v>31085</v>
      </c>
      <c r="FT146" s="242">
        <f t="shared" si="588"/>
        <v>8.6642415284741373E-3</v>
      </c>
      <c r="FU146" s="242">
        <f t="shared" si="589"/>
        <v>-1.0048656653268458E-2</v>
      </c>
      <c r="FV146" s="242">
        <f t="shared" si="590"/>
        <v>4.2811866784433938E-2</v>
      </c>
      <c r="FW146" s="242">
        <f t="shared" si="591"/>
        <v>-1.5423598105100804E-3</v>
      </c>
      <c r="FX146" s="242">
        <f t="shared" si="592"/>
        <v>2.0890698368000889E-2</v>
      </c>
      <c r="FY146" s="242">
        <f t="shared" si="593"/>
        <v>1.3586475795551846E-2</v>
      </c>
      <c r="FZ146" s="242">
        <f t="shared" si="594"/>
        <v>-1.335744222749459E-2</v>
      </c>
      <c r="GA146" s="242">
        <f t="shared" si="595"/>
        <v>9.1045953114918636E-3</v>
      </c>
      <c r="GB146" s="242">
        <f t="shared" si="596"/>
        <v>1.0148849797023005E-2</v>
      </c>
      <c r="GC146" s="242">
        <f t="shared" si="597"/>
        <v>1.0595889703604255E-2</v>
      </c>
      <c r="GD146" s="242">
        <f t="shared" si="598"/>
        <v>1.2312777605619255E-2</v>
      </c>
      <c r="GE146" s="242">
        <f t="shared" si="599"/>
        <v>1.2251042149143122E-2</v>
      </c>
      <c r="GF146" s="242">
        <f t="shared" si="600"/>
        <v>3.6126419975255876E-2</v>
      </c>
      <c r="GG146" s="242">
        <f t="shared" si="601"/>
        <v>7.4067950731586341E-2</v>
      </c>
      <c r="GH146" s="242">
        <f t="shared" si="602"/>
        <v>5.0405700530838024E-2</v>
      </c>
      <c r="GI146" s="242">
        <f t="shared" si="603"/>
        <v>2.6796834197099353E-2</v>
      </c>
      <c r="GJ146" s="242">
        <f t="shared" si="604"/>
        <v>2.3720523574804548E-2</v>
      </c>
      <c r="GK146" s="242">
        <f t="shared" si="605"/>
        <v>3.475772357723577E-2</v>
      </c>
      <c r="GL146" s="242">
        <f t="shared" si="606"/>
        <v>2.9930655268752573E-2</v>
      </c>
      <c r="GM146" s="242">
        <f t="shared" si="607"/>
        <v>2.2134566102205919E-2</v>
      </c>
      <c r="GN146" s="242">
        <f t="shared" si="608"/>
        <v>8.5427834334883285E-3</v>
      </c>
      <c r="GO146" s="242">
        <f t="shared" si="609"/>
        <v>3.3737944185705379E-3</v>
      </c>
      <c r="GP146" s="242">
        <f t="shared" si="610"/>
        <v>9.4621346844277424E-3</v>
      </c>
      <c r="GQ146" s="242">
        <f t="shared" si="611"/>
        <v>1.4883542548640716E-2</v>
      </c>
      <c r="GR146" s="242">
        <f t="shared" si="612"/>
        <v>1.2393301420582176E-2</v>
      </c>
      <c r="GS146" s="242">
        <f t="shared" si="613"/>
        <v>1.2590648218178582E-2</v>
      </c>
      <c r="GT146" s="242">
        <f t="shared" si="614"/>
        <v>1.2238233832611628E-2</v>
      </c>
      <c r="GU146" s="242">
        <f t="shared" si="615"/>
        <v>1.5100171235679884E-2</v>
      </c>
      <c r="GV146" s="242">
        <f t="shared" si="616"/>
        <v>-4.4527959105522357E-4</v>
      </c>
      <c r="GW146" s="242">
        <f t="shared" si="617"/>
        <v>1.4940369871825817E-2</v>
      </c>
      <c r="GX146" s="177">
        <f t="shared" si="618"/>
        <v>9.5141348258140166E-3</v>
      </c>
      <c r="GY146" s="177">
        <f t="shared" si="619"/>
        <v>3.2418139230059713E-2</v>
      </c>
      <c r="GZ146" s="177">
        <f t="shared" si="620"/>
        <v>1.076215405728227E-2</v>
      </c>
      <c r="HA146" s="243">
        <f t="shared" si="621"/>
        <v>1.9496870151785604E-2</v>
      </c>
      <c r="HB146" s="19"/>
      <c r="HC146" s="19"/>
      <c r="HD146" s="225">
        <v>0.10178999999999999</v>
      </c>
      <c r="HE146" s="10">
        <f t="shared" si="622"/>
        <v>27.686879999999999</v>
      </c>
      <c r="HF146" s="10">
        <f t="shared" si="623"/>
        <v>-25.142129999999998</v>
      </c>
      <c r="HG146" s="10">
        <f t="shared" si="624"/>
        <v>125.81244</v>
      </c>
      <c r="HH146" s="10">
        <f t="shared" si="625"/>
        <v>-2.1375899999999999</v>
      </c>
      <c r="HI146" s="10">
        <f t="shared" si="626"/>
        <v>51.098579999999998</v>
      </c>
      <c r="HJ146" s="10">
        <f t="shared" si="627"/>
        <v>32.572800000000001</v>
      </c>
      <c r="HK146" s="10">
        <f t="shared" si="628"/>
        <v>-43.362539999999996</v>
      </c>
      <c r="HL146" s="10">
        <f t="shared" si="629"/>
        <v>25.854659999999999</v>
      </c>
      <c r="HM146" s="10">
        <f t="shared" si="630"/>
        <v>25.956449999999997</v>
      </c>
      <c r="HN146" s="10">
        <f t="shared" si="631"/>
        <v>52.218269999999997</v>
      </c>
      <c r="HO146" s="10">
        <f t="shared" si="632"/>
        <v>60.666839999999993</v>
      </c>
      <c r="HP146" s="10">
        <f t="shared" si="633"/>
        <v>53.846909999999994</v>
      </c>
      <c r="HQ146" s="10">
        <f t="shared" si="634"/>
        <v>163.47474</v>
      </c>
      <c r="HR146" s="10">
        <f t="shared" si="635"/>
        <v>456.01919999999996</v>
      </c>
      <c r="HS146" s="10">
        <f t="shared" si="636"/>
        <v>321.85997999999995</v>
      </c>
      <c r="HT146" s="10">
        <f t="shared" si="637"/>
        <v>203.68178999999998</v>
      </c>
      <c r="HU146" s="10">
        <f t="shared" si="638"/>
        <v>190.55087999999998</v>
      </c>
      <c r="HV146" s="10">
        <f t="shared" si="639"/>
        <v>271.98287999999997</v>
      </c>
      <c r="HW146" s="10">
        <f t="shared" si="640"/>
        <v>273.71330999999998</v>
      </c>
      <c r="HX146" s="10">
        <f t="shared" si="641"/>
        <v>179.35397999999998</v>
      </c>
      <c r="HY146" s="10">
        <f t="shared" si="642"/>
        <v>56.289869999999993</v>
      </c>
      <c r="HZ146" s="10">
        <f t="shared" si="643"/>
        <v>18.72936</v>
      </c>
      <c r="IA146" s="10">
        <f t="shared" si="644"/>
        <v>57.409559999999992</v>
      </c>
      <c r="IB146" s="10">
        <f t="shared" si="645"/>
        <v>102.70611</v>
      </c>
      <c r="IC146" s="10">
        <f t="shared" si="646"/>
        <v>81.431999999999988</v>
      </c>
      <c r="ID146" s="10">
        <f t="shared" si="647"/>
        <v>86.419709999999995</v>
      </c>
      <c r="IE146" s="10">
        <f t="shared" si="648"/>
        <v>87.742979999999989</v>
      </c>
      <c r="IF146" s="10">
        <f t="shared" si="649"/>
        <v>117.36386999999999</v>
      </c>
      <c r="IG146" s="10">
        <f t="shared" si="650"/>
        <v>-2.5447499999999996</v>
      </c>
      <c r="IH146" s="10">
        <f t="shared" si="651"/>
        <v>112.88511</v>
      </c>
      <c r="II146" s="176">
        <f t="shared" si="652"/>
        <v>270.55781999999999</v>
      </c>
      <c r="IJ146" s="176">
        <f t="shared" si="653"/>
        <v>2175.1505099999995</v>
      </c>
      <c r="IK146" s="176">
        <f t="shared" si="654"/>
        <v>718.43381999999997</v>
      </c>
      <c r="IL146" s="19">
        <f t="shared" si="655"/>
        <v>3164.1421499999997</v>
      </c>
      <c r="IM146" s="168"/>
      <c r="IN146" s="168"/>
      <c r="IO146" s="168"/>
      <c r="IP146" s="168"/>
      <c r="IQ146" s="168"/>
      <c r="IR146" s="168"/>
      <c r="IS146" s="168"/>
      <c r="IT146" s="168"/>
      <c r="IU146" s="168"/>
      <c r="IV146" s="168"/>
      <c r="IW146" s="168"/>
      <c r="IX146" s="168"/>
      <c r="IY146" s="168"/>
      <c r="IZ146" s="168"/>
      <c r="JA146" s="168"/>
      <c r="JB146" s="168"/>
      <c r="JC146" s="168"/>
      <c r="JD146" s="168"/>
      <c r="JE146" s="168"/>
      <c r="JF146" s="168"/>
      <c r="JG146" s="168"/>
      <c r="JH146" s="168"/>
      <c r="JI146" s="168"/>
      <c r="JJ146" s="168"/>
      <c r="JK146" s="168"/>
      <c r="JL146" s="168"/>
      <c r="JM146" s="168"/>
      <c r="JN146" s="168"/>
      <c r="JO146" s="168"/>
      <c r="JP146" s="168"/>
      <c r="JQ146" s="177">
        <f t="shared" si="658"/>
        <v>0.10178999999999999</v>
      </c>
      <c r="JR146" s="177">
        <f t="shared" si="659"/>
        <v>0.10178999999999998</v>
      </c>
      <c r="JS146" s="177">
        <f t="shared" si="660"/>
        <v>0.10178999999999999</v>
      </c>
      <c r="JT146" s="22">
        <f t="shared" si="661"/>
        <v>0.10178999999999999</v>
      </c>
    </row>
    <row r="147" spans="1:280" x14ac:dyDescent="0.25">
      <c r="A147" s="96">
        <v>147</v>
      </c>
      <c r="B147" s="45"/>
      <c r="C147" s="45" t="s">
        <v>237</v>
      </c>
      <c r="D147" s="45" t="s">
        <v>183</v>
      </c>
      <c r="E147" s="68">
        <v>327</v>
      </c>
      <c r="F147" s="46" t="s">
        <v>65</v>
      </c>
      <c r="G147" s="17"/>
      <c r="H147" s="5"/>
      <c r="I147" s="5"/>
      <c r="J147" s="5"/>
      <c r="K147" s="5"/>
      <c r="L147" s="5"/>
      <c r="M147" s="5"/>
      <c r="N147" s="17"/>
      <c r="O147" s="12"/>
      <c r="P147" s="12"/>
      <c r="Q147" s="12"/>
      <c r="R147" s="12"/>
      <c r="S147" s="12"/>
      <c r="T147" s="12"/>
      <c r="U147" s="12"/>
      <c r="V147" s="12"/>
      <c r="W147" s="11"/>
      <c r="X147" s="11"/>
      <c r="Y147" s="12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23"/>
      <c r="AL147" s="60"/>
      <c r="AM147" s="17">
        <v>905</v>
      </c>
      <c r="AN147" s="5">
        <v>939</v>
      </c>
      <c r="AO147" s="5">
        <v>988</v>
      </c>
      <c r="AP147" s="5">
        <v>1266</v>
      </c>
      <c r="AQ147" s="5">
        <v>900</v>
      </c>
      <c r="AR147" s="5">
        <v>796</v>
      </c>
      <c r="AS147" s="5">
        <v>685</v>
      </c>
      <c r="AT147" s="17">
        <v>2323</v>
      </c>
      <c r="AU147" s="12">
        <v>2816</v>
      </c>
      <c r="AV147" s="12">
        <v>3022</v>
      </c>
      <c r="AW147" s="12">
        <v>2930</v>
      </c>
      <c r="AX147" s="12">
        <v>2593</v>
      </c>
      <c r="AY147" s="12">
        <v>2726</v>
      </c>
      <c r="AZ147" s="12">
        <v>2996</v>
      </c>
      <c r="BA147" s="12">
        <v>3143</v>
      </c>
      <c r="BB147" s="12">
        <v>3341</v>
      </c>
      <c r="BC147" s="11">
        <v>3166</v>
      </c>
      <c r="BD147" s="11">
        <v>3130</v>
      </c>
      <c r="BE147" s="12">
        <v>3346</v>
      </c>
      <c r="BF147" s="11">
        <v>3703</v>
      </c>
      <c r="BG147" s="11">
        <v>3945</v>
      </c>
      <c r="BH147" s="11">
        <v>3607</v>
      </c>
      <c r="BI147" s="11">
        <v>3288</v>
      </c>
      <c r="BJ147" s="11">
        <v>3316</v>
      </c>
      <c r="BK147" s="11">
        <v>3215</v>
      </c>
      <c r="BL147" s="11">
        <v>3116</v>
      </c>
      <c r="BM147" s="11">
        <v>3025</v>
      </c>
      <c r="BN147" s="11">
        <v>3023</v>
      </c>
      <c r="BO147" s="11">
        <v>2923</v>
      </c>
      <c r="BP147" s="11">
        <v>2850</v>
      </c>
      <c r="BQ147" s="23">
        <v>2790</v>
      </c>
      <c r="BR147" s="60"/>
      <c r="BS147" s="60"/>
      <c r="BT147" s="11">
        <f t="shared" si="516"/>
        <v>34</v>
      </c>
      <c r="BU147" s="11">
        <f t="shared" si="517"/>
        <v>49</v>
      </c>
      <c r="BV147" s="11">
        <f t="shared" si="518"/>
        <v>278</v>
      </c>
      <c r="BW147" s="11">
        <f t="shared" si="519"/>
        <v>-366</v>
      </c>
      <c r="BX147" s="11">
        <f t="shared" si="520"/>
        <v>-104</v>
      </c>
      <c r="BY147" s="11">
        <f t="shared" si="521"/>
        <v>-111</v>
      </c>
      <c r="BZ147" s="11">
        <f t="shared" si="522"/>
        <v>1638</v>
      </c>
      <c r="CA147" s="11">
        <f t="shared" si="523"/>
        <v>493</v>
      </c>
      <c r="CB147" s="11">
        <f t="shared" si="524"/>
        <v>206</v>
      </c>
      <c r="CC147" s="11">
        <f t="shared" si="525"/>
        <v>-92</v>
      </c>
      <c r="CD147" s="11">
        <f t="shared" si="526"/>
        <v>-337</v>
      </c>
      <c r="CE147" s="11">
        <f t="shared" si="527"/>
        <v>133</v>
      </c>
      <c r="CF147" s="11">
        <f t="shared" si="528"/>
        <v>270</v>
      </c>
      <c r="CG147" s="11">
        <f t="shared" si="529"/>
        <v>147</v>
      </c>
      <c r="CH147" s="11">
        <f t="shared" si="530"/>
        <v>198</v>
      </c>
      <c r="CI147" s="11">
        <f t="shared" si="531"/>
        <v>-175</v>
      </c>
      <c r="CJ147" s="11">
        <f t="shared" si="532"/>
        <v>-36</v>
      </c>
      <c r="CK147" s="11">
        <f t="shared" si="533"/>
        <v>216</v>
      </c>
      <c r="CL147" s="11">
        <f t="shared" si="534"/>
        <v>357</v>
      </c>
      <c r="CM147" s="11">
        <f t="shared" si="535"/>
        <v>242</v>
      </c>
      <c r="CN147" s="11">
        <f t="shared" si="536"/>
        <v>-338</v>
      </c>
      <c r="CO147" s="11">
        <f t="shared" si="537"/>
        <v>-319</v>
      </c>
      <c r="CP147" s="11">
        <f t="shared" si="538"/>
        <v>28</v>
      </c>
      <c r="CQ147" s="11">
        <f t="shared" si="539"/>
        <v>-101</v>
      </c>
      <c r="CR147" s="11">
        <f t="shared" si="540"/>
        <v>-99</v>
      </c>
      <c r="CS147" s="11">
        <f t="shared" si="541"/>
        <v>-91</v>
      </c>
      <c r="CT147" s="11">
        <f t="shared" si="542"/>
        <v>-2</v>
      </c>
      <c r="CU147" s="11">
        <f t="shared" si="543"/>
        <v>-100</v>
      </c>
      <c r="CV147" s="11">
        <f t="shared" si="544"/>
        <v>-73</v>
      </c>
      <c r="CW147" s="11">
        <f t="shared" si="545"/>
        <v>-60</v>
      </c>
      <c r="CX147" s="66">
        <f t="shared" si="546"/>
        <v>2025</v>
      </c>
      <c r="CY147" s="66">
        <f t="shared" si="547"/>
        <v>1015</v>
      </c>
      <c r="CZ147" s="66">
        <f t="shared" si="548"/>
        <v>-1155</v>
      </c>
      <c r="DA147" s="66">
        <f t="shared" si="549"/>
        <v>1885</v>
      </c>
      <c r="DB147" s="60"/>
      <c r="DC147" s="128">
        <v>68</v>
      </c>
      <c r="DD147" s="128">
        <v>53</v>
      </c>
      <c r="DE147" s="128">
        <v>54</v>
      </c>
      <c r="DF147" s="129">
        <v>51</v>
      </c>
      <c r="DG147" s="129">
        <v>54</v>
      </c>
      <c r="DH147" s="129">
        <v>112</v>
      </c>
      <c r="DI147" s="129">
        <v>314</v>
      </c>
      <c r="DJ147" s="129">
        <v>232</v>
      </c>
      <c r="DK147" s="128">
        <v>484</v>
      </c>
      <c r="DL147" s="128">
        <v>794</v>
      </c>
      <c r="DM147" s="128">
        <v>1012</v>
      </c>
      <c r="DN147" s="129">
        <v>557</v>
      </c>
      <c r="DO147" s="129">
        <v>571</v>
      </c>
      <c r="DP147" s="129">
        <v>700</v>
      </c>
      <c r="DQ147" s="129">
        <v>635</v>
      </c>
      <c r="DR147" s="129">
        <v>924</v>
      </c>
      <c r="DS147" s="130">
        <v>723</v>
      </c>
      <c r="DT147" s="130">
        <v>416</v>
      </c>
      <c r="DU147" s="130">
        <v>362</v>
      </c>
      <c r="DV147" s="130">
        <v>298</v>
      </c>
      <c r="DW147" s="130">
        <v>558</v>
      </c>
      <c r="DX147" s="130">
        <v>509</v>
      </c>
      <c r="DY147" s="130">
        <v>185</v>
      </c>
      <c r="DZ147" s="130">
        <v>358</v>
      </c>
      <c r="EA147" s="130">
        <v>348</v>
      </c>
      <c r="EB147" s="130">
        <v>365</v>
      </c>
      <c r="EC147" s="130">
        <v>300</v>
      </c>
      <c r="ED147" s="130">
        <v>334</v>
      </c>
      <c r="EE147" s="130">
        <v>287</v>
      </c>
      <c r="EF147" s="130">
        <v>265</v>
      </c>
      <c r="EG147" s="66">
        <f t="shared" si="550"/>
        <v>2216</v>
      </c>
      <c r="EH147" s="66">
        <f t="shared" si="551"/>
        <v>6198</v>
      </c>
      <c r="EI147" s="66">
        <f t="shared" si="552"/>
        <v>3509</v>
      </c>
      <c r="EJ147" s="66">
        <f t="shared" si="553"/>
        <v>11923</v>
      </c>
      <c r="EK147" s="25"/>
      <c r="EL147" s="5">
        <f t="shared" si="554"/>
        <v>102</v>
      </c>
      <c r="EM147" s="5">
        <f t="shared" si="555"/>
        <v>102</v>
      </c>
      <c r="EN147" s="5">
        <f t="shared" si="556"/>
        <v>332</v>
      </c>
      <c r="EO147" s="5">
        <f t="shared" si="557"/>
        <v>-315</v>
      </c>
      <c r="EP147" s="5">
        <f t="shared" si="558"/>
        <v>-50</v>
      </c>
      <c r="EQ147" s="5">
        <f t="shared" si="559"/>
        <v>1</v>
      </c>
      <c r="ER147" s="5">
        <f t="shared" si="560"/>
        <v>1952</v>
      </c>
      <c r="ES147" s="5">
        <f t="shared" si="561"/>
        <v>725</v>
      </c>
      <c r="ET147" s="5">
        <f t="shared" si="562"/>
        <v>690</v>
      </c>
      <c r="EU147" s="5">
        <f t="shared" si="563"/>
        <v>702</v>
      </c>
      <c r="EV147" s="5">
        <f t="shared" si="564"/>
        <v>675</v>
      </c>
      <c r="EW147" s="5">
        <f t="shared" si="565"/>
        <v>690</v>
      </c>
      <c r="EX147" s="5">
        <f t="shared" si="566"/>
        <v>841</v>
      </c>
      <c r="EY147" s="5">
        <f t="shared" si="567"/>
        <v>847</v>
      </c>
      <c r="EZ147" s="5">
        <f t="shared" si="568"/>
        <v>833</v>
      </c>
      <c r="FA147" s="5">
        <f t="shared" si="569"/>
        <v>749</v>
      </c>
      <c r="FB147" s="5">
        <f t="shared" si="570"/>
        <v>687</v>
      </c>
      <c r="FC147" s="5">
        <f t="shared" si="571"/>
        <v>632</v>
      </c>
      <c r="FD147" s="5">
        <f t="shared" si="572"/>
        <v>719</v>
      </c>
      <c r="FE147" s="5">
        <f t="shared" si="573"/>
        <v>540</v>
      </c>
      <c r="FF147" s="5">
        <f t="shared" si="574"/>
        <v>220</v>
      </c>
      <c r="FG147" s="5">
        <f t="shared" si="575"/>
        <v>190</v>
      </c>
      <c r="FH147" s="5">
        <f t="shared" si="576"/>
        <v>213</v>
      </c>
      <c r="FI147" s="5">
        <f t="shared" si="577"/>
        <v>257</v>
      </c>
      <c r="FJ147" s="5">
        <f t="shared" si="578"/>
        <v>249</v>
      </c>
      <c r="FK147" s="5">
        <f t="shared" si="579"/>
        <v>274</v>
      </c>
      <c r="FL147" s="5">
        <f t="shared" si="580"/>
        <v>298</v>
      </c>
      <c r="FM147" s="5">
        <f t="shared" si="581"/>
        <v>234</v>
      </c>
      <c r="FN147" s="5">
        <f t="shared" si="582"/>
        <v>214</v>
      </c>
      <c r="FO147" s="5">
        <f t="shared" si="583"/>
        <v>205</v>
      </c>
      <c r="FP147" s="176">
        <f t="shared" si="584"/>
        <v>4241</v>
      </c>
      <c r="FQ147" s="176">
        <f t="shared" si="585"/>
        <v>7213</v>
      </c>
      <c r="FR147" s="176">
        <f t="shared" si="586"/>
        <v>2354</v>
      </c>
      <c r="FS147" s="66">
        <f t="shared" si="587"/>
        <v>13808</v>
      </c>
      <c r="FT147" s="242">
        <f t="shared" si="588"/>
        <v>3.2490905731778017E-3</v>
      </c>
      <c r="FU147" s="242">
        <f t="shared" si="589"/>
        <v>4.1496476867748282E-3</v>
      </c>
      <c r="FV147" s="242">
        <f t="shared" si="590"/>
        <v>1.1499627647598759E-2</v>
      </c>
      <c r="FW147" s="242">
        <f t="shared" si="591"/>
        <v>-2.3135397157651207E-2</v>
      </c>
      <c r="FX147" s="242">
        <f t="shared" si="592"/>
        <v>-2.080746849402479E-3</v>
      </c>
      <c r="FY147" s="242">
        <f t="shared" si="593"/>
        <v>4.2457736861099519E-5</v>
      </c>
      <c r="FZ147" s="242">
        <f t="shared" si="594"/>
        <v>6.12059324602569E-2</v>
      </c>
      <c r="GA147" s="242">
        <f t="shared" si="595"/>
        <v>2.5987525987525989E-2</v>
      </c>
      <c r="GB147" s="242">
        <f t="shared" si="596"/>
        <v>2.7461593568415186E-2</v>
      </c>
      <c r="GC147" s="242">
        <f t="shared" si="597"/>
        <v>1.4499638541774244E-2</v>
      </c>
      <c r="GD147" s="242">
        <f t="shared" si="598"/>
        <v>1.3944840409048653E-2</v>
      </c>
      <c r="GE147" s="242">
        <f t="shared" si="599"/>
        <v>1.5979620194534506E-2</v>
      </c>
      <c r="GF147" s="242">
        <f t="shared" si="600"/>
        <v>1.891800697334383E-2</v>
      </c>
      <c r="GG147" s="242">
        <f t="shared" si="601"/>
        <v>1.4003471935190543E-2</v>
      </c>
      <c r="GH147" s="242">
        <f t="shared" si="602"/>
        <v>1.3278921107586361E-2</v>
      </c>
      <c r="GI147" s="242">
        <f t="shared" si="603"/>
        <v>1.0030399207210102E-2</v>
      </c>
      <c r="GJ147" s="242">
        <f t="shared" si="604"/>
        <v>8.705128042676669E-3</v>
      </c>
      <c r="GK147" s="242">
        <f t="shared" si="605"/>
        <v>8.2211382113821143E-3</v>
      </c>
      <c r="GL147" s="242">
        <f t="shared" si="606"/>
        <v>8.0030275709308662E-3</v>
      </c>
      <c r="GM147" s="242">
        <f t="shared" si="607"/>
        <v>6.7835787146374553E-3</v>
      </c>
      <c r="GN147" s="242">
        <f t="shared" si="608"/>
        <v>3.3985756878253748E-3</v>
      </c>
      <c r="GO147" s="242">
        <f t="shared" si="609"/>
        <v>3.4838094539587079E-3</v>
      </c>
      <c r="GP147" s="242">
        <f t="shared" si="610"/>
        <v>3.5734657584806898E-3</v>
      </c>
      <c r="GQ147" s="242">
        <f t="shared" si="611"/>
        <v>3.7909518681869809E-3</v>
      </c>
      <c r="GR147" s="242">
        <f t="shared" si="612"/>
        <v>3.8574150671562019E-3</v>
      </c>
      <c r="GS147" s="242">
        <f t="shared" si="613"/>
        <v>4.0634129702955615E-3</v>
      </c>
      <c r="GT147" s="242">
        <f t="shared" si="614"/>
        <v>4.2308511393483357E-3</v>
      </c>
      <c r="GU147" s="242">
        <f t="shared" si="615"/>
        <v>3.064562072115432E-3</v>
      </c>
      <c r="GV147" s="242">
        <f t="shared" si="616"/>
        <v>3.8115932994327137E-3</v>
      </c>
      <c r="GW147" s="242">
        <f t="shared" si="617"/>
        <v>2.7617455579118958E-3</v>
      </c>
      <c r="GX147" s="177">
        <f t="shared" si="618"/>
        <v>1.5180378403415067E-2</v>
      </c>
      <c r="GY147" s="177">
        <f t="shared" si="619"/>
        <v>1.0942582164182727E-2</v>
      </c>
      <c r="GZ147" s="177">
        <f t="shared" si="620"/>
        <v>3.5894177742763476E-3</v>
      </c>
      <c r="HA147" s="243">
        <f t="shared" si="621"/>
        <v>8.6605366915185993E-3</v>
      </c>
      <c r="HB147" s="19"/>
      <c r="HC147" s="19"/>
      <c r="HD147" s="225">
        <v>1.566E-2</v>
      </c>
      <c r="HE147" s="10">
        <f t="shared" si="622"/>
        <v>1.5973200000000001</v>
      </c>
      <c r="HF147" s="10">
        <f t="shared" si="623"/>
        <v>1.5973200000000001</v>
      </c>
      <c r="HG147" s="10">
        <f t="shared" si="624"/>
        <v>5.1991199999999997</v>
      </c>
      <c r="HH147" s="10">
        <f t="shared" si="625"/>
        <v>-4.9329000000000001</v>
      </c>
      <c r="HI147" s="10">
        <f t="shared" si="626"/>
        <v>-0.78300000000000003</v>
      </c>
      <c r="HJ147" s="10">
        <f t="shared" si="627"/>
        <v>1.566E-2</v>
      </c>
      <c r="HK147" s="10">
        <f t="shared" si="628"/>
        <v>30.56832</v>
      </c>
      <c r="HL147" s="10">
        <f t="shared" si="629"/>
        <v>11.3535</v>
      </c>
      <c r="HM147" s="10">
        <f t="shared" si="630"/>
        <v>10.805400000000001</v>
      </c>
      <c r="HN147" s="10">
        <f t="shared" si="631"/>
        <v>10.993320000000001</v>
      </c>
      <c r="HO147" s="10">
        <f t="shared" si="632"/>
        <v>10.570500000000001</v>
      </c>
      <c r="HP147" s="10">
        <f t="shared" si="633"/>
        <v>10.805400000000001</v>
      </c>
      <c r="HQ147" s="10">
        <f t="shared" si="634"/>
        <v>13.170059999999999</v>
      </c>
      <c r="HR147" s="10">
        <f t="shared" si="635"/>
        <v>13.26402</v>
      </c>
      <c r="HS147" s="10">
        <f t="shared" si="636"/>
        <v>13.044779999999999</v>
      </c>
      <c r="HT147" s="10">
        <f t="shared" si="637"/>
        <v>11.729340000000001</v>
      </c>
      <c r="HU147" s="10">
        <f t="shared" si="638"/>
        <v>10.758420000000001</v>
      </c>
      <c r="HV147" s="10">
        <f t="shared" si="639"/>
        <v>9.897120000000001</v>
      </c>
      <c r="HW147" s="10">
        <f t="shared" si="640"/>
        <v>11.259539999999999</v>
      </c>
      <c r="HX147" s="10">
        <f t="shared" si="641"/>
        <v>8.4564000000000004</v>
      </c>
      <c r="HY147" s="10">
        <f t="shared" si="642"/>
        <v>3.4452000000000003</v>
      </c>
      <c r="HZ147" s="10">
        <f t="shared" si="643"/>
        <v>2.9754</v>
      </c>
      <c r="IA147" s="10">
        <f t="shared" si="644"/>
        <v>3.3355800000000002</v>
      </c>
      <c r="IB147" s="10">
        <f t="shared" si="645"/>
        <v>4.0246199999999996</v>
      </c>
      <c r="IC147" s="10">
        <f t="shared" si="646"/>
        <v>3.89934</v>
      </c>
      <c r="ID147" s="10">
        <f t="shared" si="647"/>
        <v>4.2908400000000002</v>
      </c>
      <c r="IE147" s="10">
        <f t="shared" si="648"/>
        <v>4.6666800000000004</v>
      </c>
      <c r="IF147" s="10">
        <f t="shared" si="649"/>
        <v>3.6644399999999999</v>
      </c>
      <c r="IG147" s="10">
        <f t="shared" si="650"/>
        <v>3.3512400000000002</v>
      </c>
      <c r="IH147" s="10">
        <f t="shared" si="651"/>
        <v>3.2103000000000002</v>
      </c>
      <c r="II147" s="176">
        <f t="shared" si="652"/>
        <v>66.414060000000006</v>
      </c>
      <c r="IJ147" s="176">
        <f t="shared" si="653"/>
        <v>112.95558000000001</v>
      </c>
      <c r="IK147" s="176">
        <f t="shared" si="654"/>
        <v>36.86363999999999</v>
      </c>
      <c r="IL147" s="19">
        <f t="shared" si="655"/>
        <v>216.23328000000001</v>
      </c>
      <c r="IM147" s="168"/>
      <c r="IN147" s="168"/>
      <c r="IO147" s="168"/>
      <c r="IP147" s="168"/>
      <c r="IQ147" s="168"/>
      <c r="IR147" s="168"/>
      <c r="IS147" s="168"/>
      <c r="IT147" s="168"/>
      <c r="IU147" s="168"/>
      <c r="IV147" s="168"/>
      <c r="IW147" s="168"/>
      <c r="IX147" s="168"/>
      <c r="IY147" s="168"/>
      <c r="IZ147" s="168"/>
      <c r="JA147" s="168"/>
      <c r="JB147" s="168"/>
      <c r="JC147" s="168"/>
      <c r="JD147" s="168"/>
      <c r="JE147" s="168"/>
      <c r="JF147" s="168"/>
      <c r="JG147" s="168"/>
      <c r="JH147" s="168"/>
      <c r="JI147" s="168"/>
      <c r="JJ147" s="168"/>
      <c r="JK147" s="168"/>
      <c r="JL147" s="168"/>
      <c r="JM147" s="168"/>
      <c r="JN147" s="168"/>
      <c r="JO147" s="168"/>
      <c r="JP147" s="168"/>
      <c r="JQ147" s="177">
        <f t="shared" si="658"/>
        <v>1.566E-2</v>
      </c>
      <c r="JR147" s="177">
        <f t="shared" si="659"/>
        <v>1.566E-2</v>
      </c>
      <c r="JS147" s="177">
        <f t="shared" si="660"/>
        <v>1.5659999999999997E-2</v>
      </c>
      <c r="JT147" s="22">
        <f t="shared" si="661"/>
        <v>1.566E-2</v>
      </c>
    </row>
    <row r="148" spans="1:280" x14ac:dyDescent="0.25">
      <c r="A148" s="96">
        <v>148</v>
      </c>
      <c r="B148" s="39"/>
      <c r="C148" s="39" t="s">
        <v>186</v>
      </c>
      <c r="D148" s="39" t="s">
        <v>186</v>
      </c>
      <c r="E148" s="68">
        <v>623</v>
      </c>
      <c r="F148" s="48" t="s">
        <v>117</v>
      </c>
      <c r="G148" s="124"/>
      <c r="H148" s="125"/>
      <c r="I148" s="125"/>
      <c r="J148" s="125"/>
      <c r="K148" s="125"/>
      <c r="L148" s="125"/>
      <c r="M148" s="125"/>
      <c r="N148" s="17"/>
      <c r="O148" s="12"/>
      <c r="P148" s="12"/>
      <c r="Q148" s="12"/>
      <c r="R148" s="12"/>
      <c r="S148" s="12"/>
      <c r="T148" s="12"/>
      <c r="U148" s="11"/>
      <c r="V148" s="11"/>
      <c r="W148" s="11"/>
      <c r="X148" s="12"/>
      <c r="Y148" s="11"/>
      <c r="Z148" s="12"/>
      <c r="AA148" s="11"/>
      <c r="AB148" s="11"/>
      <c r="AC148" s="11"/>
      <c r="AD148" s="11"/>
      <c r="AE148" s="11"/>
      <c r="AF148" s="11"/>
      <c r="AG148" s="11"/>
      <c r="AH148" s="5"/>
      <c r="AI148" s="5"/>
      <c r="AJ148" s="5"/>
      <c r="AK148" s="5"/>
      <c r="AL148" s="60"/>
      <c r="AM148" s="124">
        <v>2</v>
      </c>
      <c r="AN148" s="125">
        <v>2</v>
      </c>
      <c r="AO148" s="125">
        <v>2</v>
      </c>
      <c r="AP148" s="125">
        <v>2</v>
      </c>
      <c r="AQ148" s="125">
        <v>2</v>
      </c>
      <c r="AR148" s="125">
        <v>2</v>
      </c>
      <c r="AS148" s="125">
        <v>2</v>
      </c>
      <c r="AT148" s="17">
        <v>2</v>
      </c>
      <c r="AU148" s="12">
        <v>2</v>
      </c>
      <c r="AV148" s="12">
        <v>2</v>
      </c>
      <c r="AW148" s="12">
        <v>2</v>
      </c>
      <c r="AX148" s="12">
        <v>1</v>
      </c>
      <c r="AY148" s="12">
        <v>1</v>
      </c>
      <c r="AZ148" s="12">
        <v>1</v>
      </c>
      <c r="BA148" s="11">
        <v>0</v>
      </c>
      <c r="BB148" s="11">
        <v>1</v>
      </c>
      <c r="BC148" s="11">
        <v>1</v>
      </c>
      <c r="BD148" s="12">
        <v>5</v>
      </c>
      <c r="BE148" s="11">
        <v>5</v>
      </c>
      <c r="BF148" s="12">
        <v>5</v>
      </c>
      <c r="BG148" s="11"/>
      <c r="BH148" s="11"/>
      <c r="BI148" s="11">
        <v>2</v>
      </c>
      <c r="BJ148" s="11">
        <v>2</v>
      </c>
      <c r="BK148" s="11">
        <v>2</v>
      </c>
      <c r="BL148" s="11">
        <v>1</v>
      </c>
      <c r="BM148" s="11">
        <v>1</v>
      </c>
      <c r="BN148" s="5"/>
      <c r="BO148" s="5"/>
      <c r="BP148" s="5"/>
      <c r="BQ148" s="5"/>
      <c r="BR148" s="60"/>
      <c r="BS148" s="60"/>
      <c r="BT148" s="11">
        <f t="shared" si="516"/>
        <v>0</v>
      </c>
      <c r="BU148" s="11">
        <f t="shared" si="517"/>
        <v>0</v>
      </c>
      <c r="BV148" s="11">
        <f t="shared" si="518"/>
        <v>0</v>
      </c>
      <c r="BW148" s="11">
        <f t="shared" si="519"/>
        <v>0</v>
      </c>
      <c r="BX148" s="11">
        <f t="shared" si="520"/>
        <v>0</v>
      </c>
      <c r="BY148" s="11">
        <f t="shared" si="521"/>
        <v>0</v>
      </c>
      <c r="BZ148" s="11">
        <f t="shared" si="522"/>
        <v>0</v>
      </c>
      <c r="CA148" s="11">
        <f t="shared" si="523"/>
        <v>0</v>
      </c>
      <c r="CB148" s="11">
        <f t="shared" si="524"/>
        <v>0</v>
      </c>
      <c r="CC148" s="11">
        <f t="shared" si="525"/>
        <v>0</v>
      </c>
      <c r="CD148" s="11">
        <f t="shared" si="526"/>
        <v>-1</v>
      </c>
      <c r="CE148" s="11">
        <f t="shared" si="527"/>
        <v>0</v>
      </c>
      <c r="CF148" s="11">
        <f t="shared" si="528"/>
        <v>0</v>
      </c>
      <c r="CG148" s="11">
        <f t="shared" si="529"/>
        <v>-1</v>
      </c>
      <c r="CH148" s="11">
        <f t="shared" si="530"/>
        <v>1</v>
      </c>
      <c r="CI148" s="11">
        <f t="shared" si="531"/>
        <v>0</v>
      </c>
      <c r="CJ148" s="11">
        <f t="shared" si="532"/>
        <v>4</v>
      </c>
      <c r="CK148" s="11">
        <f t="shared" si="533"/>
        <v>0</v>
      </c>
      <c r="CL148" s="11">
        <f t="shared" si="534"/>
        <v>0</v>
      </c>
      <c r="CM148" s="11">
        <f t="shared" si="535"/>
        <v>-5</v>
      </c>
      <c r="CN148" s="11">
        <f t="shared" si="536"/>
        <v>0</v>
      </c>
      <c r="CO148" s="11">
        <f t="shared" si="537"/>
        <v>2</v>
      </c>
      <c r="CP148" s="11">
        <f t="shared" si="538"/>
        <v>0</v>
      </c>
      <c r="CQ148" s="11">
        <f t="shared" si="539"/>
        <v>0</v>
      </c>
      <c r="CR148" s="11">
        <f t="shared" si="540"/>
        <v>-1</v>
      </c>
      <c r="CS148" s="11">
        <f t="shared" si="541"/>
        <v>0</v>
      </c>
      <c r="CT148" s="11">
        <f t="shared" si="542"/>
        <v>-1</v>
      </c>
      <c r="CU148" s="11">
        <f t="shared" si="543"/>
        <v>0</v>
      </c>
      <c r="CV148" s="11">
        <f t="shared" si="544"/>
        <v>0</v>
      </c>
      <c r="CW148" s="11">
        <f t="shared" si="545"/>
        <v>0</v>
      </c>
      <c r="CX148" s="66">
        <f t="shared" si="546"/>
        <v>0</v>
      </c>
      <c r="CY148" s="66">
        <f t="shared" si="547"/>
        <v>-2</v>
      </c>
      <c r="CZ148" s="66">
        <f t="shared" si="548"/>
        <v>0</v>
      </c>
      <c r="DA148" s="66">
        <f t="shared" si="549"/>
        <v>-2</v>
      </c>
      <c r="DB148" s="60"/>
      <c r="DC148" s="135"/>
      <c r="DD148" s="134"/>
      <c r="DE148" s="134"/>
      <c r="DF148" s="134"/>
      <c r="DG148" s="134"/>
      <c r="DH148" s="134"/>
      <c r="DI148" s="134"/>
      <c r="DJ148" s="135"/>
      <c r="DK148" s="122"/>
      <c r="DL148" s="122"/>
      <c r="DM148" s="122"/>
      <c r="DN148" s="122"/>
      <c r="DO148" s="122"/>
      <c r="DP148" s="122"/>
      <c r="DQ148" s="122"/>
      <c r="DR148" s="122"/>
      <c r="DS148" s="122"/>
      <c r="DT148" s="122"/>
      <c r="DU148" s="122"/>
      <c r="DV148" s="122"/>
      <c r="DW148" s="122"/>
      <c r="DX148" s="122"/>
      <c r="DY148" s="122"/>
      <c r="DZ148" s="122"/>
      <c r="EA148" s="122"/>
      <c r="EB148" s="232"/>
      <c r="EC148" s="232"/>
      <c r="ED148" s="232"/>
      <c r="EE148" s="232"/>
      <c r="EF148" s="232"/>
      <c r="EG148" s="66">
        <f t="shared" si="550"/>
        <v>0</v>
      </c>
      <c r="EH148" s="66">
        <f t="shared" si="551"/>
        <v>0</v>
      </c>
      <c r="EI148" s="66">
        <f t="shared" si="552"/>
        <v>0</v>
      </c>
      <c r="EJ148" s="66">
        <f t="shared" si="553"/>
        <v>0</v>
      </c>
      <c r="EK148" s="25"/>
      <c r="EL148" s="5">
        <f t="shared" si="554"/>
        <v>0</v>
      </c>
      <c r="EM148" s="5">
        <f t="shared" si="555"/>
        <v>0</v>
      </c>
      <c r="EN148" s="5">
        <f t="shared" si="556"/>
        <v>0</v>
      </c>
      <c r="EO148" s="5">
        <f t="shared" si="557"/>
        <v>0</v>
      </c>
      <c r="EP148" s="5">
        <f t="shared" si="558"/>
        <v>0</v>
      </c>
      <c r="EQ148" s="5">
        <f t="shared" si="559"/>
        <v>0</v>
      </c>
      <c r="ER148" s="5">
        <f t="shared" si="560"/>
        <v>0</v>
      </c>
      <c r="ES148" s="5">
        <f t="shared" si="561"/>
        <v>0</v>
      </c>
      <c r="ET148" s="5">
        <f t="shared" si="562"/>
        <v>0</v>
      </c>
      <c r="EU148" s="5">
        <f t="shared" si="563"/>
        <v>0</v>
      </c>
      <c r="EV148" s="5">
        <f t="shared" si="564"/>
        <v>-1</v>
      </c>
      <c r="EW148" s="5">
        <f t="shared" si="565"/>
        <v>0</v>
      </c>
      <c r="EX148" s="5">
        <f t="shared" si="566"/>
        <v>0</v>
      </c>
      <c r="EY148" s="5">
        <f t="shared" si="567"/>
        <v>-1</v>
      </c>
      <c r="EZ148" s="5">
        <f t="shared" si="568"/>
        <v>1</v>
      </c>
      <c r="FA148" s="5">
        <f t="shared" si="569"/>
        <v>0</v>
      </c>
      <c r="FB148" s="5">
        <f t="shared" si="570"/>
        <v>4</v>
      </c>
      <c r="FC148" s="5">
        <f t="shared" si="571"/>
        <v>0</v>
      </c>
      <c r="FD148" s="5">
        <f t="shared" si="572"/>
        <v>0</v>
      </c>
      <c r="FE148" s="5">
        <f t="shared" si="573"/>
        <v>-5</v>
      </c>
      <c r="FF148" s="5">
        <f t="shared" si="574"/>
        <v>0</v>
      </c>
      <c r="FG148" s="5">
        <f t="shared" si="575"/>
        <v>2</v>
      </c>
      <c r="FH148" s="5">
        <f t="shared" si="576"/>
        <v>0</v>
      </c>
      <c r="FI148" s="5">
        <f t="shared" si="577"/>
        <v>0</v>
      </c>
      <c r="FJ148" s="5">
        <f t="shared" si="578"/>
        <v>-1</v>
      </c>
      <c r="FK148" s="5">
        <f t="shared" si="579"/>
        <v>0</v>
      </c>
      <c r="FL148" s="5">
        <f t="shared" si="580"/>
        <v>-1</v>
      </c>
      <c r="FM148" s="5">
        <f t="shared" si="581"/>
        <v>0</v>
      </c>
      <c r="FN148" s="5">
        <f t="shared" si="582"/>
        <v>0</v>
      </c>
      <c r="FO148" s="5">
        <f t="shared" si="583"/>
        <v>0</v>
      </c>
      <c r="FP148" s="176">
        <f t="shared" si="584"/>
        <v>0</v>
      </c>
      <c r="FQ148" s="176">
        <f t="shared" si="585"/>
        <v>-2</v>
      </c>
      <c r="FR148" s="176">
        <f t="shared" si="586"/>
        <v>0</v>
      </c>
      <c r="FS148" s="66">
        <f t="shared" si="587"/>
        <v>-2</v>
      </c>
      <c r="FT148" s="242">
        <f t="shared" si="588"/>
        <v>0</v>
      </c>
      <c r="FU148" s="242">
        <f t="shared" si="589"/>
        <v>0</v>
      </c>
      <c r="FV148" s="242">
        <f t="shared" si="590"/>
        <v>0</v>
      </c>
      <c r="FW148" s="242">
        <f t="shared" si="591"/>
        <v>0</v>
      </c>
      <c r="FX148" s="242">
        <f t="shared" si="592"/>
        <v>0</v>
      </c>
      <c r="FY148" s="242">
        <f t="shared" si="593"/>
        <v>0</v>
      </c>
      <c r="FZ148" s="242">
        <f t="shared" si="594"/>
        <v>0</v>
      </c>
      <c r="GA148" s="242">
        <f t="shared" si="595"/>
        <v>0</v>
      </c>
      <c r="GB148" s="242">
        <f t="shared" si="596"/>
        <v>0</v>
      </c>
      <c r="GC148" s="242">
        <f t="shared" si="597"/>
        <v>0</v>
      </c>
      <c r="GD148" s="242">
        <f t="shared" si="598"/>
        <v>-2.0659022828220224E-5</v>
      </c>
      <c r="GE148" s="242">
        <f t="shared" si="599"/>
        <v>0</v>
      </c>
      <c r="GF148" s="242">
        <f t="shared" si="600"/>
        <v>0</v>
      </c>
      <c r="GG148" s="242">
        <f t="shared" si="601"/>
        <v>-1.653302471687195E-5</v>
      </c>
      <c r="GH148" s="242">
        <f t="shared" si="602"/>
        <v>1.5941081761808355E-5</v>
      </c>
      <c r="GI148" s="242">
        <f t="shared" si="603"/>
        <v>0</v>
      </c>
      <c r="GJ148" s="242">
        <f t="shared" si="604"/>
        <v>5.0684879433343048E-5</v>
      </c>
      <c r="GK148" s="242">
        <f t="shared" si="605"/>
        <v>0</v>
      </c>
      <c r="GL148" s="242">
        <f t="shared" si="606"/>
        <v>0</v>
      </c>
      <c r="GM148" s="242">
        <f t="shared" si="607"/>
        <v>-6.2810914024420878E-5</v>
      </c>
      <c r="GN148" s="242">
        <f t="shared" si="608"/>
        <v>0</v>
      </c>
      <c r="GO148" s="242">
        <f t="shared" si="609"/>
        <v>3.667167846272324E-5</v>
      </c>
      <c r="GP148" s="242">
        <f t="shared" si="610"/>
        <v>0</v>
      </c>
      <c r="GQ148" s="242">
        <f t="shared" si="611"/>
        <v>0</v>
      </c>
      <c r="GR148" s="242">
        <f t="shared" si="612"/>
        <v>-1.5491626775727718E-5</v>
      </c>
      <c r="GS148" s="242">
        <f t="shared" si="613"/>
        <v>0</v>
      </c>
      <c r="GT148" s="242">
        <f t="shared" si="614"/>
        <v>-1.4197487044793071E-5</v>
      </c>
      <c r="GU148" s="242">
        <f t="shared" si="615"/>
        <v>0</v>
      </c>
      <c r="GV148" s="242">
        <f t="shared" si="616"/>
        <v>0</v>
      </c>
      <c r="GW148" s="242">
        <f t="shared" si="617"/>
        <v>0</v>
      </c>
      <c r="GX148" s="177">
        <f t="shared" si="618"/>
        <v>0</v>
      </c>
      <c r="GY148" s="177">
        <f t="shared" si="619"/>
        <v>-3.0341278702849652E-6</v>
      </c>
      <c r="GZ148" s="177">
        <f t="shared" si="620"/>
        <v>0</v>
      </c>
      <c r="HA148" s="243">
        <f t="shared" si="621"/>
        <v>-1.2544230433833428E-6</v>
      </c>
      <c r="HB148" s="19"/>
      <c r="HC148" s="19"/>
      <c r="HD148" s="225">
        <v>0</v>
      </c>
      <c r="HE148" s="10">
        <f t="shared" si="622"/>
        <v>0</v>
      </c>
      <c r="HF148" s="10">
        <f t="shared" si="623"/>
        <v>0</v>
      </c>
      <c r="HG148" s="10">
        <f t="shared" si="624"/>
        <v>0</v>
      </c>
      <c r="HH148" s="10">
        <f t="shared" si="625"/>
        <v>0</v>
      </c>
      <c r="HI148" s="10">
        <f t="shared" si="626"/>
        <v>0</v>
      </c>
      <c r="HJ148" s="10">
        <f t="shared" si="627"/>
        <v>0</v>
      </c>
      <c r="HK148" s="10">
        <f t="shared" si="628"/>
        <v>0</v>
      </c>
      <c r="HL148" s="10">
        <f t="shared" si="629"/>
        <v>0</v>
      </c>
      <c r="HM148" s="10">
        <f t="shared" si="630"/>
        <v>0</v>
      </c>
      <c r="HN148" s="10">
        <f t="shared" si="631"/>
        <v>0</v>
      </c>
      <c r="HO148" s="10">
        <f t="shared" si="632"/>
        <v>0</v>
      </c>
      <c r="HP148" s="10">
        <f t="shared" si="633"/>
        <v>0</v>
      </c>
      <c r="HQ148" s="10">
        <f t="shared" si="634"/>
        <v>0</v>
      </c>
      <c r="HR148" s="10">
        <f t="shared" si="635"/>
        <v>0</v>
      </c>
      <c r="HS148" s="10">
        <f t="shared" si="636"/>
        <v>0</v>
      </c>
      <c r="HT148" s="10">
        <f t="shared" si="637"/>
        <v>0</v>
      </c>
      <c r="HU148" s="10">
        <f t="shared" si="638"/>
        <v>0</v>
      </c>
      <c r="HV148" s="10">
        <f t="shared" si="639"/>
        <v>0</v>
      </c>
      <c r="HW148" s="10">
        <f t="shared" si="640"/>
        <v>0</v>
      </c>
      <c r="HX148" s="10">
        <f t="shared" si="641"/>
        <v>0</v>
      </c>
      <c r="HY148" s="10">
        <f t="shared" si="642"/>
        <v>0</v>
      </c>
      <c r="HZ148" s="10">
        <f t="shared" si="643"/>
        <v>0</v>
      </c>
      <c r="IA148" s="10">
        <f t="shared" si="644"/>
        <v>0</v>
      </c>
      <c r="IB148" s="10">
        <f t="shared" si="645"/>
        <v>0</v>
      </c>
      <c r="IC148" s="10">
        <f t="shared" si="646"/>
        <v>0</v>
      </c>
      <c r="ID148" s="10">
        <f t="shared" si="647"/>
        <v>0</v>
      </c>
      <c r="IE148" s="10">
        <f t="shared" si="648"/>
        <v>0</v>
      </c>
      <c r="IF148" s="10">
        <f t="shared" si="649"/>
        <v>0</v>
      </c>
      <c r="IG148" s="10">
        <f t="shared" si="650"/>
        <v>0</v>
      </c>
      <c r="IH148" s="10">
        <f t="shared" si="651"/>
        <v>0</v>
      </c>
      <c r="II148" s="176">
        <f t="shared" si="652"/>
        <v>0</v>
      </c>
      <c r="IJ148" s="176">
        <f t="shared" si="653"/>
        <v>0</v>
      </c>
      <c r="IK148" s="176">
        <f t="shared" si="654"/>
        <v>0</v>
      </c>
      <c r="IL148" s="19">
        <f t="shared" si="655"/>
        <v>0</v>
      </c>
      <c r="IM148" s="168"/>
      <c r="IN148" s="168"/>
      <c r="IO148" s="168"/>
      <c r="IP148" s="168"/>
      <c r="IQ148" s="168"/>
      <c r="IR148" s="168"/>
      <c r="IS148" s="168"/>
      <c r="IT148" s="168"/>
      <c r="IU148" s="168"/>
      <c r="IV148" s="168"/>
      <c r="IW148" s="168"/>
      <c r="IX148" s="168"/>
      <c r="IY148" s="168"/>
      <c r="IZ148" s="168"/>
      <c r="JA148" s="168"/>
      <c r="JB148" s="168"/>
      <c r="JC148" s="168"/>
      <c r="JD148" s="168"/>
      <c r="JE148" s="168"/>
      <c r="JF148" s="168"/>
      <c r="JG148" s="168"/>
      <c r="JH148" s="168"/>
      <c r="JI148" s="168"/>
      <c r="JJ148" s="168"/>
      <c r="JK148" s="168"/>
      <c r="JL148" s="168"/>
      <c r="JM148" s="168"/>
      <c r="JN148" s="168"/>
      <c r="JO148" s="168"/>
      <c r="JP148" s="168"/>
      <c r="JQ148" s="177"/>
      <c r="JR148" s="177"/>
      <c r="JS148" s="177"/>
      <c r="JT148" s="22"/>
    </row>
    <row r="149" spans="1:280" x14ac:dyDescent="0.25">
      <c r="A149" s="96">
        <v>149</v>
      </c>
      <c r="B149" s="39"/>
      <c r="C149" s="39" t="s">
        <v>238</v>
      </c>
      <c r="D149" s="39" t="s">
        <v>181</v>
      </c>
      <c r="E149" s="68">
        <v>125</v>
      </c>
      <c r="F149" s="50" t="s">
        <v>121</v>
      </c>
      <c r="G149" s="124"/>
      <c r="H149" s="125"/>
      <c r="I149" s="125"/>
      <c r="J149" s="125"/>
      <c r="K149" s="125"/>
      <c r="L149" s="125"/>
      <c r="M149" s="125"/>
      <c r="N149" s="17"/>
      <c r="O149" s="12"/>
      <c r="P149" s="12"/>
      <c r="Q149" s="12"/>
      <c r="R149" s="12"/>
      <c r="S149" s="12"/>
      <c r="T149" s="12"/>
      <c r="U149" s="12"/>
      <c r="V149" s="12"/>
      <c r="W149" s="11"/>
      <c r="X149" s="11"/>
      <c r="Y149" s="12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58"/>
      <c r="AM149" s="124">
        <v>26</v>
      </c>
      <c r="AN149" s="125">
        <v>26</v>
      </c>
      <c r="AO149" s="125">
        <v>26</v>
      </c>
      <c r="AP149" s="125">
        <v>26</v>
      </c>
      <c r="AQ149" s="125">
        <v>26</v>
      </c>
      <c r="AR149" s="125">
        <v>26</v>
      </c>
      <c r="AS149" s="125">
        <v>26</v>
      </c>
      <c r="AT149" s="17">
        <v>26</v>
      </c>
      <c r="AU149" s="12">
        <v>25</v>
      </c>
      <c r="AV149" s="12">
        <v>24</v>
      </c>
      <c r="AW149" s="12">
        <v>23</v>
      </c>
      <c r="AX149" s="12">
        <v>21</v>
      </c>
      <c r="AY149" s="12">
        <v>21</v>
      </c>
      <c r="AZ149" s="12">
        <v>21</v>
      </c>
      <c r="BA149" s="12">
        <v>20</v>
      </c>
      <c r="BB149" s="12">
        <v>21</v>
      </c>
      <c r="BC149" s="11">
        <v>19</v>
      </c>
      <c r="BD149" s="11">
        <v>17</v>
      </c>
      <c r="BE149" s="12">
        <v>19</v>
      </c>
      <c r="BF149" s="11">
        <v>15</v>
      </c>
      <c r="BG149" s="11">
        <v>14</v>
      </c>
      <c r="BH149" s="11">
        <v>15</v>
      </c>
      <c r="BI149" s="11">
        <v>14</v>
      </c>
      <c r="BJ149" s="11">
        <v>15</v>
      </c>
      <c r="BK149" s="11">
        <v>14</v>
      </c>
      <c r="BL149" s="11">
        <v>14</v>
      </c>
      <c r="BM149" s="11">
        <v>13</v>
      </c>
      <c r="BN149" s="11">
        <v>14</v>
      </c>
      <c r="BO149" s="11">
        <v>14</v>
      </c>
      <c r="BP149" s="11">
        <v>14</v>
      </c>
      <c r="BQ149" s="11">
        <v>13</v>
      </c>
      <c r="BR149" s="58"/>
      <c r="BS149" s="58"/>
      <c r="BT149" s="12">
        <f t="shared" si="516"/>
        <v>0</v>
      </c>
      <c r="BU149" s="12">
        <f t="shared" si="517"/>
        <v>0</v>
      </c>
      <c r="BV149" s="12">
        <f t="shared" si="518"/>
        <v>0</v>
      </c>
      <c r="BW149" s="12">
        <f t="shared" si="519"/>
        <v>0</v>
      </c>
      <c r="BX149" s="12">
        <f t="shared" si="520"/>
        <v>0</v>
      </c>
      <c r="BY149" s="12">
        <f t="shared" si="521"/>
        <v>0</v>
      </c>
      <c r="BZ149" s="12">
        <f t="shared" si="522"/>
        <v>0</v>
      </c>
      <c r="CA149" s="12">
        <f t="shared" si="523"/>
        <v>-1</v>
      </c>
      <c r="CB149" s="12">
        <f t="shared" si="524"/>
        <v>-1</v>
      </c>
      <c r="CC149" s="12">
        <f t="shared" si="525"/>
        <v>-1</v>
      </c>
      <c r="CD149" s="12">
        <f t="shared" si="526"/>
        <v>-2</v>
      </c>
      <c r="CE149" s="12">
        <f t="shared" si="527"/>
        <v>0</v>
      </c>
      <c r="CF149" s="12">
        <f t="shared" si="528"/>
        <v>0</v>
      </c>
      <c r="CG149" s="12">
        <f t="shared" si="529"/>
        <v>-1</v>
      </c>
      <c r="CH149" s="12">
        <f t="shared" si="530"/>
        <v>1</v>
      </c>
      <c r="CI149" s="12">
        <f t="shared" si="531"/>
        <v>-2</v>
      </c>
      <c r="CJ149" s="12">
        <f t="shared" si="532"/>
        <v>-2</v>
      </c>
      <c r="CK149" s="12">
        <f t="shared" si="533"/>
        <v>2</v>
      </c>
      <c r="CL149" s="12">
        <f t="shared" si="534"/>
        <v>-4</v>
      </c>
      <c r="CM149" s="12">
        <f t="shared" si="535"/>
        <v>-1</v>
      </c>
      <c r="CN149" s="12">
        <f t="shared" si="536"/>
        <v>1</v>
      </c>
      <c r="CO149" s="12">
        <f t="shared" si="537"/>
        <v>-1</v>
      </c>
      <c r="CP149" s="12">
        <f t="shared" si="538"/>
        <v>1</v>
      </c>
      <c r="CQ149" s="12">
        <f t="shared" si="539"/>
        <v>-1</v>
      </c>
      <c r="CR149" s="12">
        <f t="shared" si="540"/>
        <v>0</v>
      </c>
      <c r="CS149" s="12">
        <f t="shared" si="541"/>
        <v>-1</v>
      </c>
      <c r="CT149" s="12">
        <f t="shared" si="542"/>
        <v>1</v>
      </c>
      <c r="CU149" s="12">
        <f t="shared" si="543"/>
        <v>0</v>
      </c>
      <c r="CV149" s="12">
        <f t="shared" si="544"/>
        <v>0</v>
      </c>
      <c r="CW149" s="12">
        <f t="shared" si="545"/>
        <v>-1</v>
      </c>
      <c r="CX149" s="66">
        <f t="shared" si="546"/>
        <v>-3</v>
      </c>
      <c r="CY149" s="66">
        <f t="shared" si="547"/>
        <v>-9</v>
      </c>
      <c r="CZ149" s="66">
        <f t="shared" si="548"/>
        <v>-1</v>
      </c>
      <c r="DA149" s="66">
        <f t="shared" si="549"/>
        <v>-13</v>
      </c>
      <c r="DB149" s="58"/>
      <c r="DC149" s="135"/>
      <c r="DD149" s="134"/>
      <c r="DE149" s="134"/>
      <c r="DF149" s="134"/>
      <c r="DG149" s="134"/>
      <c r="DH149" s="134"/>
      <c r="DI149" s="134"/>
      <c r="DJ149" s="135">
        <v>1</v>
      </c>
      <c r="DK149" s="122">
        <v>0</v>
      </c>
      <c r="DL149" s="122">
        <v>1</v>
      </c>
      <c r="DM149" s="122">
        <v>0</v>
      </c>
      <c r="DN149" s="122">
        <v>0</v>
      </c>
      <c r="DO149" s="122">
        <v>0</v>
      </c>
      <c r="DP149" s="122">
        <v>0</v>
      </c>
      <c r="DQ149" s="122">
        <v>0</v>
      </c>
      <c r="DR149" s="122">
        <v>0</v>
      </c>
      <c r="DS149" s="137">
        <v>1</v>
      </c>
      <c r="DT149" s="137">
        <v>1</v>
      </c>
      <c r="DU149" s="137">
        <v>0</v>
      </c>
      <c r="DV149" s="137">
        <v>0</v>
      </c>
      <c r="DW149" s="137">
        <v>0</v>
      </c>
      <c r="DX149" s="137">
        <v>0</v>
      </c>
      <c r="DY149" s="137">
        <v>0</v>
      </c>
      <c r="DZ149" s="137"/>
      <c r="EA149" s="137"/>
      <c r="EB149" s="138"/>
      <c r="EC149" s="138"/>
      <c r="ED149" s="138"/>
      <c r="EE149" s="138"/>
      <c r="EF149" s="138"/>
      <c r="EG149" s="66">
        <f t="shared" si="550"/>
        <v>2</v>
      </c>
      <c r="EH149" s="66">
        <f t="shared" si="551"/>
        <v>2</v>
      </c>
      <c r="EI149" s="66">
        <f t="shared" si="552"/>
        <v>0</v>
      </c>
      <c r="EJ149" s="66">
        <f t="shared" si="553"/>
        <v>4</v>
      </c>
      <c r="EK149" s="25"/>
      <c r="EL149" s="5">
        <f t="shared" si="554"/>
        <v>0</v>
      </c>
      <c r="EM149" s="5">
        <f t="shared" si="555"/>
        <v>0</v>
      </c>
      <c r="EN149" s="5">
        <f t="shared" si="556"/>
        <v>0</v>
      </c>
      <c r="EO149" s="5">
        <f t="shared" si="557"/>
        <v>0</v>
      </c>
      <c r="EP149" s="5">
        <f t="shared" si="558"/>
        <v>0</v>
      </c>
      <c r="EQ149" s="5">
        <f t="shared" si="559"/>
        <v>0</v>
      </c>
      <c r="ER149" s="5">
        <f t="shared" si="560"/>
        <v>0</v>
      </c>
      <c r="ES149" s="5">
        <f t="shared" si="561"/>
        <v>0</v>
      </c>
      <c r="ET149" s="5">
        <f t="shared" si="562"/>
        <v>-1</v>
      </c>
      <c r="EU149" s="5">
        <f t="shared" si="563"/>
        <v>0</v>
      </c>
      <c r="EV149" s="5">
        <f t="shared" si="564"/>
        <v>-2</v>
      </c>
      <c r="EW149" s="5">
        <f t="shared" si="565"/>
        <v>0</v>
      </c>
      <c r="EX149" s="5">
        <f t="shared" si="566"/>
        <v>0</v>
      </c>
      <c r="EY149" s="5">
        <f t="shared" si="567"/>
        <v>-1</v>
      </c>
      <c r="EZ149" s="5">
        <f t="shared" si="568"/>
        <v>1</v>
      </c>
      <c r="FA149" s="5">
        <f t="shared" si="569"/>
        <v>-2</v>
      </c>
      <c r="FB149" s="5">
        <f t="shared" si="570"/>
        <v>-1</v>
      </c>
      <c r="FC149" s="5">
        <f t="shared" si="571"/>
        <v>3</v>
      </c>
      <c r="FD149" s="5">
        <f t="shared" si="572"/>
        <v>-4</v>
      </c>
      <c r="FE149" s="5">
        <f t="shared" si="573"/>
        <v>-1</v>
      </c>
      <c r="FF149" s="5">
        <f t="shared" si="574"/>
        <v>1</v>
      </c>
      <c r="FG149" s="5">
        <f t="shared" si="575"/>
        <v>-1</v>
      </c>
      <c r="FH149" s="5">
        <f t="shared" si="576"/>
        <v>1</v>
      </c>
      <c r="FI149" s="5">
        <f t="shared" si="577"/>
        <v>-1</v>
      </c>
      <c r="FJ149" s="5">
        <f t="shared" si="578"/>
        <v>0</v>
      </c>
      <c r="FK149" s="5">
        <f t="shared" si="579"/>
        <v>-1</v>
      </c>
      <c r="FL149" s="5">
        <f t="shared" si="580"/>
        <v>1</v>
      </c>
      <c r="FM149" s="5">
        <f t="shared" si="581"/>
        <v>0</v>
      </c>
      <c r="FN149" s="5">
        <f t="shared" si="582"/>
        <v>0</v>
      </c>
      <c r="FO149" s="5">
        <f t="shared" si="583"/>
        <v>-1</v>
      </c>
      <c r="FP149" s="176">
        <f t="shared" si="584"/>
        <v>-1</v>
      </c>
      <c r="FQ149" s="176">
        <f t="shared" si="585"/>
        <v>-7</v>
      </c>
      <c r="FR149" s="176">
        <f t="shared" si="586"/>
        <v>-1</v>
      </c>
      <c r="FS149" s="66">
        <f t="shared" si="587"/>
        <v>-9</v>
      </c>
      <c r="FT149" s="242">
        <f t="shared" si="588"/>
        <v>0</v>
      </c>
      <c r="FU149" s="242">
        <f t="shared" si="589"/>
        <v>0</v>
      </c>
      <c r="FV149" s="242">
        <f t="shared" si="590"/>
        <v>0</v>
      </c>
      <c r="FW149" s="242">
        <f t="shared" si="591"/>
        <v>0</v>
      </c>
      <c r="FX149" s="242">
        <f t="shared" si="592"/>
        <v>0</v>
      </c>
      <c r="FY149" s="242">
        <f t="shared" si="593"/>
        <v>0</v>
      </c>
      <c r="FZ149" s="242">
        <f t="shared" si="594"/>
        <v>0</v>
      </c>
      <c r="GA149" s="242">
        <f t="shared" si="595"/>
        <v>0</v>
      </c>
      <c r="GB149" s="242">
        <f t="shared" si="596"/>
        <v>-3.9799410968717664E-5</v>
      </c>
      <c r="GC149" s="242">
        <f t="shared" si="597"/>
        <v>0</v>
      </c>
      <c r="GD149" s="242">
        <f t="shared" si="598"/>
        <v>-4.1318045656440447E-5</v>
      </c>
      <c r="GE149" s="242">
        <f t="shared" si="599"/>
        <v>0</v>
      </c>
      <c r="GF149" s="242">
        <f t="shared" si="600"/>
        <v>0</v>
      </c>
      <c r="GG149" s="242">
        <f t="shared" si="601"/>
        <v>-1.653302471687195E-5</v>
      </c>
      <c r="GH149" s="242">
        <f t="shared" si="602"/>
        <v>1.5941081761808355E-5</v>
      </c>
      <c r="GI149" s="242">
        <f t="shared" si="603"/>
        <v>-2.6783442475861422E-5</v>
      </c>
      <c r="GJ149" s="242">
        <f t="shared" si="604"/>
        <v>-1.2671219858335762E-5</v>
      </c>
      <c r="GK149" s="242">
        <f t="shared" si="605"/>
        <v>3.9024390243902437E-5</v>
      </c>
      <c r="GL149" s="242">
        <f t="shared" si="606"/>
        <v>-4.4523101924511081E-5</v>
      </c>
      <c r="GM149" s="242">
        <f t="shared" si="607"/>
        <v>-1.2562182804884177E-5</v>
      </c>
      <c r="GN149" s="242">
        <f t="shared" si="608"/>
        <v>1.544807130829716E-5</v>
      </c>
      <c r="GO149" s="242">
        <f t="shared" si="609"/>
        <v>-1.833583923136162E-5</v>
      </c>
      <c r="GP149" s="242">
        <f t="shared" si="610"/>
        <v>1.6776834546857699E-5</v>
      </c>
      <c r="GQ149" s="242">
        <f t="shared" si="611"/>
        <v>-1.4750785479326775E-5</v>
      </c>
      <c r="GR149" s="242">
        <f t="shared" si="612"/>
        <v>0</v>
      </c>
      <c r="GS149" s="242">
        <f t="shared" si="613"/>
        <v>-1.4829974344144385E-5</v>
      </c>
      <c r="GT149" s="242">
        <f t="shared" si="614"/>
        <v>1.4197487044793071E-5</v>
      </c>
      <c r="GU149" s="242">
        <f t="shared" si="615"/>
        <v>0</v>
      </c>
      <c r="GV149" s="242">
        <f t="shared" si="616"/>
        <v>0</v>
      </c>
      <c r="GW149" s="242">
        <f t="shared" si="617"/>
        <v>-1.3471929550789735E-5</v>
      </c>
      <c r="GX149" s="177">
        <f t="shared" si="618"/>
        <v>-3.5794337192678771E-6</v>
      </c>
      <c r="GY149" s="177">
        <f t="shared" si="619"/>
        <v>-1.0619447545997379E-5</v>
      </c>
      <c r="GZ149" s="177">
        <f t="shared" si="620"/>
        <v>-1.5248163866934357E-6</v>
      </c>
      <c r="HA149" s="243">
        <f t="shared" si="621"/>
        <v>-5.6449036952250426E-6</v>
      </c>
      <c r="HB149" s="19"/>
      <c r="HC149" s="19"/>
      <c r="HD149" s="225">
        <v>0</v>
      </c>
      <c r="HE149" s="10">
        <f t="shared" si="622"/>
        <v>0</v>
      </c>
      <c r="HF149" s="10">
        <f t="shared" si="623"/>
        <v>0</v>
      </c>
      <c r="HG149" s="10">
        <f t="shared" si="624"/>
        <v>0</v>
      </c>
      <c r="HH149" s="10">
        <f t="shared" si="625"/>
        <v>0</v>
      </c>
      <c r="HI149" s="10">
        <f t="shared" si="626"/>
        <v>0</v>
      </c>
      <c r="HJ149" s="10">
        <f t="shared" si="627"/>
        <v>0</v>
      </c>
      <c r="HK149" s="10">
        <f t="shared" si="628"/>
        <v>0</v>
      </c>
      <c r="HL149" s="10">
        <f t="shared" si="629"/>
        <v>0</v>
      </c>
      <c r="HM149" s="10">
        <f t="shared" si="630"/>
        <v>0</v>
      </c>
      <c r="HN149" s="10">
        <f t="shared" si="631"/>
        <v>0</v>
      </c>
      <c r="HO149" s="10">
        <f t="shared" si="632"/>
        <v>0</v>
      </c>
      <c r="HP149" s="10">
        <f t="shared" si="633"/>
        <v>0</v>
      </c>
      <c r="HQ149" s="10">
        <f t="shared" si="634"/>
        <v>0</v>
      </c>
      <c r="HR149" s="10">
        <f t="shared" si="635"/>
        <v>0</v>
      </c>
      <c r="HS149" s="10">
        <f t="shared" si="636"/>
        <v>0</v>
      </c>
      <c r="HT149" s="10">
        <f t="shared" si="637"/>
        <v>0</v>
      </c>
      <c r="HU149" s="10">
        <f t="shared" si="638"/>
        <v>0</v>
      </c>
      <c r="HV149" s="10">
        <f t="shared" si="639"/>
        <v>0</v>
      </c>
      <c r="HW149" s="10">
        <f t="shared" si="640"/>
        <v>0</v>
      </c>
      <c r="HX149" s="10">
        <f t="shared" si="641"/>
        <v>0</v>
      </c>
      <c r="HY149" s="10">
        <f t="shared" si="642"/>
        <v>0</v>
      </c>
      <c r="HZ149" s="10">
        <f t="shared" si="643"/>
        <v>0</v>
      </c>
      <c r="IA149" s="10">
        <f t="shared" si="644"/>
        <v>0</v>
      </c>
      <c r="IB149" s="10">
        <f t="shared" si="645"/>
        <v>0</v>
      </c>
      <c r="IC149" s="10">
        <f t="shared" si="646"/>
        <v>0</v>
      </c>
      <c r="ID149" s="10">
        <f t="shared" si="647"/>
        <v>0</v>
      </c>
      <c r="IE149" s="10">
        <f t="shared" si="648"/>
        <v>0</v>
      </c>
      <c r="IF149" s="10">
        <f t="shared" si="649"/>
        <v>0</v>
      </c>
      <c r="IG149" s="10">
        <f t="shared" si="650"/>
        <v>0</v>
      </c>
      <c r="IH149" s="10">
        <f t="shared" si="651"/>
        <v>0</v>
      </c>
      <c r="II149" s="176">
        <f t="shared" si="652"/>
        <v>0</v>
      </c>
      <c r="IJ149" s="176">
        <f t="shared" si="653"/>
        <v>0</v>
      </c>
      <c r="IK149" s="176">
        <f t="shared" si="654"/>
        <v>0</v>
      </c>
      <c r="IL149" s="19">
        <f t="shared" si="655"/>
        <v>0</v>
      </c>
      <c r="IM149" s="168"/>
      <c r="IN149" s="168"/>
      <c r="IO149" s="168"/>
      <c r="IP149" s="168"/>
      <c r="IQ149" s="168"/>
      <c r="IR149" s="168"/>
      <c r="IS149" s="168"/>
      <c r="IT149" s="168"/>
      <c r="IU149" s="168"/>
      <c r="IV149" s="168"/>
      <c r="IW149" s="168"/>
      <c r="IX149" s="168"/>
      <c r="IY149" s="168"/>
      <c r="IZ149" s="168"/>
      <c r="JA149" s="168"/>
      <c r="JB149" s="168"/>
      <c r="JC149" s="168"/>
      <c r="JD149" s="168"/>
      <c r="JE149" s="168"/>
      <c r="JF149" s="168"/>
      <c r="JG149" s="168"/>
      <c r="JH149" s="168"/>
      <c r="JI149" s="168"/>
      <c r="JJ149" s="168"/>
      <c r="JK149" s="168"/>
      <c r="JL149" s="168"/>
      <c r="JM149" s="168"/>
      <c r="JN149" s="168"/>
      <c r="JO149" s="168"/>
      <c r="JP149" s="168"/>
      <c r="JQ149" s="177">
        <f t="shared" ref="JQ149:JT150" si="662">II149/FP149</f>
        <v>0</v>
      </c>
      <c r="JR149" s="177">
        <f t="shared" si="662"/>
        <v>0</v>
      </c>
      <c r="JS149" s="177">
        <f t="shared" si="662"/>
        <v>0</v>
      </c>
      <c r="JT149" s="22">
        <f t="shared" si="662"/>
        <v>0</v>
      </c>
    </row>
    <row r="150" spans="1:280" x14ac:dyDescent="0.25">
      <c r="A150" s="96">
        <v>150</v>
      </c>
      <c r="B150" s="45"/>
      <c r="C150" s="45" t="s">
        <v>237</v>
      </c>
      <c r="D150" s="45" t="s">
        <v>183</v>
      </c>
      <c r="E150" s="68">
        <v>346</v>
      </c>
      <c r="F150" s="48" t="s">
        <v>178</v>
      </c>
      <c r="G150" s="124"/>
      <c r="H150" s="125"/>
      <c r="I150" s="125"/>
      <c r="J150" s="125"/>
      <c r="K150" s="125"/>
      <c r="L150" s="125"/>
      <c r="M150" s="125"/>
      <c r="N150" s="17"/>
      <c r="O150" s="12"/>
      <c r="P150" s="12"/>
      <c r="Q150" s="12"/>
      <c r="R150" s="12"/>
      <c r="S150" s="12"/>
      <c r="T150" s="12"/>
      <c r="U150" s="12"/>
      <c r="V150" s="12"/>
      <c r="W150" s="11"/>
      <c r="X150" s="11"/>
      <c r="Y150" s="12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60"/>
      <c r="AM150" s="124">
        <v>10</v>
      </c>
      <c r="AN150" s="125">
        <v>10</v>
      </c>
      <c r="AO150" s="125">
        <v>10</v>
      </c>
      <c r="AP150" s="125">
        <v>10</v>
      </c>
      <c r="AQ150" s="125">
        <v>10</v>
      </c>
      <c r="AR150" s="125">
        <v>10</v>
      </c>
      <c r="AS150" s="125">
        <v>10</v>
      </c>
      <c r="AT150" s="17">
        <v>10</v>
      </c>
      <c r="AU150" s="12">
        <v>9</v>
      </c>
      <c r="AV150" s="12">
        <v>10</v>
      </c>
      <c r="AW150" s="12">
        <v>11</v>
      </c>
      <c r="AX150" s="12">
        <v>10</v>
      </c>
      <c r="AY150" s="12">
        <v>12</v>
      </c>
      <c r="AZ150" s="12">
        <v>15</v>
      </c>
      <c r="BA150" s="12">
        <v>15</v>
      </c>
      <c r="BB150" s="12">
        <v>15</v>
      </c>
      <c r="BC150" s="11">
        <v>12</v>
      </c>
      <c r="BD150" s="11">
        <v>10</v>
      </c>
      <c r="BE150" s="12">
        <v>9</v>
      </c>
      <c r="BF150" s="11">
        <v>11</v>
      </c>
      <c r="BG150" s="11">
        <v>12</v>
      </c>
      <c r="BH150" s="11">
        <v>10</v>
      </c>
      <c r="BI150" s="11">
        <v>13</v>
      </c>
      <c r="BJ150" s="11">
        <v>13</v>
      </c>
      <c r="BK150" s="11">
        <v>14</v>
      </c>
      <c r="BL150" s="11">
        <v>22</v>
      </c>
      <c r="BM150" s="11">
        <v>23</v>
      </c>
      <c r="BN150" s="11">
        <v>28</v>
      </c>
      <c r="BO150" s="11">
        <v>32</v>
      </c>
      <c r="BP150" s="11">
        <v>35</v>
      </c>
      <c r="BQ150" s="11">
        <v>35</v>
      </c>
      <c r="BR150" s="60"/>
      <c r="BS150" s="60"/>
      <c r="BT150" s="11">
        <f t="shared" si="516"/>
        <v>0</v>
      </c>
      <c r="BU150" s="11">
        <f t="shared" si="517"/>
        <v>0</v>
      </c>
      <c r="BV150" s="11">
        <f t="shared" si="518"/>
        <v>0</v>
      </c>
      <c r="BW150" s="11">
        <f t="shared" si="519"/>
        <v>0</v>
      </c>
      <c r="BX150" s="11">
        <f t="shared" si="520"/>
        <v>0</v>
      </c>
      <c r="BY150" s="11">
        <f t="shared" si="521"/>
        <v>0</v>
      </c>
      <c r="BZ150" s="11">
        <f t="shared" si="522"/>
        <v>0</v>
      </c>
      <c r="CA150" s="11">
        <f t="shared" si="523"/>
        <v>-1</v>
      </c>
      <c r="CB150" s="11">
        <f t="shared" si="524"/>
        <v>1</v>
      </c>
      <c r="CC150" s="11">
        <f t="shared" si="525"/>
        <v>1</v>
      </c>
      <c r="CD150" s="11">
        <f t="shared" si="526"/>
        <v>-1</v>
      </c>
      <c r="CE150" s="11">
        <f t="shared" si="527"/>
        <v>2</v>
      </c>
      <c r="CF150" s="11">
        <f t="shared" si="528"/>
        <v>3</v>
      </c>
      <c r="CG150" s="11">
        <f t="shared" si="529"/>
        <v>0</v>
      </c>
      <c r="CH150" s="11">
        <f t="shared" si="530"/>
        <v>0</v>
      </c>
      <c r="CI150" s="11">
        <f t="shared" si="531"/>
        <v>-3</v>
      </c>
      <c r="CJ150" s="11">
        <f t="shared" si="532"/>
        <v>-2</v>
      </c>
      <c r="CK150" s="11">
        <f t="shared" si="533"/>
        <v>-1</v>
      </c>
      <c r="CL150" s="11">
        <f t="shared" si="534"/>
        <v>2</v>
      </c>
      <c r="CM150" s="11">
        <f t="shared" si="535"/>
        <v>1</v>
      </c>
      <c r="CN150" s="11">
        <f t="shared" si="536"/>
        <v>-2</v>
      </c>
      <c r="CO150" s="11">
        <f t="shared" si="537"/>
        <v>3</v>
      </c>
      <c r="CP150" s="11">
        <f t="shared" si="538"/>
        <v>0</v>
      </c>
      <c r="CQ150" s="11">
        <f t="shared" si="539"/>
        <v>1</v>
      </c>
      <c r="CR150" s="11">
        <f t="shared" si="540"/>
        <v>8</v>
      </c>
      <c r="CS150" s="11">
        <f t="shared" si="541"/>
        <v>1</v>
      </c>
      <c r="CT150" s="11">
        <f t="shared" si="542"/>
        <v>5</v>
      </c>
      <c r="CU150" s="11">
        <f t="shared" si="543"/>
        <v>4</v>
      </c>
      <c r="CV150" s="11">
        <f t="shared" si="544"/>
        <v>3</v>
      </c>
      <c r="CW150" s="11">
        <f t="shared" si="545"/>
        <v>0</v>
      </c>
      <c r="CX150" s="66">
        <f t="shared" si="546"/>
        <v>1</v>
      </c>
      <c r="CY150" s="66">
        <f t="shared" si="547"/>
        <v>1</v>
      </c>
      <c r="CZ150" s="66">
        <f t="shared" si="548"/>
        <v>23</v>
      </c>
      <c r="DA150" s="66">
        <f t="shared" si="549"/>
        <v>25</v>
      </c>
      <c r="DB150" s="60"/>
      <c r="DC150" s="128">
        <v>0</v>
      </c>
      <c r="DD150" s="128">
        <v>1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30">
        <v>0</v>
      </c>
      <c r="DK150" s="128">
        <v>1</v>
      </c>
      <c r="DL150" s="128">
        <v>2</v>
      </c>
      <c r="DM150" s="129">
        <v>0</v>
      </c>
      <c r="DN150" s="129">
        <v>0</v>
      </c>
      <c r="DO150" s="129">
        <v>2</v>
      </c>
      <c r="DP150" s="129">
        <v>0</v>
      </c>
      <c r="DQ150" s="129">
        <v>2</v>
      </c>
      <c r="DR150" s="130">
        <v>0</v>
      </c>
      <c r="DS150" s="130">
        <v>2</v>
      </c>
      <c r="DT150" s="130">
        <v>6</v>
      </c>
      <c r="DU150" s="130">
        <v>0</v>
      </c>
      <c r="DV150" s="130">
        <v>0</v>
      </c>
      <c r="DW150" s="130">
        <v>1</v>
      </c>
      <c r="DX150" s="130">
        <v>0</v>
      </c>
      <c r="DY150" s="130">
        <v>0</v>
      </c>
      <c r="DZ150" s="130">
        <v>0</v>
      </c>
      <c r="EA150" s="130">
        <v>0</v>
      </c>
      <c r="EB150" s="130">
        <v>0</v>
      </c>
      <c r="EC150" s="130">
        <v>0</v>
      </c>
      <c r="ED150" s="130">
        <v>1</v>
      </c>
      <c r="EE150" s="130">
        <v>0</v>
      </c>
      <c r="EF150" s="130">
        <v>2</v>
      </c>
      <c r="EG150" s="66">
        <f t="shared" si="550"/>
        <v>4</v>
      </c>
      <c r="EH150" s="66">
        <f t="shared" si="551"/>
        <v>12</v>
      </c>
      <c r="EI150" s="66">
        <f t="shared" si="552"/>
        <v>4</v>
      </c>
      <c r="EJ150" s="66">
        <f t="shared" si="553"/>
        <v>20</v>
      </c>
      <c r="EK150" s="25"/>
      <c r="EL150" s="5">
        <f t="shared" si="554"/>
        <v>0</v>
      </c>
      <c r="EM150" s="5">
        <f t="shared" si="555"/>
        <v>1</v>
      </c>
      <c r="EN150" s="5">
        <f t="shared" si="556"/>
        <v>0</v>
      </c>
      <c r="EO150" s="5">
        <f t="shared" si="557"/>
        <v>0</v>
      </c>
      <c r="EP150" s="5">
        <f t="shared" si="558"/>
        <v>0</v>
      </c>
      <c r="EQ150" s="5">
        <f t="shared" si="559"/>
        <v>0</v>
      </c>
      <c r="ER150" s="5">
        <f t="shared" si="560"/>
        <v>0</v>
      </c>
      <c r="ES150" s="5">
        <f t="shared" si="561"/>
        <v>-1</v>
      </c>
      <c r="ET150" s="5">
        <f t="shared" si="562"/>
        <v>2</v>
      </c>
      <c r="EU150" s="5">
        <f t="shared" si="563"/>
        <v>3</v>
      </c>
      <c r="EV150" s="5">
        <f t="shared" si="564"/>
        <v>-1</v>
      </c>
      <c r="EW150" s="5">
        <f t="shared" si="565"/>
        <v>2</v>
      </c>
      <c r="EX150" s="5">
        <f t="shared" si="566"/>
        <v>5</v>
      </c>
      <c r="EY150" s="5">
        <f t="shared" si="567"/>
        <v>0</v>
      </c>
      <c r="EZ150" s="5">
        <f t="shared" si="568"/>
        <v>2</v>
      </c>
      <c r="FA150" s="5">
        <f t="shared" si="569"/>
        <v>-3</v>
      </c>
      <c r="FB150" s="5">
        <f t="shared" si="570"/>
        <v>0</v>
      </c>
      <c r="FC150" s="5">
        <f t="shared" si="571"/>
        <v>5</v>
      </c>
      <c r="FD150" s="5">
        <f t="shared" si="572"/>
        <v>2</v>
      </c>
      <c r="FE150" s="5">
        <f t="shared" si="573"/>
        <v>1</v>
      </c>
      <c r="FF150" s="5">
        <f t="shared" si="574"/>
        <v>-1</v>
      </c>
      <c r="FG150" s="5">
        <f t="shared" si="575"/>
        <v>3</v>
      </c>
      <c r="FH150" s="5">
        <f t="shared" si="576"/>
        <v>0</v>
      </c>
      <c r="FI150" s="5">
        <f t="shared" si="577"/>
        <v>1</v>
      </c>
      <c r="FJ150" s="5">
        <f t="shared" si="578"/>
        <v>8</v>
      </c>
      <c r="FK150" s="5">
        <f t="shared" si="579"/>
        <v>1</v>
      </c>
      <c r="FL150" s="5">
        <f t="shared" si="580"/>
        <v>5</v>
      </c>
      <c r="FM150" s="5">
        <f t="shared" si="581"/>
        <v>5</v>
      </c>
      <c r="FN150" s="5">
        <f t="shared" si="582"/>
        <v>3</v>
      </c>
      <c r="FO150" s="5">
        <f t="shared" si="583"/>
        <v>2</v>
      </c>
      <c r="FP150" s="176">
        <f t="shared" si="584"/>
        <v>5</v>
      </c>
      <c r="FQ150" s="176">
        <f t="shared" si="585"/>
        <v>13</v>
      </c>
      <c r="FR150" s="176">
        <f t="shared" si="586"/>
        <v>27</v>
      </c>
      <c r="FS150" s="66">
        <f t="shared" si="587"/>
        <v>45</v>
      </c>
      <c r="FT150" s="242">
        <f t="shared" si="588"/>
        <v>0</v>
      </c>
      <c r="FU150" s="242">
        <f t="shared" si="589"/>
        <v>4.068282045857675E-5</v>
      </c>
      <c r="FV150" s="242">
        <f t="shared" si="590"/>
        <v>0</v>
      </c>
      <c r="FW150" s="242">
        <f t="shared" si="591"/>
        <v>0</v>
      </c>
      <c r="FX150" s="242">
        <f t="shared" si="592"/>
        <v>0</v>
      </c>
      <c r="FY150" s="242">
        <f t="shared" si="593"/>
        <v>0</v>
      </c>
      <c r="FZ150" s="242">
        <f t="shared" si="594"/>
        <v>0</v>
      </c>
      <c r="GA150" s="242">
        <f t="shared" si="595"/>
        <v>-3.5844863431070325E-5</v>
      </c>
      <c r="GB150" s="242">
        <f t="shared" si="596"/>
        <v>7.9598821937435329E-5</v>
      </c>
      <c r="GC150" s="242">
        <f t="shared" si="597"/>
        <v>6.19642672725395E-5</v>
      </c>
      <c r="GD150" s="242">
        <f t="shared" si="598"/>
        <v>-2.0659022828220224E-5</v>
      </c>
      <c r="GE150" s="242">
        <f t="shared" si="599"/>
        <v>4.6317739694302917E-5</v>
      </c>
      <c r="GF150" s="242">
        <f t="shared" si="600"/>
        <v>1.1247328759419637E-4</v>
      </c>
      <c r="GG150" s="242">
        <f t="shared" si="601"/>
        <v>0</v>
      </c>
      <c r="GH150" s="242">
        <f t="shared" si="602"/>
        <v>3.188216352361671E-5</v>
      </c>
      <c r="GI150" s="242">
        <f t="shared" si="603"/>
        <v>-4.0175163713792137E-5</v>
      </c>
      <c r="GJ150" s="242">
        <f t="shared" si="604"/>
        <v>0</v>
      </c>
      <c r="GK150" s="242">
        <f t="shared" si="605"/>
        <v>6.504065040650406E-5</v>
      </c>
      <c r="GL150" s="242">
        <f t="shared" si="606"/>
        <v>2.2261550962255541E-5</v>
      </c>
      <c r="GM150" s="242">
        <f t="shared" si="607"/>
        <v>1.2562182804884177E-5</v>
      </c>
      <c r="GN150" s="242">
        <f t="shared" si="608"/>
        <v>-1.544807130829716E-5</v>
      </c>
      <c r="GO150" s="242">
        <f t="shared" si="609"/>
        <v>5.5007517694084856E-5</v>
      </c>
      <c r="GP150" s="242">
        <f t="shared" si="610"/>
        <v>0</v>
      </c>
      <c r="GQ150" s="242">
        <f t="shared" si="611"/>
        <v>1.4750785479326775E-5</v>
      </c>
      <c r="GR150" s="242">
        <f t="shared" si="612"/>
        <v>1.2393301420582175E-4</v>
      </c>
      <c r="GS150" s="242">
        <f t="shared" si="613"/>
        <v>1.4829974344144385E-5</v>
      </c>
      <c r="GT150" s="242">
        <f t="shared" si="614"/>
        <v>7.0987435223965364E-5</v>
      </c>
      <c r="GU150" s="242">
        <f t="shared" si="615"/>
        <v>6.5482095558022047E-5</v>
      </c>
      <c r="GV150" s="242">
        <f t="shared" si="616"/>
        <v>5.343355092662683E-5</v>
      </c>
      <c r="GW150" s="242">
        <f t="shared" si="617"/>
        <v>2.694385910157947E-5</v>
      </c>
      <c r="GX150" s="177">
        <f t="shared" si="618"/>
        <v>1.7897168596339385E-5</v>
      </c>
      <c r="GY150" s="177">
        <f t="shared" si="619"/>
        <v>1.9721831156852273E-5</v>
      </c>
      <c r="GZ150" s="177">
        <f t="shared" si="620"/>
        <v>4.1170042440722764E-5</v>
      </c>
      <c r="HA150" s="243">
        <f t="shared" si="621"/>
        <v>2.8224518476125212E-5</v>
      </c>
      <c r="HB150" s="19"/>
      <c r="HC150" s="19"/>
      <c r="HD150" s="225">
        <v>1.74E-3</v>
      </c>
      <c r="HE150" s="10">
        <f t="shared" si="622"/>
        <v>0</v>
      </c>
      <c r="HF150" s="10">
        <f t="shared" si="623"/>
        <v>1.74E-3</v>
      </c>
      <c r="HG150" s="10">
        <f t="shared" si="624"/>
        <v>0</v>
      </c>
      <c r="HH150" s="10">
        <f t="shared" si="625"/>
        <v>0</v>
      </c>
      <c r="HI150" s="10">
        <f t="shared" si="626"/>
        <v>0</v>
      </c>
      <c r="HJ150" s="10">
        <f t="shared" si="627"/>
        <v>0</v>
      </c>
      <c r="HK150" s="10">
        <f t="shared" si="628"/>
        <v>0</v>
      </c>
      <c r="HL150" s="10">
        <f t="shared" si="629"/>
        <v>-1.74E-3</v>
      </c>
      <c r="HM150" s="10">
        <f t="shared" si="630"/>
        <v>3.48E-3</v>
      </c>
      <c r="HN150" s="10">
        <f t="shared" si="631"/>
        <v>5.2199999999999998E-3</v>
      </c>
      <c r="HO150" s="10">
        <f t="shared" si="632"/>
        <v>-1.74E-3</v>
      </c>
      <c r="HP150" s="10">
        <f t="shared" si="633"/>
        <v>3.48E-3</v>
      </c>
      <c r="HQ150" s="10">
        <f t="shared" si="634"/>
        <v>8.6999999999999994E-3</v>
      </c>
      <c r="HR150" s="10">
        <f t="shared" si="635"/>
        <v>0</v>
      </c>
      <c r="HS150" s="10">
        <f t="shared" si="636"/>
        <v>3.48E-3</v>
      </c>
      <c r="HT150" s="10">
        <f t="shared" si="637"/>
        <v>-5.2199999999999998E-3</v>
      </c>
      <c r="HU150" s="10">
        <f t="shared" si="638"/>
        <v>0</v>
      </c>
      <c r="HV150" s="10">
        <f t="shared" si="639"/>
        <v>8.6999999999999994E-3</v>
      </c>
      <c r="HW150" s="10">
        <f t="shared" si="640"/>
        <v>3.48E-3</v>
      </c>
      <c r="HX150" s="10">
        <f t="shared" si="641"/>
        <v>1.74E-3</v>
      </c>
      <c r="HY150" s="10">
        <f t="shared" si="642"/>
        <v>-1.74E-3</v>
      </c>
      <c r="HZ150" s="10">
        <f t="shared" si="643"/>
        <v>5.2199999999999998E-3</v>
      </c>
      <c r="IA150" s="10">
        <f t="shared" si="644"/>
        <v>0</v>
      </c>
      <c r="IB150" s="10">
        <f t="shared" si="645"/>
        <v>1.74E-3</v>
      </c>
      <c r="IC150" s="10">
        <f t="shared" si="646"/>
        <v>1.392E-2</v>
      </c>
      <c r="ID150" s="10">
        <f t="shared" si="647"/>
        <v>1.74E-3</v>
      </c>
      <c r="IE150" s="10">
        <f t="shared" si="648"/>
        <v>8.6999999999999994E-3</v>
      </c>
      <c r="IF150" s="10">
        <f t="shared" si="649"/>
        <v>8.6999999999999994E-3</v>
      </c>
      <c r="IG150" s="10">
        <f t="shared" si="650"/>
        <v>5.2199999999999998E-3</v>
      </c>
      <c r="IH150" s="10">
        <f t="shared" si="651"/>
        <v>3.48E-3</v>
      </c>
      <c r="II150" s="176">
        <f t="shared" si="652"/>
        <v>8.6999999999999994E-3</v>
      </c>
      <c r="IJ150" s="176">
        <f t="shared" si="653"/>
        <v>2.2619999999999998E-2</v>
      </c>
      <c r="IK150" s="176">
        <f t="shared" si="654"/>
        <v>4.6979999999999994E-2</v>
      </c>
      <c r="IL150" s="19">
        <f t="shared" si="655"/>
        <v>7.8299999999999995E-2</v>
      </c>
      <c r="IM150" s="168"/>
      <c r="IN150" s="168"/>
      <c r="IO150" s="168"/>
      <c r="IP150" s="168"/>
      <c r="IQ150" s="168"/>
      <c r="IR150" s="168"/>
      <c r="IS150" s="168"/>
      <c r="IT150" s="168"/>
      <c r="IU150" s="168"/>
      <c r="IV150" s="168"/>
      <c r="IW150" s="168"/>
      <c r="IX150" s="168"/>
      <c r="IY150" s="168"/>
      <c r="IZ150" s="168"/>
      <c r="JA150" s="168"/>
      <c r="JB150" s="168"/>
      <c r="JC150" s="168"/>
      <c r="JD150" s="168"/>
      <c r="JE150" s="168"/>
      <c r="JF150" s="168"/>
      <c r="JG150" s="168"/>
      <c r="JH150" s="168"/>
      <c r="JI150" s="168"/>
      <c r="JJ150" s="168"/>
      <c r="JK150" s="168"/>
      <c r="JL150" s="168"/>
      <c r="JM150" s="168"/>
      <c r="JN150" s="168"/>
      <c r="JO150" s="168"/>
      <c r="JP150" s="168"/>
      <c r="JQ150" s="177">
        <f t="shared" si="662"/>
        <v>1.7399999999999998E-3</v>
      </c>
      <c r="JR150" s="177">
        <f t="shared" si="662"/>
        <v>1.7399999999999998E-3</v>
      </c>
      <c r="JS150" s="177">
        <f t="shared" si="662"/>
        <v>1.7399999999999998E-3</v>
      </c>
      <c r="JT150" s="22">
        <f t="shared" si="662"/>
        <v>1.7399999999999998E-3</v>
      </c>
    </row>
    <row r="151" spans="1:280" x14ac:dyDescent="0.25">
      <c r="A151" s="96">
        <v>151</v>
      </c>
      <c r="B151" s="45"/>
      <c r="C151" s="45" t="s">
        <v>182</v>
      </c>
      <c r="D151" s="45" t="s">
        <v>182</v>
      </c>
      <c r="E151" s="68">
        <v>252</v>
      </c>
      <c r="F151" s="49" t="s">
        <v>140</v>
      </c>
      <c r="G151" s="124"/>
      <c r="H151" s="125"/>
      <c r="I151" s="125"/>
      <c r="J151" s="125"/>
      <c r="K151" s="125"/>
      <c r="L151" s="125"/>
      <c r="M151" s="125"/>
      <c r="N151" s="17"/>
      <c r="O151" s="12"/>
      <c r="P151" s="12"/>
      <c r="Q151" s="12"/>
      <c r="R151" s="12"/>
      <c r="S151" s="12"/>
      <c r="T151" s="12"/>
      <c r="U151" s="12"/>
      <c r="V151" s="12"/>
      <c r="W151" s="11"/>
      <c r="X151" s="11"/>
      <c r="Y151" s="12"/>
      <c r="Z151" s="11"/>
      <c r="AA151" s="12"/>
      <c r="AB151" s="12"/>
      <c r="AC151" s="12"/>
      <c r="AD151" s="12"/>
      <c r="AE151" s="12"/>
      <c r="AF151" s="12"/>
      <c r="AG151" s="12"/>
      <c r="AH151" s="11"/>
      <c r="AI151" s="11"/>
      <c r="AJ151" s="11"/>
      <c r="AK151" s="11"/>
      <c r="AL151" s="58"/>
      <c r="AM151" s="124">
        <v>32</v>
      </c>
      <c r="AN151" s="125">
        <v>32</v>
      </c>
      <c r="AO151" s="125">
        <v>32</v>
      </c>
      <c r="AP151" s="125">
        <v>32</v>
      </c>
      <c r="AQ151" s="125">
        <v>32</v>
      </c>
      <c r="AR151" s="125">
        <v>32</v>
      </c>
      <c r="AS151" s="125">
        <v>32</v>
      </c>
      <c r="AT151" s="17">
        <v>32</v>
      </c>
      <c r="AU151" s="12">
        <v>28</v>
      </c>
      <c r="AV151" s="12">
        <v>24</v>
      </c>
      <c r="AW151" s="12">
        <v>32</v>
      </c>
      <c r="AX151" s="12">
        <v>29</v>
      </c>
      <c r="AY151" s="12">
        <v>25</v>
      </c>
      <c r="AZ151" s="12">
        <v>29</v>
      </c>
      <c r="BA151" s="12">
        <v>46</v>
      </c>
      <c r="BB151" s="12">
        <v>32</v>
      </c>
      <c r="BC151" s="11">
        <v>41</v>
      </c>
      <c r="BD151" s="11">
        <v>41</v>
      </c>
      <c r="BE151" s="12">
        <v>42</v>
      </c>
      <c r="BF151" s="11">
        <v>48</v>
      </c>
      <c r="BG151" s="12">
        <v>64</v>
      </c>
      <c r="BH151" s="12">
        <v>72</v>
      </c>
      <c r="BI151" s="12">
        <v>90</v>
      </c>
      <c r="BJ151" s="12">
        <v>77</v>
      </c>
      <c r="BK151" s="12">
        <v>88</v>
      </c>
      <c r="BL151" s="12">
        <v>89</v>
      </c>
      <c r="BM151" s="12">
        <v>129</v>
      </c>
      <c r="BN151" s="11">
        <v>110</v>
      </c>
      <c r="BO151" s="11">
        <v>115</v>
      </c>
      <c r="BP151" s="11">
        <v>101</v>
      </c>
      <c r="BQ151" s="11">
        <v>91</v>
      </c>
      <c r="BR151" s="58"/>
      <c r="BS151" s="58"/>
      <c r="BT151" s="12">
        <f t="shared" si="516"/>
        <v>0</v>
      </c>
      <c r="BU151" s="12">
        <f t="shared" si="517"/>
        <v>0</v>
      </c>
      <c r="BV151" s="12">
        <f t="shared" si="518"/>
        <v>0</v>
      </c>
      <c r="BW151" s="12">
        <f t="shared" si="519"/>
        <v>0</v>
      </c>
      <c r="BX151" s="12">
        <f t="shared" si="520"/>
        <v>0</v>
      </c>
      <c r="BY151" s="12">
        <f t="shared" si="521"/>
        <v>0</v>
      </c>
      <c r="BZ151" s="12">
        <f t="shared" si="522"/>
        <v>0</v>
      </c>
      <c r="CA151" s="12">
        <f t="shared" si="523"/>
        <v>-4</v>
      </c>
      <c r="CB151" s="12">
        <f t="shared" si="524"/>
        <v>-4</v>
      </c>
      <c r="CC151" s="12">
        <f t="shared" si="525"/>
        <v>8</v>
      </c>
      <c r="CD151" s="12">
        <f t="shared" si="526"/>
        <v>-3</v>
      </c>
      <c r="CE151" s="12">
        <f t="shared" si="527"/>
        <v>-4</v>
      </c>
      <c r="CF151" s="12">
        <f t="shared" si="528"/>
        <v>4</v>
      </c>
      <c r="CG151" s="12">
        <f t="shared" si="529"/>
        <v>17</v>
      </c>
      <c r="CH151" s="12">
        <f t="shared" si="530"/>
        <v>-14</v>
      </c>
      <c r="CI151" s="12">
        <f t="shared" si="531"/>
        <v>9</v>
      </c>
      <c r="CJ151" s="12">
        <f t="shared" si="532"/>
        <v>0</v>
      </c>
      <c r="CK151" s="12">
        <f t="shared" si="533"/>
        <v>1</v>
      </c>
      <c r="CL151" s="12">
        <f t="shared" si="534"/>
        <v>6</v>
      </c>
      <c r="CM151" s="12">
        <f t="shared" si="535"/>
        <v>16</v>
      </c>
      <c r="CN151" s="12">
        <f t="shared" si="536"/>
        <v>8</v>
      </c>
      <c r="CO151" s="12">
        <f t="shared" si="537"/>
        <v>18</v>
      </c>
      <c r="CP151" s="12">
        <f t="shared" si="538"/>
        <v>-13</v>
      </c>
      <c r="CQ151" s="12">
        <f t="shared" si="539"/>
        <v>11</v>
      </c>
      <c r="CR151" s="12">
        <f t="shared" si="540"/>
        <v>1</v>
      </c>
      <c r="CS151" s="12">
        <f t="shared" si="541"/>
        <v>40</v>
      </c>
      <c r="CT151" s="12">
        <f t="shared" si="542"/>
        <v>-19</v>
      </c>
      <c r="CU151" s="12">
        <f t="shared" si="543"/>
        <v>5</v>
      </c>
      <c r="CV151" s="12">
        <f t="shared" si="544"/>
        <v>-14</v>
      </c>
      <c r="CW151" s="12">
        <f t="shared" si="545"/>
        <v>-10</v>
      </c>
      <c r="CX151" s="66">
        <f t="shared" si="546"/>
        <v>0</v>
      </c>
      <c r="CY151" s="66">
        <f t="shared" si="547"/>
        <v>32</v>
      </c>
      <c r="CZ151" s="66">
        <f t="shared" si="548"/>
        <v>27</v>
      </c>
      <c r="DA151" s="66">
        <f t="shared" si="549"/>
        <v>59</v>
      </c>
      <c r="DB151" s="58"/>
      <c r="DC151" s="135"/>
      <c r="DD151" s="134"/>
      <c r="DE151" s="134"/>
      <c r="DF151" s="134"/>
      <c r="DG151" s="134"/>
      <c r="DH151" s="134"/>
      <c r="DI151" s="134"/>
      <c r="DJ151" s="135">
        <v>0</v>
      </c>
      <c r="DK151" s="122">
        <v>0</v>
      </c>
      <c r="DL151" s="122">
        <v>0</v>
      </c>
      <c r="DM151" s="122">
        <v>0</v>
      </c>
      <c r="DN151" s="122">
        <v>0</v>
      </c>
      <c r="DO151" s="122">
        <v>0</v>
      </c>
      <c r="DP151" s="122">
        <v>0</v>
      </c>
      <c r="DQ151" s="122">
        <v>0</v>
      </c>
      <c r="DR151" s="122">
        <v>0</v>
      </c>
      <c r="DS151" s="137">
        <v>0</v>
      </c>
      <c r="DT151" s="122">
        <v>1</v>
      </c>
      <c r="DU151" s="137">
        <v>0</v>
      </c>
      <c r="DV151" s="137">
        <v>0</v>
      </c>
      <c r="DW151" s="137">
        <v>0</v>
      </c>
      <c r="DX151" s="122">
        <v>2</v>
      </c>
      <c r="DY151" s="137">
        <v>0</v>
      </c>
      <c r="DZ151" s="137"/>
      <c r="EA151" s="137">
        <v>1</v>
      </c>
      <c r="EB151" s="138">
        <v>0.5</v>
      </c>
      <c r="EC151" s="138"/>
      <c r="ED151" s="138"/>
      <c r="EE151" s="138"/>
      <c r="EF151" s="138"/>
      <c r="EG151" s="66">
        <f t="shared" si="550"/>
        <v>0</v>
      </c>
      <c r="EH151" s="66">
        <f t="shared" si="551"/>
        <v>1</v>
      </c>
      <c r="EI151" s="66">
        <f t="shared" si="552"/>
        <v>3.5</v>
      </c>
      <c r="EJ151" s="66">
        <f t="shared" si="553"/>
        <v>4.5</v>
      </c>
      <c r="EK151" s="19"/>
      <c r="EL151" s="5">
        <f t="shared" si="554"/>
        <v>0</v>
      </c>
      <c r="EM151" s="5">
        <f t="shared" si="555"/>
        <v>0</v>
      </c>
      <c r="EN151" s="5">
        <f t="shared" si="556"/>
        <v>0</v>
      </c>
      <c r="EO151" s="5">
        <f t="shared" si="557"/>
        <v>0</v>
      </c>
      <c r="EP151" s="5">
        <f t="shared" si="558"/>
        <v>0</v>
      </c>
      <c r="EQ151" s="5">
        <f t="shared" si="559"/>
        <v>0</v>
      </c>
      <c r="ER151" s="5">
        <f t="shared" si="560"/>
        <v>0</v>
      </c>
      <c r="ES151" s="5">
        <f t="shared" si="561"/>
        <v>-4</v>
      </c>
      <c r="ET151" s="5">
        <f t="shared" si="562"/>
        <v>-4</v>
      </c>
      <c r="EU151" s="5">
        <f t="shared" si="563"/>
        <v>8</v>
      </c>
      <c r="EV151" s="5">
        <f t="shared" si="564"/>
        <v>-3</v>
      </c>
      <c r="EW151" s="5">
        <f t="shared" si="565"/>
        <v>-4</v>
      </c>
      <c r="EX151" s="5">
        <f t="shared" si="566"/>
        <v>4</v>
      </c>
      <c r="EY151" s="5">
        <f t="shared" si="567"/>
        <v>17</v>
      </c>
      <c r="EZ151" s="5">
        <f t="shared" si="568"/>
        <v>-14</v>
      </c>
      <c r="FA151" s="5">
        <f t="shared" si="569"/>
        <v>9</v>
      </c>
      <c r="FB151" s="5">
        <f t="shared" si="570"/>
        <v>0</v>
      </c>
      <c r="FC151" s="5">
        <f t="shared" si="571"/>
        <v>2</v>
      </c>
      <c r="FD151" s="5">
        <f t="shared" si="572"/>
        <v>6</v>
      </c>
      <c r="FE151" s="5">
        <f t="shared" si="573"/>
        <v>16</v>
      </c>
      <c r="FF151" s="5">
        <f t="shared" si="574"/>
        <v>8</v>
      </c>
      <c r="FG151" s="5">
        <f t="shared" si="575"/>
        <v>20</v>
      </c>
      <c r="FH151" s="5">
        <f t="shared" si="576"/>
        <v>-13</v>
      </c>
      <c r="FI151" s="5">
        <f t="shared" si="577"/>
        <v>11</v>
      </c>
      <c r="FJ151" s="5">
        <f t="shared" si="578"/>
        <v>2</v>
      </c>
      <c r="FK151" s="5">
        <f t="shared" si="579"/>
        <v>40.5</v>
      </c>
      <c r="FL151" s="5">
        <f t="shared" si="580"/>
        <v>-19</v>
      </c>
      <c r="FM151" s="5">
        <f t="shared" si="581"/>
        <v>5</v>
      </c>
      <c r="FN151" s="5">
        <f t="shared" si="582"/>
        <v>-14</v>
      </c>
      <c r="FO151" s="5">
        <f t="shared" si="583"/>
        <v>-10</v>
      </c>
      <c r="FP151" s="176">
        <f t="shared" si="584"/>
        <v>0</v>
      </c>
      <c r="FQ151" s="176">
        <f t="shared" si="585"/>
        <v>33</v>
      </c>
      <c r="FR151" s="176">
        <f t="shared" si="586"/>
        <v>30.5</v>
      </c>
      <c r="FS151" s="66">
        <f t="shared" si="587"/>
        <v>63.5</v>
      </c>
      <c r="FT151" s="242">
        <f t="shared" si="588"/>
        <v>0</v>
      </c>
      <c r="FU151" s="242">
        <f t="shared" si="589"/>
        <v>0</v>
      </c>
      <c r="FV151" s="242">
        <f t="shared" si="590"/>
        <v>0</v>
      </c>
      <c r="FW151" s="242">
        <f t="shared" si="591"/>
        <v>0</v>
      </c>
      <c r="FX151" s="242">
        <f t="shared" si="592"/>
        <v>0</v>
      </c>
      <c r="FY151" s="242">
        <f t="shared" si="593"/>
        <v>0</v>
      </c>
      <c r="FZ151" s="242">
        <f t="shared" si="594"/>
        <v>0</v>
      </c>
      <c r="GA151" s="242">
        <f t="shared" si="595"/>
        <v>-1.433794537242813E-4</v>
      </c>
      <c r="GB151" s="242">
        <f t="shared" si="596"/>
        <v>-1.5919764387487066E-4</v>
      </c>
      <c r="GC151" s="242">
        <f t="shared" si="597"/>
        <v>1.6523804606010533E-4</v>
      </c>
      <c r="GD151" s="242">
        <f t="shared" si="598"/>
        <v>-6.1977068484660671E-5</v>
      </c>
      <c r="GE151" s="242">
        <f t="shared" si="599"/>
        <v>-9.2635479388605835E-5</v>
      </c>
      <c r="GF151" s="242">
        <f t="shared" si="600"/>
        <v>8.9978630075357108E-5</v>
      </c>
      <c r="GG151" s="242">
        <f t="shared" si="601"/>
        <v>2.810614201868232E-4</v>
      </c>
      <c r="GH151" s="242">
        <f t="shared" si="602"/>
        <v>-2.2317514466531699E-4</v>
      </c>
      <c r="GI151" s="242">
        <f t="shared" si="603"/>
        <v>1.205254911413764E-4</v>
      </c>
      <c r="GJ151" s="242">
        <f t="shared" si="604"/>
        <v>0</v>
      </c>
      <c r="GK151" s="242">
        <f t="shared" si="605"/>
        <v>2.6016260162601626E-5</v>
      </c>
      <c r="GL151" s="242">
        <f t="shared" si="606"/>
        <v>6.6784652886766626E-5</v>
      </c>
      <c r="GM151" s="242">
        <f t="shared" si="607"/>
        <v>2.0099492487814683E-4</v>
      </c>
      <c r="GN151" s="242">
        <f t="shared" si="608"/>
        <v>1.2358457046637728E-4</v>
      </c>
      <c r="GO151" s="242">
        <f t="shared" si="609"/>
        <v>3.6671678462723239E-4</v>
      </c>
      <c r="GP151" s="242">
        <f t="shared" si="610"/>
        <v>-2.1809884910915008E-4</v>
      </c>
      <c r="GQ151" s="242">
        <f t="shared" si="611"/>
        <v>1.6225864027259452E-4</v>
      </c>
      <c r="GR151" s="242">
        <f t="shared" si="612"/>
        <v>3.0983253551455437E-5</v>
      </c>
      <c r="GS151" s="242">
        <f t="shared" si="613"/>
        <v>6.0061396093784758E-4</v>
      </c>
      <c r="GT151" s="242">
        <f t="shared" si="614"/>
        <v>-2.6975225385106837E-4</v>
      </c>
      <c r="GU151" s="242">
        <f t="shared" si="615"/>
        <v>6.5482095558022047E-5</v>
      </c>
      <c r="GV151" s="242">
        <f t="shared" si="616"/>
        <v>-2.4935657099092523E-4</v>
      </c>
      <c r="GW151" s="242">
        <f t="shared" si="617"/>
        <v>-1.3471929550789734E-4</v>
      </c>
      <c r="GX151" s="177">
        <f t="shared" si="618"/>
        <v>0</v>
      </c>
      <c r="GY151" s="177">
        <f t="shared" si="619"/>
        <v>5.0063109859701927E-5</v>
      </c>
      <c r="GZ151" s="177">
        <f t="shared" si="620"/>
        <v>4.6506899794149791E-5</v>
      </c>
      <c r="HA151" s="243">
        <f t="shared" si="621"/>
        <v>3.9827931627421133E-5</v>
      </c>
      <c r="HB151" s="19"/>
      <c r="HC151" s="19"/>
      <c r="HD151" s="225">
        <v>0.84477000000000002</v>
      </c>
      <c r="HE151" s="10">
        <f t="shared" si="622"/>
        <v>0</v>
      </c>
      <c r="HF151" s="10">
        <f t="shared" si="623"/>
        <v>0</v>
      </c>
      <c r="HG151" s="10">
        <f t="shared" si="624"/>
        <v>0</v>
      </c>
      <c r="HH151" s="10">
        <f t="shared" si="625"/>
        <v>0</v>
      </c>
      <c r="HI151" s="10">
        <f t="shared" si="626"/>
        <v>0</v>
      </c>
      <c r="HJ151" s="10">
        <f t="shared" si="627"/>
        <v>0</v>
      </c>
      <c r="HK151" s="10">
        <f t="shared" si="628"/>
        <v>0</v>
      </c>
      <c r="HL151" s="10">
        <f t="shared" si="629"/>
        <v>-3.3790800000000001</v>
      </c>
      <c r="HM151" s="10">
        <f t="shared" si="630"/>
        <v>-3.3790800000000001</v>
      </c>
      <c r="HN151" s="10">
        <f t="shared" si="631"/>
        <v>6.7581600000000002</v>
      </c>
      <c r="HO151" s="10">
        <f t="shared" si="632"/>
        <v>-2.5343100000000001</v>
      </c>
      <c r="HP151" s="10">
        <f t="shared" si="633"/>
        <v>-3.3790800000000001</v>
      </c>
      <c r="HQ151" s="10">
        <f t="shared" si="634"/>
        <v>3.3790800000000001</v>
      </c>
      <c r="HR151" s="10">
        <f t="shared" si="635"/>
        <v>14.361090000000001</v>
      </c>
      <c r="HS151" s="10">
        <f t="shared" si="636"/>
        <v>-11.826779999999999</v>
      </c>
      <c r="HT151" s="10">
        <f t="shared" si="637"/>
        <v>7.6029300000000006</v>
      </c>
      <c r="HU151" s="10">
        <f t="shared" si="638"/>
        <v>0</v>
      </c>
      <c r="HV151" s="10">
        <f t="shared" si="639"/>
        <v>1.68954</v>
      </c>
      <c r="HW151" s="10">
        <f t="shared" si="640"/>
        <v>5.0686200000000001</v>
      </c>
      <c r="HX151" s="10">
        <f t="shared" si="641"/>
        <v>13.51632</v>
      </c>
      <c r="HY151" s="10">
        <f t="shared" si="642"/>
        <v>6.7581600000000002</v>
      </c>
      <c r="HZ151" s="10">
        <f t="shared" si="643"/>
        <v>16.895400000000002</v>
      </c>
      <c r="IA151" s="10">
        <f t="shared" si="644"/>
        <v>-10.982010000000001</v>
      </c>
      <c r="IB151" s="10">
        <f t="shared" si="645"/>
        <v>9.2924699999999998</v>
      </c>
      <c r="IC151" s="10">
        <f t="shared" si="646"/>
        <v>1.68954</v>
      </c>
      <c r="ID151" s="10">
        <f t="shared" si="647"/>
        <v>34.213185000000003</v>
      </c>
      <c r="IE151" s="10">
        <f t="shared" si="648"/>
        <v>-16.050630000000002</v>
      </c>
      <c r="IF151" s="10">
        <f t="shared" si="649"/>
        <v>4.2238500000000005</v>
      </c>
      <c r="IG151" s="10">
        <f t="shared" si="650"/>
        <v>-11.826779999999999</v>
      </c>
      <c r="IH151" s="10">
        <f t="shared" si="651"/>
        <v>-8.4477000000000011</v>
      </c>
      <c r="II151" s="176">
        <f t="shared" si="652"/>
        <v>0</v>
      </c>
      <c r="IJ151" s="176">
        <f t="shared" si="653"/>
        <v>27.877410000000001</v>
      </c>
      <c r="IK151" s="176">
        <f t="shared" si="654"/>
        <v>25.765485000000009</v>
      </c>
      <c r="IL151" s="19">
        <f t="shared" si="655"/>
        <v>53.64289500000001</v>
      </c>
      <c r="IM151" s="168"/>
      <c r="IN151" s="168"/>
      <c r="IO151" s="168"/>
      <c r="IP151" s="168"/>
      <c r="IQ151" s="168"/>
      <c r="IR151" s="168"/>
      <c r="IS151" s="168"/>
      <c r="IT151" s="168"/>
      <c r="IU151" s="168"/>
      <c r="IV151" s="168"/>
      <c r="IW151" s="168"/>
      <c r="IX151" s="168"/>
      <c r="IY151" s="168"/>
      <c r="IZ151" s="168"/>
      <c r="JA151" s="168"/>
      <c r="JB151" s="168"/>
      <c r="JC151" s="168"/>
      <c r="JD151" s="168"/>
      <c r="JE151" s="168"/>
      <c r="JF151" s="168"/>
      <c r="JG151" s="168"/>
      <c r="JH151" s="168"/>
      <c r="JI151" s="168"/>
      <c r="JJ151" s="168"/>
      <c r="JK151" s="168"/>
      <c r="JL151" s="168"/>
      <c r="JM151" s="168"/>
      <c r="JN151" s="168"/>
      <c r="JO151" s="168"/>
      <c r="JP151" s="168"/>
      <c r="JQ151" s="177"/>
      <c r="JR151" s="177">
        <f t="shared" ref="JR151:JT156" si="663">IJ151/FQ151</f>
        <v>0.84477000000000002</v>
      </c>
      <c r="JS151" s="177">
        <f t="shared" si="663"/>
        <v>0.84477000000000024</v>
      </c>
      <c r="JT151" s="22">
        <f t="shared" si="663"/>
        <v>0.84477000000000013</v>
      </c>
    </row>
    <row r="152" spans="1:280" x14ac:dyDescent="0.25">
      <c r="A152" s="96">
        <v>152</v>
      </c>
      <c r="B152" s="45"/>
      <c r="C152" s="45" t="s">
        <v>237</v>
      </c>
      <c r="D152" s="45" t="s">
        <v>183</v>
      </c>
      <c r="E152" s="68">
        <v>320</v>
      </c>
      <c r="F152" s="49" t="s">
        <v>146</v>
      </c>
      <c r="G152" s="124"/>
      <c r="H152" s="125"/>
      <c r="I152" s="125"/>
      <c r="J152" s="125"/>
      <c r="K152" s="125"/>
      <c r="L152" s="125"/>
      <c r="M152" s="125"/>
      <c r="N152" s="17"/>
      <c r="O152" s="12"/>
      <c r="P152" s="12"/>
      <c r="Q152" s="12"/>
      <c r="R152" s="12"/>
      <c r="S152" s="12"/>
      <c r="T152" s="12"/>
      <c r="U152" s="12"/>
      <c r="V152" s="12"/>
      <c r="W152" s="11"/>
      <c r="X152" s="11"/>
      <c r="Y152" s="12"/>
      <c r="Z152" s="11"/>
      <c r="AA152" s="12"/>
      <c r="AB152" s="12"/>
      <c r="AC152" s="12"/>
      <c r="AD152" s="12"/>
      <c r="AE152" s="12"/>
      <c r="AF152" s="12"/>
      <c r="AG152" s="12"/>
      <c r="AH152" s="11"/>
      <c r="AI152" s="11"/>
      <c r="AJ152" s="11"/>
      <c r="AK152" s="12"/>
      <c r="AL152" s="58"/>
      <c r="AM152" s="124">
        <v>667</v>
      </c>
      <c r="AN152" s="125">
        <v>667</v>
      </c>
      <c r="AO152" s="125">
        <v>667</v>
      </c>
      <c r="AP152" s="125">
        <v>667</v>
      </c>
      <c r="AQ152" s="125">
        <v>667</v>
      </c>
      <c r="AR152" s="125">
        <v>667</v>
      </c>
      <c r="AS152" s="125">
        <v>667</v>
      </c>
      <c r="AT152" s="17">
        <v>667</v>
      </c>
      <c r="AU152" s="12">
        <v>735</v>
      </c>
      <c r="AV152" s="12">
        <v>758</v>
      </c>
      <c r="AW152" s="12">
        <v>852</v>
      </c>
      <c r="AX152" s="12">
        <v>953</v>
      </c>
      <c r="AY152" s="12">
        <v>1037</v>
      </c>
      <c r="AZ152" s="12">
        <v>1092</v>
      </c>
      <c r="BA152" s="12">
        <v>1177</v>
      </c>
      <c r="BB152" s="12">
        <v>1190</v>
      </c>
      <c r="BC152" s="11">
        <v>1190</v>
      </c>
      <c r="BD152" s="11">
        <v>1270</v>
      </c>
      <c r="BE152" s="12">
        <v>1414</v>
      </c>
      <c r="BF152" s="11">
        <v>1557</v>
      </c>
      <c r="BG152" s="12">
        <v>1798</v>
      </c>
      <c r="BH152" s="12">
        <v>1890</v>
      </c>
      <c r="BI152" s="12">
        <v>2025</v>
      </c>
      <c r="BJ152" s="12">
        <v>2223</v>
      </c>
      <c r="BK152" s="12">
        <v>2493</v>
      </c>
      <c r="BL152" s="12">
        <v>2610</v>
      </c>
      <c r="BM152" s="12">
        <v>2679</v>
      </c>
      <c r="BN152" s="11">
        <v>2792</v>
      </c>
      <c r="BO152" s="11">
        <v>2896</v>
      </c>
      <c r="BP152" s="11">
        <v>2937</v>
      </c>
      <c r="BQ152" s="12">
        <v>3108</v>
      </c>
      <c r="BR152" s="58"/>
      <c r="BS152" s="58"/>
      <c r="BT152" s="12">
        <f t="shared" si="516"/>
        <v>0</v>
      </c>
      <c r="BU152" s="12">
        <f t="shared" si="517"/>
        <v>0</v>
      </c>
      <c r="BV152" s="12">
        <f t="shared" si="518"/>
        <v>0</v>
      </c>
      <c r="BW152" s="12">
        <f t="shared" si="519"/>
        <v>0</v>
      </c>
      <c r="BX152" s="12">
        <f t="shared" si="520"/>
        <v>0</v>
      </c>
      <c r="BY152" s="12">
        <f t="shared" si="521"/>
        <v>0</v>
      </c>
      <c r="BZ152" s="12">
        <f t="shared" si="522"/>
        <v>0</v>
      </c>
      <c r="CA152" s="12">
        <f t="shared" si="523"/>
        <v>68</v>
      </c>
      <c r="CB152" s="12">
        <f t="shared" si="524"/>
        <v>23</v>
      </c>
      <c r="CC152" s="12">
        <f t="shared" si="525"/>
        <v>94</v>
      </c>
      <c r="CD152" s="12">
        <f t="shared" si="526"/>
        <v>101</v>
      </c>
      <c r="CE152" s="12">
        <f t="shared" si="527"/>
        <v>84</v>
      </c>
      <c r="CF152" s="12">
        <f t="shared" si="528"/>
        <v>55</v>
      </c>
      <c r="CG152" s="12">
        <f t="shared" si="529"/>
        <v>85</v>
      </c>
      <c r="CH152" s="12">
        <f t="shared" si="530"/>
        <v>13</v>
      </c>
      <c r="CI152" s="12">
        <f t="shared" si="531"/>
        <v>0</v>
      </c>
      <c r="CJ152" s="12">
        <f t="shared" si="532"/>
        <v>80</v>
      </c>
      <c r="CK152" s="12">
        <f t="shared" si="533"/>
        <v>144</v>
      </c>
      <c r="CL152" s="12">
        <f t="shared" si="534"/>
        <v>143</v>
      </c>
      <c r="CM152" s="12">
        <f t="shared" si="535"/>
        <v>241</v>
      </c>
      <c r="CN152" s="12">
        <f t="shared" si="536"/>
        <v>92</v>
      </c>
      <c r="CO152" s="12">
        <f t="shared" si="537"/>
        <v>135</v>
      </c>
      <c r="CP152" s="12">
        <f t="shared" si="538"/>
        <v>198</v>
      </c>
      <c r="CQ152" s="12">
        <f t="shared" si="539"/>
        <v>270</v>
      </c>
      <c r="CR152" s="12">
        <f t="shared" si="540"/>
        <v>117</v>
      </c>
      <c r="CS152" s="12">
        <f t="shared" si="541"/>
        <v>69</v>
      </c>
      <c r="CT152" s="12">
        <f t="shared" si="542"/>
        <v>113</v>
      </c>
      <c r="CU152" s="12">
        <f t="shared" si="543"/>
        <v>104</v>
      </c>
      <c r="CV152" s="12">
        <f t="shared" si="544"/>
        <v>41</v>
      </c>
      <c r="CW152" s="12">
        <f t="shared" si="545"/>
        <v>171</v>
      </c>
      <c r="CX152" s="66">
        <f t="shared" si="546"/>
        <v>185</v>
      </c>
      <c r="CY152" s="66">
        <f t="shared" si="547"/>
        <v>946</v>
      </c>
      <c r="CZ152" s="66">
        <f t="shared" si="548"/>
        <v>1310</v>
      </c>
      <c r="DA152" s="66">
        <f t="shared" si="549"/>
        <v>2441</v>
      </c>
      <c r="DB152" s="58"/>
      <c r="DC152" s="128">
        <v>11</v>
      </c>
      <c r="DD152" s="128">
        <v>13</v>
      </c>
      <c r="DE152" s="128">
        <v>19</v>
      </c>
      <c r="DF152" s="129">
        <v>22</v>
      </c>
      <c r="DG152" s="129">
        <v>25</v>
      </c>
      <c r="DH152" s="129">
        <v>22</v>
      </c>
      <c r="DI152" s="129">
        <v>53</v>
      </c>
      <c r="DJ152" s="129">
        <v>36</v>
      </c>
      <c r="DK152" s="128">
        <v>66</v>
      </c>
      <c r="DL152" s="128">
        <v>92</v>
      </c>
      <c r="DM152" s="128">
        <v>101</v>
      </c>
      <c r="DN152" s="129">
        <v>94</v>
      </c>
      <c r="DO152" s="129">
        <v>103</v>
      </c>
      <c r="DP152" s="129">
        <v>114</v>
      </c>
      <c r="DQ152" s="129">
        <v>145</v>
      </c>
      <c r="DR152" s="129">
        <v>167</v>
      </c>
      <c r="DS152" s="130">
        <v>139</v>
      </c>
      <c r="DT152" s="130">
        <v>156</v>
      </c>
      <c r="DU152" s="130">
        <v>167</v>
      </c>
      <c r="DV152" s="130">
        <v>142</v>
      </c>
      <c r="DW152" s="130">
        <v>190</v>
      </c>
      <c r="DX152" s="130">
        <v>132</v>
      </c>
      <c r="DY152" s="130">
        <v>59</v>
      </c>
      <c r="DZ152" s="130">
        <v>116</v>
      </c>
      <c r="EA152" s="130">
        <v>185</v>
      </c>
      <c r="EB152" s="130">
        <v>207</v>
      </c>
      <c r="EC152" s="130">
        <v>227</v>
      </c>
      <c r="ED152" s="130">
        <v>216</v>
      </c>
      <c r="EE152" s="130">
        <v>218</v>
      </c>
      <c r="EF152" s="130">
        <v>246</v>
      </c>
      <c r="EG152" s="66">
        <f t="shared" si="550"/>
        <v>359</v>
      </c>
      <c r="EH152" s="66">
        <f t="shared" si="551"/>
        <v>1328</v>
      </c>
      <c r="EI152" s="66">
        <f t="shared" si="552"/>
        <v>1796</v>
      </c>
      <c r="EJ152" s="66">
        <f t="shared" si="553"/>
        <v>3483</v>
      </c>
      <c r="EK152" s="19"/>
      <c r="EL152" s="5">
        <f t="shared" si="554"/>
        <v>11</v>
      </c>
      <c r="EM152" s="5">
        <f t="shared" si="555"/>
        <v>13</v>
      </c>
      <c r="EN152" s="5">
        <f t="shared" si="556"/>
        <v>19</v>
      </c>
      <c r="EO152" s="5">
        <f t="shared" si="557"/>
        <v>22</v>
      </c>
      <c r="EP152" s="5">
        <f t="shared" si="558"/>
        <v>25</v>
      </c>
      <c r="EQ152" s="5">
        <f t="shared" si="559"/>
        <v>22</v>
      </c>
      <c r="ER152" s="5">
        <f t="shared" si="560"/>
        <v>53</v>
      </c>
      <c r="ES152" s="5">
        <f t="shared" si="561"/>
        <v>104</v>
      </c>
      <c r="ET152" s="5">
        <f t="shared" si="562"/>
        <v>89</v>
      </c>
      <c r="EU152" s="5">
        <f t="shared" si="563"/>
        <v>186</v>
      </c>
      <c r="EV152" s="5">
        <f t="shared" si="564"/>
        <v>202</v>
      </c>
      <c r="EW152" s="5">
        <f t="shared" si="565"/>
        <v>178</v>
      </c>
      <c r="EX152" s="5">
        <f t="shared" si="566"/>
        <v>158</v>
      </c>
      <c r="EY152" s="5">
        <f t="shared" si="567"/>
        <v>199</v>
      </c>
      <c r="EZ152" s="5">
        <f t="shared" si="568"/>
        <v>158</v>
      </c>
      <c r="FA152" s="5">
        <f t="shared" si="569"/>
        <v>167</v>
      </c>
      <c r="FB152" s="5">
        <f t="shared" si="570"/>
        <v>219</v>
      </c>
      <c r="FC152" s="5">
        <f t="shared" si="571"/>
        <v>300</v>
      </c>
      <c r="FD152" s="5">
        <f t="shared" si="572"/>
        <v>310</v>
      </c>
      <c r="FE152" s="5">
        <f t="shared" si="573"/>
        <v>383</v>
      </c>
      <c r="FF152" s="5">
        <f t="shared" si="574"/>
        <v>282</v>
      </c>
      <c r="FG152" s="5">
        <f t="shared" si="575"/>
        <v>267</v>
      </c>
      <c r="FH152" s="5">
        <f t="shared" si="576"/>
        <v>257</v>
      </c>
      <c r="FI152" s="5">
        <f t="shared" si="577"/>
        <v>386</v>
      </c>
      <c r="FJ152" s="5">
        <f t="shared" si="578"/>
        <v>302</v>
      </c>
      <c r="FK152" s="5">
        <f t="shared" si="579"/>
        <v>276</v>
      </c>
      <c r="FL152" s="5">
        <f t="shared" si="580"/>
        <v>340</v>
      </c>
      <c r="FM152" s="5">
        <f t="shared" si="581"/>
        <v>320</v>
      </c>
      <c r="FN152" s="5">
        <f t="shared" si="582"/>
        <v>259</v>
      </c>
      <c r="FO152" s="5">
        <f t="shared" si="583"/>
        <v>417</v>
      </c>
      <c r="FP152" s="176">
        <f t="shared" si="584"/>
        <v>544</v>
      </c>
      <c r="FQ152" s="176">
        <f t="shared" si="585"/>
        <v>2274</v>
      </c>
      <c r="FR152" s="176">
        <f t="shared" si="586"/>
        <v>3106</v>
      </c>
      <c r="FS152" s="66">
        <f t="shared" si="587"/>
        <v>5924</v>
      </c>
      <c r="FT152" s="242">
        <f t="shared" si="588"/>
        <v>3.5039212063682176E-4</v>
      </c>
      <c r="FU152" s="242">
        <f t="shared" si="589"/>
        <v>5.2887666596149771E-4</v>
      </c>
      <c r="FV152" s="242">
        <f t="shared" si="590"/>
        <v>6.5811122079631457E-4</v>
      </c>
      <c r="FW152" s="242">
        <f t="shared" si="591"/>
        <v>1.6158055157724652E-3</v>
      </c>
      <c r="FX152" s="242">
        <f t="shared" si="592"/>
        <v>1.0403734247012395E-3</v>
      </c>
      <c r="FY152" s="242">
        <f t="shared" si="593"/>
        <v>9.3407021094418937E-4</v>
      </c>
      <c r="FZ152" s="242">
        <f t="shared" si="594"/>
        <v>1.661841403890172E-3</v>
      </c>
      <c r="GA152" s="242">
        <f t="shared" si="595"/>
        <v>3.727865796831314E-3</v>
      </c>
      <c r="GB152" s="242">
        <f t="shared" si="596"/>
        <v>3.5421475762158722E-3</v>
      </c>
      <c r="GC152" s="242">
        <f t="shared" si="597"/>
        <v>3.8417845708974491E-3</v>
      </c>
      <c r="GD152" s="242">
        <f t="shared" si="598"/>
        <v>4.1731226113004855E-3</v>
      </c>
      <c r="GE152" s="242">
        <f t="shared" si="599"/>
        <v>4.1222788327929596E-3</v>
      </c>
      <c r="GF152" s="242">
        <f t="shared" si="600"/>
        <v>3.5541558879766057E-3</v>
      </c>
      <c r="GG152" s="242">
        <f t="shared" si="601"/>
        <v>3.2900719186575184E-3</v>
      </c>
      <c r="GH152" s="242">
        <f t="shared" si="602"/>
        <v>2.5186909183657204E-3</v>
      </c>
      <c r="GI152" s="242">
        <f t="shared" si="603"/>
        <v>2.2364174467344286E-3</v>
      </c>
      <c r="GJ152" s="242">
        <f t="shared" si="604"/>
        <v>2.774997148975532E-3</v>
      </c>
      <c r="GK152" s="242">
        <f t="shared" si="605"/>
        <v>3.9024390243902439E-3</v>
      </c>
      <c r="GL152" s="242">
        <f t="shared" si="606"/>
        <v>3.450540399149609E-3</v>
      </c>
      <c r="GM152" s="242">
        <f t="shared" si="607"/>
        <v>4.8113160142706397E-3</v>
      </c>
      <c r="GN152" s="242">
        <f t="shared" si="608"/>
        <v>4.3563561089397986E-3</v>
      </c>
      <c r="GO152" s="242">
        <f t="shared" si="609"/>
        <v>4.895669074773552E-3</v>
      </c>
      <c r="GP152" s="242">
        <f t="shared" si="610"/>
        <v>4.3116464785424285E-3</v>
      </c>
      <c r="GQ152" s="242">
        <f t="shared" si="611"/>
        <v>5.6938031950201345E-3</v>
      </c>
      <c r="GR152" s="242">
        <f t="shared" si="612"/>
        <v>4.6784712862697709E-3</v>
      </c>
      <c r="GS152" s="242">
        <f t="shared" si="613"/>
        <v>4.0930729189838505E-3</v>
      </c>
      <c r="GT152" s="242">
        <f t="shared" si="614"/>
        <v>4.8271455952296439E-3</v>
      </c>
      <c r="GU152" s="242">
        <f t="shared" si="615"/>
        <v>4.190854115713411E-3</v>
      </c>
      <c r="GV152" s="242">
        <f t="shared" si="616"/>
        <v>4.6130965633321159E-3</v>
      </c>
      <c r="GW152" s="242">
        <f t="shared" si="617"/>
        <v>5.6177946226793193E-3</v>
      </c>
      <c r="GX152" s="177">
        <f t="shared" si="618"/>
        <v>1.9472119432817252E-3</v>
      </c>
      <c r="GY152" s="177">
        <f t="shared" si="619"/>
        <v>3.4498033885140057E-3</v>
      </c>
      <c r="GZ152" s="177">
        <f t="shared" si="620"/>
        <v>4.7360796970698114E-3</v>
      </c>
      <c r="HA152" s="243">
        <f t="shared" si="621"/>
        <v>3.7156010545014613E-3</v>
      </c>
      <c r="HB152" s="19"/>
      <c r="HC152" s="19"/>
      <c r="HD152" s="225">
        <v>0.83433000000000002</v>
      </c>
      <c r="HE152" s="10">
        <f t="shared" si="622"/>
        <v>9.1776300000000006</v>
      </c>
      <c r="HF152" s="10">
        <f t="shared" si="623"/>
        <v>10.84629</v>
      </c>
      <c r="HG152" s="10">
        <f t="shared" si="624"/>
        <v>15.852270000000001</v>
      </c>
      <c r="HH152" s="10">
        <f t="shared" si="625"/>
        <v>18.355260000000001</v>
      </c>
      <c r="HI152" s="10">
        <f t="shared" si="626"/>
        <v>20.858250000000002</v>
      </c>
      <c r="HJ152" s="10">
        <f t="shared" si="627"/>
        <v>18.355260000000001</v>
      </c>
      <c r="HK152" s="10">
        <f t="shared" si="628"/>
        <v>44.21949</v>
      </c>
      <c r="HL152" s="10">
        <f t="shared" si="629"/>
        <v>86.770319999999998</v>
      </c>
      <c r="HM152" s="10">
        <f t="shared" si="630"/>
        <v>74.255369999999999</v>
      </c>
      <c r="HN152" s="10">
        <f t="shared" si="631"/>
        <v>155.18538000000001</v>
      </c>
      <c r="HO152" s="10">
        <f t="shared" si="632"/>
        <v>168.53466</v>
      </c>
      <c r="HP152" s="10">
        <f t="shared" si="633"/>
        <v>148.51074</v>
      </c>
      <c r="HQ152" s="10">
        <f t="shared" si="634"/>
        <v>131.82414</v>
      </c>
      <c r="HR152" s="10">
        <f t="shared" si="635"/>
        <v>166.03166999999999</v>
      </c>
      <c r="HS152" s="10">
        <f t="shared" si="636"/>
        <v>131.82414</v>
      </c>
      <c r="HT152" s="10">
        <f t="shared" si="637"/>
        <v>139.33311</v>
      </c>
      <c r="HU152" s="10">
        <f t="shared" si="638"/>
        <v>182.71826999999999</v>
      </c>
      <c r="HV152" s="10">
        <f t="shared" si="639"/>
        <v>250.29900000000001</v>
      </c>
      <c r="HW152" s="10">
        <f t="shared" si="640"/>
        <v>258.64229999999998</v>
      </c>
      <c r="HX152" s="10">
        <f t="shared" si="641"/>
        <v>319.54838999999998</v>
      </c>
      <c r="HY152" s="10">
        <f t="shared" si="642"/>
        <v>235.28106</v>
      </c>
      <c r="HZ152" s="10">
        <f t="shared" si="643"/>
        <v>222.76611</v>
      </c>
      <c r="IA152" s="10">
        <f t="shared" si="644"/>
        <v>214.42281</v>
      </c>
      <c r="IB152" s="10">
        <f t="shared" si="645"/>
        <v>322.05137999999999</v>
      </c>
      <c r="IC152" s="10">
        <f t="shared" si="646"/>
        <v>251.96766</v>
      </c>
      <c r="ID152" s="10">
        <f t="shared" si="647"/>
        <v>230.27508</v>
      </c>
      <c r="IE152" s="10">
        <f t="shared" si="648"/>
        <v>283.67220000000003</v>
      </c>
      <c r="IF152" s="10">
        <f t="shared" si="649"/>
        <v>266.98559999999998</v>
      </c>
      <c r="IG152" s="10">
        <f t="shared" si="650"/>
        <v>216.09147000000002</v>
      </c>
      <c r="IH152" s="10">
        <f t="shared" si="651"/>
        <v>347.91561000000002</v>
      </c>
      <c r="II152" s="176">
        <f t="shared" si="652"/>
        <v>453.87552000000005</v>
      </c>
      <c r="IJ152" s="176">
        <f t="shared" si="653"/>
        <v>1897.2664199999999</v>
      </c>
      <c r="IK152" s="176">
        <f t="shared" si="654"/>
        <v>2591.4289799999997</v>
      </c>
      <c r="IL152" s="19">
        <f t="shared" si="655"/>
        <v>4942.5709200000001</v>
      </c>
      <c r="IM152" s="168"/>
      <c r="IN152" s="168"/>
      <c r="IO152" s="168"/>
      <c r="IP152" s="168"/>
      <c r="IQ152" s="168"/>
      <c r="IR152" s="168"/>
      <c r="IS152" s="168"/>
      <c r="IT152" s="168"/>
      <c r="IU152" s="168"/>
      <c r="IV152" s="168"/>
      <c r="IW152" s="168"/>
      <c r="IX152" s="168"/>
      <c r="IY152" s="168"/>
      <c r="IZ152" s="168"/>
      <c r="JA152" s="168"/>
      <c r="JB152" s="168"/>
      <c r="JC152" s="168"/>
      <c r="JD152" s="168"/>
      <c r="JE152" s="168"/>
      <c r="JF152" s="168"/>
      <c r="JG152" s="168"/>
      <c r="JH152" s="168"/>
      <c r="JI152" s="168"/>
      <c r="JJ152" s="168"/>
      <c r="JK152" s="168"/>
      <c r="JL152" s="168"/>
      <c r="JM152" s="168"/>
      <c r="JN152" s="168"/>
      <c r="JO152" s="168"/>
      <c r="JP152" s="168"/>
      <c r="JQ152" s="177">
        <f>II152/FP152</f>
        <v>0.83433000000000013</v>
      </c>
      <c r="JR152" s="177">
        <f t="shared" si="663"/>
        <v>0.83433000000000002</v>
      </c>
      <c r="JS152" s="177">
        <f t="shared" si="663"/>
        <v>0.83432999999999991</v>
      </c>
      <c r="JT152" s="22">
        <f t="shared" si="663"/>
        <v>0.83433000000000002</v>
      </c>
    </row>
    <row r="153" spans="1:280" x14ac:dyDescent="0.25">
      <c r="A153" s="96">
        <v>83</v>
      </c>
      <c r="B153" s="45"/>
      <c r="C153" s="39" t="s">
        <v>238</v>
      </c>
      <c r="D153" s="45" t="s">
        <v>180</v>
      </c>
      <c r="E153" s="68">
        <v>132</v>
      </c>
      <c r="F153" s="48" t="s">
        <v>264</v>
      </c>
      <c r="G153" s="17"/>
      <c r="H153" s="5"/>
      <c r="I153" s="5"/>
      <c r="J153" s="5"/>
      <c r="K153" s="5"/>
      <c r="L153" s="125"/>
      <c r="M153" s="125"/>
      <c r="N153" s="17"/>
      <c r="O153" s="12"/>
      <c r="P153" s="12"/>
      <c r="Q153" s="12"/>
      <c r="R153" s="12"/>
      <c r="S153" s="12"/>
      <c r="T153" s="12"/>
      <c r="U153" s="12"/>
      <c r="V153" s="12"/>
      <c r="W153" s="11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1"/>
      <c r="AI153" s="11"/>
      <c r="AJ153" s="11"/>
      <c r="AL153" s="58"/>
      <c r="AM153" s="17">
        <v>6459</v>
      </c>
      <c r="AN153" s="5">
        <v>7468</v>
      </c>
      <c r="AO153" s="5">
        <v>7366</v>
      </c>
      <c r="AP153" s="5">
        <v>7668</v>
      </c>
      <c r="AQ153" s="5">
        <v>8117</v>
      </c>
      <c r="AR153" s="125">
        <f>AQ153+($AT153-$AQ153)/3</f>
        <v>7855.333333333333</v>
      </c>
      <c r="AS153" s="125">
        <f>AR153+($AT153-$AQ153)/3</f>
        <v>7593.6666666666661</v>
      </c>
      <c r="AT153" s="17">
        <v>7332</v>
      </c>
      <c r="AU153" s="12">
        <v>11846</v>
      </c>
      <c r="AV153" s="12">
        <v>6994</v>
      </c>
      <c r="AW153" s="12">
        <v>7347</v>
      </c>
      <c r="AX153" s="12">
        <v>7827</v>
      </c>
      <c r="AY153" s="12">
        <v>8810</v>
      </c>
      <c r="AZ153" s="12">
        <v>8846</v>
      </c>
      <c r="BA153" s="12">
        <v>9655</v>
      </c>
      <c r="BB153" s="12">
        <v>9952</v>
      </c>
      <c r="BC153" s="11">
        <v>10902</v>
      </c>
      <c r="BD153" s="12">
        <v>10448</v>
      </c>
      <c r="BE153" s="12">
        <v>10571</v>
      </c>
      <c r="BF153" s="12">
        <v>10724</v>
      </c>
      <c r="BG153" s="12">
        <v>10234</v>
      </c>
      <c r="BH153" s="12">
        <v>9152</v>
      </c>
      <c r="BI153" s="12">
        <f>2529+5464</f>
        <v>7993</v>
      </c>
      <c r="BJ153" s="12">
        <f>2181+3718+1604</f>
        <v>7503</v>
      </c>
      <c r="BK153" s="12">
        <f>1877+3802+1503</f>
        <v>7182</v>
      </c>
      <c r="BL153" s="12">
        <v>7096</v>
      </c>
      <c r="BM153" s="12">
        <v>6809</v>
      </c>
      <c r="BN153" s="11">
        <f>4247+1384+1157</f>
        <v>6788</v>
      </c>
      <c r="BO153" s="11">
        <f>4576+1252+1093</f>
        <v>6921</v>
      </c>
      <c r="BP153" s="11">
        <f>1043+4862+1160</f>
        <v>7065</v>
      </c>
      <c r="BQ153" s="10">
        <f>5041+1006+1088</f>
        <v>7135</v>
      </c>
      <c r="BR153" s="58"/>
      <c r="BS153" s="58"/>
      <c r="BT153" s="12">
        <f t="shared" si="516"/>
        <v>1009</v>
      </c>
      <c r="BU153" s="12">
        <f t="shared" si="517"/>
        <v>-102</v>
      </c>
      <c r="BV153" s="12">
        <f t="shared" si="518"/>
        <v>302</v>
      </c>
      <c r="BW153" s="12">
        <f t="shared" si="519"/>
        <v>449</v>
      </c>
      <c r="BX153" s="12">
        <f t="shared" si="520"/>
        <v>-261.66666666666697</v>
      </c>
      <c r="BY153" s="12">
        <f t="shared" si="521"/>
        <v>-261.66666666666697</v>
      </c>
      <c r="BZ153" s="12">
        <f t="shared" si="522"/>
        <v>-261.66666666666606</v>
      </c>
      <c r="CA153" s="12">
        <f t="shared" si="523"/>
        <v>4514</v>
      </c>
      <c r="CB153" s="12">
        <f t="shared" si="524"/>
        <v>-4852</v>
      </c>
      <c r="CC153" s="12">
        <f t="shared" si="525"/>
        <v>353</v>
      </c>
      <c r="CD153" s="12">
        <f t="shared" si="526"/>
        <v>480</v>
      </c>
      <c r="CE153" s="12">
        <f t="shared" si="527"/>
        <v>983</v>
      </c>
      <c r="CF153" s="12">
        <f t="shared" si="528"/>
        <v>36</v>
      </c>
      <c r="CG153" s="12">
        <f t="shared" si="529"/>
        <v>809</v>
      </c>
      <c r="CH153" s="12">
        <f t="shared" si="530"/>
        <v>297</v>
      </c>
      <c r="CI153" s="12">
        <f t="shared" si="531"/>
        <v>950</v>
      </c>
      <c r="CJ153" s="12">
        <f t="shared" si="532"/>
        <v>-454</v>
      </c>
      <c r="CK153" s="12">
        <f t="shared" si="533"/>
        <v>123</v>
      </c>
      <c r="CL153" s="12">
        <f t="shared" si="534"/>
        <v>153</v>
      </c>
      <c r="CM153" s="12">
        <f t="shared" si="535"/>
        <v>-490</v>
      </c>
      <c r="CN153" s="12">
        <f t="shared" si="536"/>
        <v>-1082</v>
      </c>
      <c r="CO153" s="12">
        <f t="shared" si="537"/>
        <v>-1159</v>
      </c>
      <c r="CP153" s="12">
        <f t="shared" si="538"/>
        <v>-490</v>
      </c>
      <c r="CQ153" s="12">
        <f t="shared" si="539"/>
        <v>-321</v>
      </c>
      <c r="CR153" s="12">
        <f t="shared" si="540"/>
        <v>-86</v>
      </c>
      <c r="CS153" s="12">
        <f t="shared" si="541"/>
        <v>-287</v>
      </c>
      <c r="CT153" s="12">
        <f t="shared" si="542"/>
        <v>-21</v>
      </c>
      <c r="CU153" s="12">
        <f t="shared" si="543"/>
        <v>133</v>
      </c>
      <c r="CV153" s="12">
        <f t="shared" si="544"/>
        <v>144</v>
      </c>
      <c r="CW153" s="11">
        <f t="shared" si="545"/>
        <v>70</v>
      </c>
      <c r="CX153" s="66">
        <f t="shared" si="546"/>
        <v>888</v>
      </c>
      <c r="CY153" s="66">
        <f t="shared" si="547"/>
        <v>2887</v>
      </c>
      <c r="CZ153" s="66">
        <f t="shared" si="548"/>
        <v>-3099</v>
      </c>
      <c r="DA153" s="66">
        <f t="shared" si="549"/>
        <v>676</v>
      </c>
      <c r="DB153" s="58"/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3</v>
      </c>
      <c r="DR153" s="129">
        <v>22</v>
      </c>
      <c r="DS153" s="130">
        <v>62</v>
      </c>
      <c r="DT153" s="130">
        <v>107</v>
      </c>
      <c r="DU153" s="130">
        <v>131</v>
      </c>
      <c r="DV153" s="130">
        <v>117</v>
      </c>
      <c r="DW153" s="130">
        <v>188</v>
      </c>
      <c r="DX153" s="130">
        <v>234</v>
      </c>
      <c r="DY153" s="130">
        <v>141</v>
      </c>
      <c r="DZ153" s="130">
        <v>194</v>
      </c>
      <c r="EA153" s="130">
        <v>184</v>
      </c>
      <c r="EB153" s="130">
        <v>259</v>
      </c>
      <c r="EC153" s="130">
        <v>202</v>
      </c>
      <c r="ED153" s="130">
        <v>242</v>
      </c>
      <c r="EE153" s="130">
        <v>196</v>
      </c>
      <c r="EF153" s="130">
        <v>193</v>
      </c>
      <c r="EG153" s="66">
        <f t="shared" si="550"/>
        <v>0</v>
      </c>
      <c r="EH153" s="66">
        <f t="shared" si="551"/>
        <v>442</v>
      </c>
      <c r="EI153" s="66">
        <f t="shared" si="552"/>
        <v>2033</v>
      </c>
      <c r="EJ153" s="66">
        <f t="shared" si="553"/>
        <v>2475</v>
      </c>
      <c r="EK153" s="19"/>
      <c r="EL153" s="5">
        <f t="shared" si="554"/>
        <v>1009</v>
      </c>
      <c r="EM153" s="5">
        <f t="shared" si="555"/>
        <v>-102</v>
      </c>
      <c r="EN153" s="5">
        <f t="shared" si="556"/>
        <v>302</v>
      </c>
      <c r="EO153" s="5">
        <f t="shared" si="557"/>
        <v>449</v>
      </c>
      <c r="EP153" s="5">
        <f t="shared" si="558"/>
        <v>-261.66666666666697</v>
      </c>
      <c r="EQ153" s="5">
        <f t="shared" si="559"/>
        <v>-261.66666666666697</v>
      </c>
      <c r="ER153" s="5">
        <f t="shared" si="560"/>
        <v>-261.66666666666606</v>
      </c>
      <c r="ES153" s="5">
        <f t="shared" si="561"/>
        <v>4514</v>
      </c>
      <c r="ET153" s="5">
        <f t="shared" si="562"/>
        <v>-4852</v>
      </c>
      <c r="EU153" s="5">
        <f t="shared" si="563"/>
        <v>353</v>
      </c>
      <c r="EV153" s="5">
        <f t="shared" si="564"/>
        <v>480</v>
      </c>
      <c r="EW153" s="5">
        <f t="shared" si="565"/>
        <v>983</v>
      </c>
      <c r="EX153" s="5">
        <f t="shared" si="566"/>
        <v>36</v>
      </c>
      <c r="EY153" s="5">
        <f t="shared" si="567"/>
        <v>809</v>
      </c>
      <c r="EZ153" s="5">
        <f t="shared" si="568"/>
        <v>300</v>
      </c>
      <c r="FA153" s="5">
        <f t="shared" si="569"/>
        <v>972</v>
      </c>
      <c r="FB153" s="5">
        <f t="shared" si="570"/>
        <v>-392</v>
      </c>
      <c r="FC153" s="5">
        <f t="shared" si="571"/>
        <v>230</v>
      </c>
      <c r="FD153" s="5">
        <f t="shared" si="572"/>
        <v>284</v>
      </c>
      <c r="FE153" s="5">
        <f t="shared" si="573"/>
        <v>-373</v>
      </c>
      <c r="FF153" s="5">
        <f t="shared" si="574"/>
        <v>-894</v>
      </c>
      <c r="FG153" s="5">
        <f t="shared" si="575"/>
        <v>-925</v>
      </c>
      <c r="FH153" s="5">
        <f t="shared" si="576"/>
        <v>-349</v>
      </c>
      <c r="FI153" s="5">
        <f t="shared" si="577"/>
        <v>-127</v>
      </c>
      <c r="FJ153" s="5">
        <f t="shared" si="578"/>
        <v>98</v>
      </c>
      <c r="FK153" s="5">
        <f t="shared" si="579"/>
        <v>-28</v>
      </c>
      <c r="FL153" s="5">
        <f t="shared" si="580"/>
        <v>181</v>
      </c>
      <c r="FM153" s="5">
        <f t="shared" si="581"/>
        <v>375</v>
      </c>
      <c r="FN153" s="5">
        <f t="shared" si="582"/>
        <v>340</v>
      </c>
      <c r="FO153" s="5">
        <f t="shared" si="583"/>
        <v>263</v>
      </c>
      <c r="FP153" s="176">
        <f t="shared" si="584"/>
        <v>888</v>
      </c>
      <c r="FQ153" s="176">
        <f t="shared" si="585"/>
        <v>3329</v>
      </c>
      <c r="FR153" s="176">
        <f t="shared" si="586"/>
        <v>-1066</v>
      </c>
      <c r="FS153" s="66">
        <f t="shared" si="587"/>
        <v>3151</v>
      </c>
      <c r="FT153" s="242">
        <f t="shared" si="588"/>
        <v>3.2140513611141196E-2</v>
      </c>
      <c r="FU153" s="242">
        <f t="shared" si="589"/>
        <v>-4.1496476867748282E-3</v>
      </c>
      <c r="FV153" s="242">
        <f t="shared" si="590"/>
        <v>1.0460504667394052E-2</v>
      </c>
      <c r="FW153" s="242">
        <f t="shared" si="591"/>
        <v>3.297712166281077E-2</v>
      </c>
      <c r="FX153" s="242">
        <f t="shared" si="592"/>
        <v>-1.0889241845206319E-2</v>
      </c>
      <c r="FY153" s="242">
        <f t="shared" si="593"/>
        <v>-1.1109774478654386E-2</v>
      </c>
      <c r="FZ153" s="242">
        <f t="shared" si="594"/>
        <v>-8.2046886921621504E-3</v>
      </c>
      <c r="GA153" s="242">
        <f t="shared" si="595"/>
        <v>0.16180371352785147</v>
      </c>
      <c r="GB153" s="242">
        <f t="shared" si="596"/>
        <v>-0.1931067420202181</v>
      </c>
      <c r="GC153" s="242">
        <f t="shared" si="597"/>
        <v>7.2911287824021483E-3</v>
      </c>
      <c r="GD153" s="242">
        <f t="shared" si="598"/>
        <v>9.9163309575457086E-3</v>
      </c>
      <c r="GE153" s="242">
        <f t="shared" si="599"/>
        <v>2.2765169059749884E-2</v>
      </c>
      <c r="GF153" s="242">
        <f t="shared" si="600"/>
        <v>8.0980767067821387E-4</v>
      </c>
      <c r="GG153" s="242">
        <f t="shared" si="601"/>
        <v>1.3375216995949409E-2</v>
      </c>
      <c r="GH153" s="242">
        <f t="shared" si="602"/>
        <v>4.7823245285425068E-3</v>
      </c>
      <c r="GI153" s="242">
        <f t="shared" si="603"/>
        <v>1.3016753043268652E-2</v>
      </c>
      <c r="GJ153" s="242">
        <f t="shared" si="604"/>
        <v>-4.9671181844676187E-3</v>
      </c>
      <c r="GK153" s="242">
        <f t="shared" si="605"/>
        <v>2.9918699186991869E-3</v>
      </c>
      <c r="GL153" s="242">
        <f t="shared" si="606"/>
        <v>3.1611402366402866E-3</v>
      </c>
      <c r="GM153" s="242">
        <f t="shared" si="607"/>
        <v>-4.6856941862217982E-3</v>
      </c>
      <c r="GN153" s="242">
        <f t="shared" si="608"/>
        <v>-1.381057574961766E-2</v>
      </c>
      <c r="GO153" s="242">
        <f t="shared" si="609"/>
        <v>-1.6960651289009497E-2</v>
      </c>
      <c r="GP153" s="242">
        <f t="shared" si="610"/>
        <v>-5.8551152568533365E-3</v>
      </c>
      <c r="GQ153" s="242">
        <f t="shared" si="611"/>
        <v>-1.8733497558745004E-3</v>
      </c>
      <c r="GR153" s="242">
        <f t="shared" si="612"/>
        <v>1.5181794240213165E-3</v>
      </c>
      <c r="GS153" s="242">
        <f t="shared" si="613"/>
        <v>-4.1523928163604275E-4</v>
      </c>
      <c r="GT153" s="242">
        <f t="shared" si="614"/>
        <v>2.5697451551075462E-3</v>
      </c>
      <c r="GU153" s="242">
        <f t="shared" si="615"/>
        <v>4.9111571668516533E-3</v>
      </c>
      <c r="GV153" s="242">
        <f t="shared" si="616"/>
        <v>6.0558024383510402E-3</v>
      </c>
      <c r="GW153" s="242">
        <f t="shared" si="617"/>
        <v>3.5431174718577002E-3</v>
      </c>
      <c r="GX153" s="177">
        <f t="shared" si="618"/>
        <v>3.1785371427098747E-3</v>
      </c>
      <c r="GY153" s="177">
        <f t="shared" si="619"/>
        <v>5.0503058400893251E-3</v>
      </c>
      <c r="GZ153" s="177">
        <f t="shared" si="620"/>
        <v>-1.6254542682152026E-3</v>
      </c>
      <c r="HA153" s="243">
        <f t="shared" si="621"/>
        <v>1.9763435048504563E-3</v>
      </c>
      <c r="HB153" s="19"/>
      <c r="HC153" s="19"/>
      <c r="HD153" s="225">
        <v>4.2021000000000003E-2</v>
      </c>
      <c r="HE153" s="10">
        <f t="shared" si="622"/>
        <v>42.399189</v>
      </c>
      <c r="HF153" s="10">
        <f t="shared" si="623"/>
        <v>-4.2861419999999999</v>
      </c>
      <c r="HG153" s="10">
        <f t="shared" si="624"/>
        <v>12.690342000000001</v>
      </c>
      <c r="HH153" s="10">
        <f t="shared" si="625"/>
        <v>18.867429000000001</v>
      </c>
      <c r="HI153" s="10">
        <f t="shared" si="626"/>
        <v>-10.995495000000014</v>
      </c>
      <c r="HJ153" s="10">
        <f t="shared" si="627"/>
        <v>-10.995495000000014</v>
      </c>
      <c r="HK153" s="10">
        <f t="shared" si="628"/>
        <v>-10.995494999999975</v>
      </c>
      <c r="HL153" s="10">
        <f t="shared" si="629"/>
        <v>189.682794</v>
      </c>
      <c r="HM153" s="10">
        <f t="shared" si="630"/>
        <v>-203.88589200000001</v>
      </c>
      <c r="HN153" s="10">
        <f t="shared" si="631"/>
        <v>14.833413</v>
      </c>
      <c r="HO153" s="10">
        <f t="shared" si="632"/>
        <v>20.170080000000002</v>
      </c>
      <c r="HP153" s="10">
        <f t="shared" si="633"/>
        <v>41.306643000000001</v>
      </c>
      <c r="HQ153" s="10">
        <f t="shared" si="634"/>
        <v>1.512756</v>
      </c>
      <c r="HR153" s="10">
        <f t="shared" si="635"/>
        <v>33.994989000000004</v>
      </c>
      <c r="HS153" s="10">
        <f t="shared" si="636"/>
        <v>12.606300000000001</v>
      </c>
      <c r="HT153" s="10">
        <f t="shared" si="637"/>
        <v>40.844412000000005</v>
      </c>
      <c r="HU153" s="10">
        <f t="shared" si="638"/>
        <v>-16.472232000000002</v>
      </c>
      <c r="HV153" s="10">
        <f t="shared" si="639"/>
        <v>9.6648300000000003</v>
      </c>
      <c r="HW153" s="10">
        <f t="shared" si="640"/>
        <v>11.933964000000001</v>
      </c>
      <c r="HX153" s="10">
        <f t="shared" si="641"/>
        <v>-15.673833000000002</v>
      </c>
      <c r="HY153" s="10">
        <f t="shared" si="642"/>
        <v>-37.566774000000002</v>
      </c>
      <c r="HZ153" s="10">
        <f t="shared" si="643"/>
        <v>-38.869425</v>
      </c>
      <c r="IA153" s="10">
        <f t="shared" si="644"/>
        <v>-14.665329000000002</v>
      </c>
      <c r="IB153" s="10">
        <f t="shared" si="645"/>
        <v>-5.3366670000000003</v>
      </c>
      <c r="IC153" s="10">
        <f t="shared" si="646"/>
        <v>4.1180580000000004</v>
      </c>
      <c r="ID153" s="10">
        <f t="shared" si="647"/>
        <v>-1.1765880000000002</v>
      </c>
      <c r="IE153" s="10">
        <f t="shared" si="648"/>
        <v>7.6058010000000005</v>
      </c>
      <c r="IF153" s="10">
        <f t="shared" si="649"/>
        <v>15.757875</v>
      </c>
      <c r="IG153" s="10">
        <f t="shared" si="650"/>
        <v>14.287140000000001</v>
      </c>
      <c r="IH153" s="10">
        <f t="shared" si="651"/>
        <v>11.051523000000001</v>
      </c>
      <c r="II153" s="176">
        <f t="shared" si="652"/>
        <v>37.31464799999997</v>
      </c>
      <c r="IJ153" s="176">
        <f t="shared" si="653"/>
        <v>139.88790900000004</v>
      </c>
      <c r="IK153" s="176">
        <f t="shared" si="654"/>
        <v>-44.794385999999996</v>
      </c>
      <c r="IL153" s="19">
        <f t="shared" si="655"/>
        <v>132.40817099999998</v>
      </c>
      <c r="IM153" s="168"/>
      <c r="IN153" s="168"/>
      <c r="IO153" s="168"/>
      <c r="IP153" s="168"/>
      <c r="IQ153" s="168"/>
      <c r="IR153" s="168"/>
      <c r="IS153" s="168"/>
      <c r="IT153" s="168"/>
      <c r="IU153" s="168"/>
      <c r="IV153" s="168"/>
      <c r="IW153" s="168"/>
      <c r="IX153" s="168"/>
      <c r="IY153" s="168"/>
      <c r="IZ153" s="168"/>
      <c r="JA153" s="168"/>
      <c r="JB153" s="168"/>
      <c r="JC153" s="168"/>
      <c r="JD153" s="168"/>
      <c r="JE153" s="168"/>
      <c r="JF153" s="168"/>
      <c r="JG153" s="168"/>
      <c r="JH153" s="168"/>
      <c r="JI153" s="168"/>
      <c r="JJ153" s="168"/>
      <c r="JK153" s="168"/>
      <c r="JL153" s="168"/>
      <c r="JM153" s="168"/>
      <c r="JN153" s="168"/>
      <c r="JO153" s="168"/>
      <c r="JP153" s="168"/>
      <c r="JQ153" s="177">
        <f>II153/FP153</f>
        <v>4.2020999999999968E-2</v>
      </c>
      <c r="JR153" s="177">
        <f t="shared" si="663"/>
        <v>4.202100000000001E-2</v>
      </c>
      <c r="JS153" s="177">
        <f t="shared" si="663"/>
        <v>4.2020999999999996E-2</v>
      </c>
      <c r="JT153" s="22">
        <f t="shared" si="663"/>
        <v>4.2020999999999996E-2</v>
      </c>
    </row>
    <row r="154" spans="1:280" x14ac:dyDescent="0.25">
      <c r="A154" s="96">
        <v>153</v>
      </c>
      <c r="B154" s="45"/>
      <c r="C154" s="45" t="s">
        <v>237</v>
      </c>
      <c r="D154" s="45" t="s">
        <v>183</v>
      </c>
      <c r="E154" s="68">
        <v>342</v>
      </c>
      <c r="F154" s="48" t="s">
        <v>154</v>
      </c>
      <c r="G154" s="124"/>
      <c r="H154" s="125"/>
      <c r="I154" s="125"/>
      <c r="J154" s="125"/>
      <c r="K154" s="125"/>
      <c r="L154" s="125"/>
      <c r="M154" s="125"/>
      <c r="N154" s="17"/>
      <c r="O154" s="12"/>
      <c r="P154" s="12"/>
      <c r="Q154" s="12"/>
      <c r="R154" s="12"/>
      <c r="S154" s="12"/>
      <c r="T154" s="12"/>
      <c r="U154" s="12"/>
      <c r="V154" s="12"/>
      <c r="W154" s="11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1"/>
      <c r="AI154" s="11"/>
      <c r="AJ154" s="11"/>
      <c r="AK154" s="11"/>
      <c r="AL154" s="60"/>
      <c r="AM154" s="124">
        <v>19</v>
      </c>
      <c r="AN154" s="125">
        <v>19</v>
      </c>
      <c r="AO154" s="125">
        <v>19</v>
      </c>
      <c r="AP154" s="125">
        <v>19</v>
      </c>
      <c r="AQ154" s="125">
        <v>19</v>
      </c>
      <c r="AR154" s="125">
        <v>19</v>
      </c>
      <c r="AS154" s="125">
        <v>19</v>
      </c>
      <c r="AT154" s="17">
        <v>19</v>
      </c>
      <c r="AU154" s="12">
        <v>17</v>
      </c>
      <c r="AV154" s="12">
        <v>18</v>
      </c>
      <c r="AW154" s="12">
        <v>17</v>
      </c>
      <c r="AX154" s="12">
        <v>14</v>
      </c>
      <c r="AY154" s="12">
        <v>11</v>
      </c>
      <c r="AZ154" s="12">
        <v>13</v>
      </c>
      <c r="BA154" s="12">
        <v>12</v>
      </c>
      <c r="BB154" s="12">
        <v>12</v>
      </c>
      <c r="BC154" s="11">
        <v>13</v>
      </c>
      <c r="BD154" s="12">
        <v>16</v>
      </c>
      <c r="BE154" s="12">
        <v>17</v>
      </c>
      <c r="BF154" s="12">
        <v>15</v>
      </c>
      <c r="BG154" s="12">
        <v>14</v>
      </c>
      <c r="BH154" s="12">
        <v>12</v>
      </c>
      <c r="BI154" s="12">
        <v>12</v>
      </c>
      <c r="BJ154" s="12">
        <v>10</v>
      </c>
      <c r="BK154" s="12">
        <v>13</v>
      </c>
      <c r="BL154" s="12">
        <v>18</v>
      </c>
      <c r="BM154" s="12">
        <v>19</v>
      </c>
      <c r="BN154" s="11">
        <v>17</v>
      </c>
      <c r="BO154" s="11">
        <v>14</v>
      </c>
      <c r="BP154" s="11">
        <v>14</v>
      </c>
      <c r="BQ154" s="11">
        <v>18</v>
      </c>
      <c r="BR154" s="60"/>
      <c r="BS154" s="60"/>
      <c r="BT154" s="11">
        <f t="shared" si="516"/>
        <v>0</v>
      </c>
      <c r="BU154" s="11">
        <f t="shared" si="517"/>
        <v>0</v>
      </c>
      <c r="BV154" s="11">
        <f t="shared" si="518"/>
        <v>0</v>
      </c>
      <c r="BW154" s="11">
        <f t="shared" si="519"/>
        <v>0</v>
      </c>
      <c r="BX154" s="11">
        <f t="shared" si="520"/>
        <v>0</v>
      </c>
      <c r="BY154" s="11">
        <f t="shared" si="521"/>
        <v>0</v>
      </c>
      <c r="BZ154" s="11">
        <f t="shared" si="522"/>
        <v>0</v>
      </c>
      <c r="CA154" s="11">
        <f t="shared" si="523"/>
        <v>-2</v>
      </c>
      <c r="CB154" s="11">
        <f t="shared" si="524"/>
        <v>1</v>
      </c>
      <c r="CC154" s="11">
        <f t="shared" si="525"/>
        <v>-1</v>
      </c>
      <c r="CD154" s="11">
        <f t="shared" si="526"/>
        <v>-3</v>
      </c>
      <c r="CE154" s="11">
        <f t="shared" si="527"/>
        <v>-3</v>
      </c>
      <c r="CF154" s="11">
        <f t="shared" si="528"/>
        <v>2</v>
      </c>
      <c r="CG154" s="11">
        <f t="shared" si="529"/>
        <v>-1</v>
      </c>
      <c r="CH154" s="11">
        <f t="shared" si="530"/>
        <v>0</v>
      </c>
      <c r="CI154" s="11">
        <f t="shared" si="531"/>
        <v>1</v>
      </c>
      <c r="CJ154" s="11">
        <f t="shared" si="532"/>
        <v>3</v>
      </c>
      <c r="CK154" s="11">
        <f t="shared" si="533"/>
        <v>1</v>
      </c>
      <c r="CL154" s="11">
        <f t="shared" si="534"/>
        <v>-2</v>
      </c>
      <c r="CM154" s="11">
        <f t="shared" si="535"/>
        <v>-1</v>
      </c>
      <c r="CN154" s="11">
        <f t="shared" si="536"/>
        <v>-2</v>
      </c>
      <c r="CO154" s="11">
        <f t="shared" si="537"/>
        <v>0</v>
      </c>
      <c r="CP154" s="11">
        <f t="shared" si="538"/>
        <v>-2</v>
      </c>
      <c r="CQ154" s="11">
        <f t="shared" si="539"/>
        <v>3</v>
      </c>
      <c r="CR154" s="11">
        <f t="shared" si="540"/>
        <v>5</v>
      </c>
      <c r="CS154" s="11">
        <f t="shared" si="541"/>
        <v>1</v>
      </c>
      <c r="CT154" s="11">
        <f t="shared" si="542"/>
        <v>-2</v>
      </c>
      <c r="CU154" s="11">
        <f t="shared" si="543"/>
        <v>-3</v>
      </c>
      <c r="CV154" s="11">
        <f t="shared" si="544"/>
        <v>0</v>
      </c>
      <c r="CW154" s="11">
        <f t="shared" si="545"/>
        <v>4</v>
      </c>
      <c r="CX154" s="66">
        <f t="shared" si="546"/>
        <v>-2</v>
      </c>
      <c r="CY154" s="66">
        <f t="shared" si="547"/>
        <v>-3</v>
      </c>
      <c r="CZ154" s="66">
        <f t="shared" si="548"/>
        <v>4</v>
      </c>
      <c r="DA154" s="66">
        <f t="shared" si="549"/>
        <v>-1</v>
      </c>
      <c r="DB154" s="60"/>
      <c r="DC154" s="128">
        <v>1</v>
      </c>
      <c r="DD154" s="128">
        <v>2</v>
      </c>
      <c r="DE154" s="128">
        <v>0</v>
      </c>
      <c r="DF154" s="129">
        <v>2</v>
      </c>
      <c r="DG154" s="129">
        <v>0</v>
      </c>
      <c r="DH154" s="129">
        <v>0</v>
      </c>
      <c r="DI154" s="129">
        <v>0</v>
      </c>
      <c r="DJ154" s="130">
        <v>0</v>
      </c>
      <c r="DK154" s="128">
        <v>1</v>
      </c>
      <c r="DL154" s="128">
        <v>3</v>
      </c>
      <c r="DM154" s="128">
        <v>3</v>
      </c>
      <c r="DN154" s="129">
        <v>2</v>
      </c>
      <c r="DO154" s="129">
        <v>0</v>
      </c>
      <c r="DP154" s="129">
        <v>0</v>
      </c>
      <c r="DQ154" s="129">
        <v>1</v>
      </c>
      <c r="DR154" s="130">
        <v>0</v>
      </c>
      <c r="DS154" s="130">
        <v>0</v>
      </c>
      <c r="DT154" s="130">
        <v>0</v>
      </c>
      <c r="DU154" s="130">
        <v>1</v>
      </c>
      <c r="DV154" s="130">
        <v>0</v>
      </c>
      <c r="DW154" s="130">
        <v>1</v>
      </c>
      <c r="DX154" s="130">
        <v>1</v>
      </c>
      <c r="DY154" s="130">
        <v>0</v>
      </c>
      <c r="DZ154" s="130">
        <v>0</v>
      </c>
      <c r="EA154" s="130">
        <v>0</v>
      </c>
      <c r="EB154" s="130">
        <v>0</v>
      </c>
      <c r="EC154" s="130">
        <v>0</v>
      </c>
      <c r="ED154" s="130">
        <v>0</v>
      </c>
      <c r="EE154" s="130">
        <v>0</v>
      </c>
      <c r="EF154" s="130">
        <v>0</v>
      </c>
      <c r="EG154" s="66">
        <f t="shared" si="550"/>
        <v>9</v>
      </c>
      <c r="EH154" s="66">
        <f t="shared" si="551"/>
        <v>7</v>
      </c>
      <c r="EI154" s="66">
        <f t="shared" si="552"/>
        <v>2</v>
      </c>
      <c r="EJ154" s="66">
        <f t="shared" si="553"/>
        <v>18</v>
      </c>
      <c r="EK154" s="19"/>
      <c r="EL154" s="5">
        <f t="shared" si="554"/>
        <v>1</v>
      </c>
      <c r="EM154" s="5">
        <f t="shared" si="555"/>
        <v>2</v>
      </c>
      <c r="EN154" s="5">
        <f t="shared" si="556"/>
        <v>0</v>
      </c>
      <c r="EO154" s="5">
        <f t="shared" si="557"/>
        <v>2</v>
      </c>
      <c r="EP154" s="5">
        <f t="shared" si="558"/>
        <v>0</v>
      </c>
      <c r="EQ154" s="5">
        <f t="shared" si="559"/>
        <v>0</v>
      </c>
      <c r="ER154" s="5">
        <f t="shared" si="560"/>
        <v>0</v>
      </c>
      <c r="ES154" s="5">
        <f t="shared" si="561"/>
        <v>-2</v>
      </c>
      <c r="ET154" s="5">
        <f t="shared" si="562"/>
        <v>2</v>
      </c>
      <c r="EU154" s="5">
        <f t="shared" si="563"/>
        <v>2</v>
      </c>
      <c r="EV154" s="5">
        <f t="shared" si="564"/>
        <v>0</v>
      </c>
      <c r="EW154" s="5">
        <f t="shared" si="565"/>
        <v>-1</v>
      </c>
      <c r="EX154" s="5">
        <f t="shared" si="566"/>
        <v>2</v>
      </c>
      <c r="EY154" s="5">
        <f t="shared" si="567"/>
        <v>-1</v>
      </c>
      <c r="EZ154" s="5">
        <f t="shared" si="568"/>
        <v>1</v>
      </c>
      <c r="FA154" s="5">
        <f t="shared" si="569"/>
        <v>1</v>
      </c>
      <c r="FB154" s="5">
        <f t="shared" si="570"/>
        <v>3</v>
      </c>
      <c r="FC154" s="5">
        <f t="shared" si="571"/>
        <v>1</v>
      </c>
      <c r="FD154" s="5">
        <f t="shared" si="572"/>
        <v>-1</v>
      </c>
      <c r="FE154" s="5">
        <f t="shared" si="573"/>
        <v>-1</v>
      </c>
      <c r="FF154" s="5">
        <f t="shared" si="574"/>
        <v>-1</v>
      </c>
      <c r="FG154" s="5">
        <f t="shared" si="575"/>
        <v>1</v>
      </c>
      <c r="FH154" s="5">
        <f t="shared" si="576"/>
        <v>-2</v>
      </c>
      <c r="FI154" s="5">
        <f t="shared" si="577"/>
        <v>3</v>
      </c>
      <c r="FJ154" s="5">
        <f t="shared" si="578"/>
        <v>5</v>
      </c>
      <c r="FK154" s="5">
        <f t="shared" si="579"/>
        <v>1</v>
      </c>
      <c r="FL154" s="5">
        <f t="shared" si="580"/>
        <v>-2</v>
      </c>
      <c r="FM154" s="5">
        <f t="shared" si="581"/>
        <v>-3</v>
      </c>
      <c r="FN154" s="5">
        <f t="shared" si="582"/>
        <v>0</v>
      </c>
      <c r="FO154" s="5">
        <f t="shared" si="583"/>
        <v>4</v>
      </c>
      <c r="FP154" s="176">
        <f t="shared" si="584"/>
        <v>7</v>
      </c>
      <c r="FQ154" s="176">
        <f t="shared" si="585"/>
        <v>4</v>
      </c>
      <c r="FR154" s="176">
        <f t="shared" si="586"/>
        <v>6</v>
      </c>
      <c r="FS154" s="66">
        <f t="shared" si="587"/>
        <v>17</v>
      </c>
      <c r="FT154" s="242">
        <f t="shared" si="588"/>
        <v>3.1853829148801973E-5</v>
      </c>
      <c r="FU154" s="242">
        <f t="shared" si="589"/>
        <v>8.1365640917153501E-5</v>
      </c>
      <c r="FV154" s="242">
        <f t="shared" si="590"/>
        <v>0</v>
      </c>
      <c r="FW154" s="242">
        <f t="shared" si="591"/>
        <v>1.4689141052476957E-4</v>
      </c>
      <c r="FX154" s="242">
        <f t="shared" si="592"/>
        <v>0</v>
      </c>
      <c r="FY154" s="242">
        <f t="shared" si="593"/>
        <v>0</v>
      </c>
      <c r="FZ154" s="242">
        <f t="shared" si="594"/>
        <v>0</v>
      </c>
      <c r="GA154" s="242">
        <f t="shared" si="595"/>
        <v>-7.1689726862140651E-5</v>
      </c>
      <c r="GB154" s="242">
        <f t="shared" si="596"/>
        <v>7.9598821937435329E-5</v>
      </c>
      <c r="GC154" s="242">
        <f t="shared" si="597"/>
        <v>4.1309511515026334E-5</v>
      </c>
      <c r="GD154" s="242">
        <f t="shared" si="598"/>
        <v>0</v>
      </c>
      <c r="GE154" s="242">
        <f t="shared" si="599"/>
        <v>-2.3158869847151459E-5</v>
      </c>
      <c r="GF154" s="242">
        <f t="shared" si="600"/>
        <v>4.4989315037678554E-5</v>
      </c>
      <c r="GG154" s="242">
        <f t="shared" si="601"/>
        <v>-1.653302471687195E-5</v>
      </c>
      <c r="GH154" s="242">
        <f t="shared" si="602"/>
        <v>1.5941081761808355E-5</v>
      </c>
      <c r="GI154" s="242">
        <f t="shared" si="603"/>
        <v>1.3391721237930711E-5</v>
      </c>
      <c r="GJ154" s="242">
        <f t="shared" si="604"/>
        <v>3.8013659575007286E-5</v>
      </c>
      <c r="GK154" s="242">
        <f t="shared" si="605"/>
        <v>1.3008130081300813E-5</v>
      </c>
      <c r="GL154" s="242">
        <f t="shared" si="606"/>
        <v>-1.113077548112777E-5</v>
      </c>
      <c r="GM154" s="242">
        <f t="shared" si="607"/>
        <v>-1.2562182804884177E-5</v>
      </c>
      <c r="GN154" s="242">
        <f t="shared" si="608"/>
        <v>-1.544807130829716E-5</v>
      </c>
      <c r="GO154" s="242">
        <f t="shared" si="609"/>
        <v>1.833583923136162E-5</v>
      </c>
      <c r="GP154" s="242">
        <f t="shared" si="610"/>
        <v>-3.3553669093715399E-5</v>
      </c>
      <c r="GQ154" s="242">
        <f t="shared" si="611"/>
        <v>4.4252356437980323E-5</v>
      </c>
      <c r="GR154" s="242">
        <f t="shared" si="612"/>
        <v>7.7458133878638592E-5</v>
      </c>
      <c r="GS154" s="242">
        <f t="shared" si="613"/>
        <v>1.4829974344144385E-5</v>
      </c>
      <c r="GT154" s="242">
        <f t="shared" si="614"/>
        <v>-2.8394974089586142E-5</v>
      </c>
      <c r="GU154" s="242">
        <f t="shared" si="615"/>
        <v>-3.9289257334813231E-5</v>
      </c>
      <c r="GV154" s="242">
        <f t="shared" si="616"/>
        <v>0</v>
      </c>
      <c r="GW154" s="242">
        <f t="shared" si="617"/>
        <v>5.388771820315894E-5</v>
      </c>
      <c r="GX154" s="177">
        <f t="shared" si="618"/>
        <v>2.5056036034875139E-5</v>
      </c>
      <c r="GY154" s="177">
        <f t="shared" si="619"/>
        <v>6.0682557405699303E-6</v>
      </c>
      <c r="GZ154" s="177">
        <f t="shared" si="620"/>
        <v>9.1488983201606148E-6</v>
      </c>
      <c r="HA154" s="243">
        <f t="shared" si="621"/>
        <v>1.0662595868758414E-5</v>
      </c>
      <c r="HB154" s="19"/>
      <c r="HC154" s="19"/>
      <c r="HD154" s="225">
        <v>0.85521000000000003</v>
      </c>
      <c r="HE154" s="10">
        <f t="shared" si="622"/>
        <v>0.85521000000000003</v>
      </c>
      <c r="HF154" s="10">
        <f t="shared" si="623"/>
        <v>1.7104200000000001</v>
      </c>
      <c r="HG154" s="10">
        <f t="shared" si="624"/>
        <v>0</v>
      </c>
      <c r="HH154" s="10">
        <f t="shared" si="625"/>
        <v>1.7104200000000001</v>
      </c>
      <c r="HI154" s="10">
        <f t="shared" si="626"/>
        <v>0</v>
      </c>
      <c r="HJ154" s="10">
        <f t="shared" si="627"/>
        <v>0</v>
      </c>
      <c r="HK154" s="10">
        <f t="shared" si="628"/>
        <v>0</v>
      </c>
      <c r="HL154" s="10">
        <f t="shared" si="629"/>
        <v>-1.7104200000000001</v>
      </c>
      <c r="HM154" s="10">
        <f t="shared" si="630"/>
        <v>1.7104200000000001</v>
      </c>
      <c r="HN154" s="10">
        <f t="shared" si="631"/>
        <v>1.7104200000000001</v>
      </c>
      <c r="HO154" s="10">
        <f t="shared" si="632"/>
        <v>0</v>
      </c>
      <c r="HP154" s="10">
        <f t="shared" si="633"/>
        <v>-0.85521000000000003</v>
      </c>
      <c r="HQ154" s="10">
        <f t="shared" si="634"/>
        <v>1.7104200000000001</v>
      </c>
      <c r="HR154" s="10">
        <f t="shared" si="635"/>
        <v>-0.85521000000000003</v>
      </c>
      <c r="HS154" s="10">
        <f t="shared" si="636"/>
        <v>0.85521000000000003</v>
      </c>
      <c r="HT154" s="10">
        <f t="shared" si="637"/>
        <v>0.85521000000000003</v>
      </c>
      <c r="HU154" s="10">
        <f t="shared" si="638"/>
        <v>2.5656300000000001</v>
      </c>
      <c r="HV154" s="10">
        <f t="shared" si="639"/>
        <v>0.85521000000000003</v>
      </c>
      <c r="HW154" s="10">
        <f t="shared" si="640"/>
        <v>-0.85521000000000003</v>
      </c>
      <c r="HX154" s="10">
        <f t="shared" si="641"/>
        <v>-0.85521000000000003</v>
      </c>
      <c r="HY154" s="10">
        <f t="shared" si="642"/>
        <v>-0.85521000000000003</v>
      </c>
      <c r="HZ154" s="10">
        <f t="shared" si="643"/>
        <v>0.85521000000000003</v>
      </c>
      <c r="IA154" s="10">
        <f t="shared" si="644"/>
        <v>-1.7104200000000001</v>
      </c>
      <c r="IB154" s="10">
        <f t="shared" si="645"/>
        <v>2.5656300000000001</v>
      </c>
      <c r="IC154" s="10">
        <f t="shared" si="646"/>
        <v>4.2760499999999997</v>
      </c>
      <c r="ID154" s="10">
        <f t="shared" si="647"/>
        <v>0.85521000000000003</v>
      </c>
      <c r="IE154" s="10">
        <f t="shared" si="648"/>
        <v>-1.7104200000000001</v>
      </c>
      <c r="IF154" s="10">
        <f t="shared" si="649"/>
        <v>-2.5656300000000001</v>
      </c>
      <c r="IG154" s="10">
        <f t="shared" si="650"/>
        <v>0</v>
      </c>
      <c r="IH154" s="10">
        <f t="shared" si="651"/>
        <v>3.4208400000000001</v>
      </c>
      <c r="II154" s="176">
        <f t="shared" si="652"/>
        <v>5.9864699999999997</v>
      </c>
      <c r="IJ154" s="176">
        <f t="shared" si="653"/>
        <v>3.4208399999999997</v>
      </c>
      <c r="IK154" s="176">
        <f t="shared" si="654"/>
        <v>5.1312599999999993</v>
      </c>
      <c r="IL154" s="19">
        <f t="shared" si="655"/>
        <v>14.538569999999996</v>
      </c>
      <c r="IM154" s="168"/>
      <c r="IN154" s="168"/>
      <c r="IO154" s="168"/>
      <c r="IP154" s="168"/>
      <c r="IQ154" s="168"/>
      <c r="IR154" s="168"/>
      <c r="IS154" s="168"/>
      <c r="IT154" s="168"/>
      <c r="IU154" s="168"/>
      <c r="IV154" s="168"/>
      <c r="IW154" s="168"/>
      <c r="IX154" s="168"/>
      <c r="IY154" s="168"/>
      <c r="IZ154" s="168"/>
      <c r="JA154" s="168"/>
      <c r="JB154" s="168"/>
      <c r="JC154" s="168"/>
      <c r="JD154" s="168"/>
      <c r="JE154" s="168"/>
      <c r="JF154" s="168"/>
      <c r="JG154" s="168"/>
      <c r="JH154" s="168"/>
      <c r="JI154" s="168"/>
      <c r="JJ154" s="168"/>
      <c r="JK154" s="168"/>
      <c r="JL154" s="168"/>
      <c r="JM154" s="168"/>
      <c r="JN154" s="168"/>
      <c r="JO154" s="168"/>
      <c r="JP154" s="168"/>
      <c r="JQ154" s="177">
        <f>II154/FP154</f>
        <v>0.85520999999999991</v>
      </c>
      <c r="JR154" s="177">
        <f t="shared" si="663"/>
        <v>0.85520999999999991</v>
      </c>
      <c r="JS154" s="177">
        <f t="shared" si="663"/>
        <v>0.85520999999999991</v>
      </c>
      <c r="JT154" s="22">
        <f t="shared" si="663"/>
        <v>0.8552099999999998</v>
      </c>
    </row>
    <row r="155" spans="1:280" x14ac:dyDescent="0.25">
      <c r="A155" s="96">
        <v>154</v>
      </c>
      <c r="B155" s="45"/>
      <c r="C155" s="45" t="s">
        <v>237</v>
      </c>
      <c r="D155" s="45" t="s">
        <v>183</v>
      </c>
      <c r="E155" s="68">
        <v>328</v>
      </c>
      <c r="F155" s="49" t="s">
        <v>66</v>
      </c>
      <c r="G155" s="124"/>
      <c r="H155" s="125"/>
      <c r="I155" s="125"/>
      <c r="J155" s="125"/>
      <c r="K155" s="125"/>
      <c r="L155" s="125"/>
      <c r="M155" s="125"/>
      <c r="N155" s="17"/>
      <c r="O155" s="12"/>
      <c r="P155" s="12"/>
      <c r="Q155" s="12"/>
      <c r="R155" s="12"/>
      <c r="S155" s="12"/>
      <c r="T155" s="12"/>
      <c r="U155" s="12"/>
      <c r="V155" s="12"/>
      <c r="W155" s="11"/>
      <c r="X155" s="11"/>
      <c r="Y155" s="12"/>
      <c r="Z155" s="11"/>
      <c r="AA155" s="11"/>
      <c r="AB155" s="11"/>
      <c r="AC155" s="11"/>
      <c r="AD155" s="11"/>
      <c r="AE155" s="11"/>
      <c r="AF155" s="11"/>
      <c r="AG155" s="11"/>
      <c r="AH155" s="12"/>
      <c r="AI155" s="12"/>
      <c r="AJ155" s="12"/>
      <c r="AK155" s="11"/>
      <c r="AL155" s="60"/>
      <c r="AM155" s="124">
        <v>95</v>
      </c>
      <c r="AN155" s="125">
        <v>95</v>
      </c>
      <c r="AO155" s="125">
        <v>95</v>
      </c>
      <c r="AP155" s="125">
        <v>95</v>
      </c>
      <c r="AQ155" s="125">
        <v>95</v>
      </c>
      <c r="AR155" s="125">
        <v>95</v>
      </c>
      <c r="AS155" s="125">
        <v>95</v>
      </c>
      <c r="AT155" s="17">
        <v>95</v>
      </c>
      <c r="AU155" s="12">
        <v>98</v>
      </c>
      <c r="AV155" s="12">
        <v>122</v>
      </c>
      <c r="AW155" s="12">
        <v>302</v>
      </c>
      <c r="AX155" s="12">
        <v>390</v>
      </c>
      <c r="AY155" s="12">
        <v>465</v>
      </c>
      <c r="AZ155" s="12">
        <v>480</v>
      </c>
      <c r="BA155" s="12">
        <v>532</v>
      </c>
      <c r="BB155" s="12">
        <v>575</v>
      </c>
      <c r="BC155" s="11">
        <v>601</v>
      </c>
      <c r="BD155" s="11">
        <v>612</v>
      </c>
      <c r="BE155" s="12">
        <v>654</v>
      </c>
      <c r="BF155" s="11">
        <v>700</v>
      </c>
      <c r="BG155" s="11">
        <v>784</v>
      </c>
      <c r="BH155" s="11">
        <v>780</v>
      </c>
      <c r="BI155" s="11">
        <v>801</v>
      </c>
      <c r="BJ155" s="11">
        <v>877</v>
      </c>
      <c r="BK155" s="11">
        <v>862</v>
      </c>
      <c r="BL155" s="11">
        <v>853</v>
      </c>
      <c r="BM155" s="11">
        <v>837</v>
      </c>
      <c r="BN155" s="12">
        <v>839</v>
      </c>
      <c r="BO155" s="12">
        <v>836</v>
      </c>
      <c r="BP155" s="12">
        <v>888</v>
      </c>
      <c r="BQ155" s="11">
        <v>921</v>
      </c>
      <c r="BR155" s="60"/>
      <c r="BS155" s="60"/>
      <c r="BT155" s="11">
        <f t="shared" si="516"/>
        <v>0</v>
      </c>
      <c r="BU155" s="11">
        <f t="shared" si="517"/>
        <v>0</v>
      </c>
      <c r="BV155" s="11">
        <f t="shared" si="518"/>
        <v>0</v>
      </c>
      <c r="BW155" s="11">
        <f t="shared" si="519"/>
        <v>0</v>
      </c>
      <c r="BX155" s="11">
        <f t="shared" si="520"/>
        <v>0</v>
      </c>
      <c r="BY155" s="11">
        <f t="shared" si="521"/>
        <v>0</v>
      </c>
      <c r="BZ155" s="11">
        <f t="shared" si="522"/>
        <v>0</v>
      </c>
      <c r="CA155" s="11">
        <f t="shared" si="523"/>
        <v>3</v>
      </c>
      <c r="CB155" s="11">
        <f t="shared" si="524"/>
        <v>24</v>
      </c>
      <c r="CC155" s="11">
        <f t="shared" si="525"/>
        <v>180</v>
      </c>
      <c r="CD155" s="11">
        <f t="shared" si="526"/>
        <v>88</v>
      </c>
      <c r="CE155" s="11">
        <f t="shared" si="527"/>
        <v>75</v>
      </c>
      <c r="CF155" s="11">
        <f t="shared" si="528"/>
        <v>15</v>
      </c>
      <c r="CG155" s="11">
        <f t="shared" si="529"/>
        <v>52</v>
      </c>
      <c r="CH155" s="11">
        <f t="shared" si="530"/>
        <v>43</v>
      </c>
      <c r="CI155" s="11">
        <f t="shared" si="531"/>
        <v>26</v>
      </c>
      <c r="CJ155" s="11">
        <f t="shared" si="532"/>
        <v>11</v>
      </c>
      <c r="CK155" s="11">
        <f t="shared" si="533"/>
        <v>42</v>
      </c>
      <c r="CL155" s="11">
        <f t="shared" si="534"/>
        <v>46</v>
      </c>
      <c r="CM155" s="11">
        <f t="shared" si="535"/>
        <v>84</v>
      </c>
      <c r="CN155" s="11">
        <f t="shared" si="536"/>
        <v>-4</v>
      </c>
      <c r="CO155" s="11">
        <f t="shared" si="537"/>
        <v>21</v>
      </c>
      <c r="CP155" s="11">
        <f t="shared" si="538"/>
        <v>76</v>
      </c>
      <c r="CQ155" s="11">
        <f t="shared" si="539"/>
        <v>-15</v>
      </c>
      <c r="CR155" s="11">
        <f t="shared" si="540"/>
        <v>-9</v>
      </c>
      <c r="CS155" s="11">
        <f t="shared" si="541"/>
        <v>-16</v>
      </c>
      <c r="CT155" s="11">
        <f t="shared" si="542"/>
        <v>2</v>
      </c>
      <c r="CU155" s="11">
        <f t="shared" si="543"/>
        <v>-3</v>
      </c>
      <c r="CV155" s="11">
        <f t="shared" si="544"/>
        <v>52</v>
      </c>
      <c r="CW155" s="11">
        <f t="shared" si="545"/>
        <v>33</v>
      </c>
      <c r="CX155" s="66">
        <f t="shared" si="546"/>
        <v>207</v>
      </c>
      <c r="CY155" s="66">
        <f t="shared" si="547"/>
        <v>482</v>
      </c>
      <c r="CZ155" s="66">
        <f t="shared" si="548"/>
        <v>137</v>
      </c>
      <c r="DA155" s="66">
        <f t="shared" si="549"/>
        <v>826</v>
      </c>
      <c r="DB155" s="60"/>
      <c r="DC155" s="128">
        <v>0</v>
      </c>
      <c r="DD155" s="128">
        <v>2</v>
      </c>
      <c r="DE155" s="128">
        <v>6</v>
      </c>
      <c r="DF155" s="129">
        <v>3</v>
      </c>
      <c r="DG155" s="129">
        <v>4</v>
      </c>
      <c r="DH155" s="129">
        <v>13</v>
      </c>
      <c r="DI155" s="129">
        <v>7</v>
      </c>
      <c r="DJ155" s="129">
        <v>5</v>
      </c>
      <c r="DK155" s="128">
        <v>13</v>
      </c>
      <c r="DL155" s="128">
        <v>17</v>
      </c>
      <c r="DM155" s="128">
        <v>27</v>
      </c>
      <c r="DN155" s="129">
        <v>28</v>
      </c>
      <c r="DO155" s="129">
        <v>65</v>
      </c>
      <c r="DP155" s="129">
        <v>103</v>
      </c>
      <c r="DQ155" s="129">
        <v>72</v>
      </c>
      <c r="DR155" s="129">
        <v>88</v>
      </c>
      <c r="DS155" s="130">
        <v>72</v>
      </c>
      <c r="DT155" s="130">
        <v>86</v>
      </c>
      <c r="DU155" s="130">
        <v>58</v>
      </c>
      <c r="DV155" s="130">
        <v>70</v>
      </c>
      <c r="DW155" s="130">
        <v>99</v>
      </c>
      <c r="DX155" s="130">
        <v>69</v>
      </c>
      <c r="DY155" s="130">
        <v>38</v>
      </c>
      <c r="DZ155" s="130">
        <v>78</v>
      </c>
      <c r="EA155" s="130">
        <v>80</v>
      </c>
      <c r="EB155" s="130">
        <v>83</v>
      </c>
      <c r="EC155" s="130">
        <v>95</v>
      </c>
      <c r="ED155" s="130">
        <v>80</v>
      </c>
      <c r="EE155" s="130">
        <v>42</v>
      </c>
      <c r="EF155" s="130">
        <v>76</v>
      </c>
      <c r="EG155" s="66">
        <f t="shared" si="550"/>
        <v>70</v>
      </c>
      <c r="EH155" s="66">
        <f t="shared" si="551"/>
        <v>669</v>
      </c>
      <c r="EI155" s="66">
        <f t="shared" si="552"/>
        <v>740</v>
      </c>
      <c r="EJ155" s="66">
        <f t="shared" si="553"/>
        <v>1479</v>
      </c>
      <c r="EK155" s="31"/>
      <c r="EL155" s="5">
        <f t="shared" si="554"/>
        <v>0</v>
      </c>
      <c r="EM155" s="5">
        <f t="shared" si="555"/>
        <v>2</v>
      </c>
      <c r="EN155" s="5">
        <f t="shared" si="556"/>
        <v>6</v>
      </c>
      <c r="EO155" s="5">
        <f t="shared" si="557"/>
        <v>3</v>
      </c>
      <c r="EP155" s="5">
        <f t="shared" si="558"/>
        <v>4</v>
      </c>
      <c r="EQ155" s="5">
        <f t="shared" si="559"/>
        <v>13</v>
      </c>
      <c r="ER155" s="5">
        <f t="shared" si="560"/>
        <v>7</v>
      </c>
      <c r="ES155" s="5">
        <f t="shared" si="561"/>
        <v>8</v>
      </c>
      <c r="ET155" s="5">
        <f t="shared" si="562"/>
        <v>37</v>
      </c>
      <c r="EU155" s="5">
        <f t="shared" si="563"/>
        <v>197</v>
      </c>
      <c r="EV155" s="5">
        <f t="shared" si="564"/>
        <v>115</v>
      </c>
      <c r="EW155" s="5">
        <f t="shared" si="565"/>
        <v>103</v>
      </c>
      <c r="EX155" s="5">
        <f t="shared" si="566"/>
        <v>80</v>
      </c>
      <c r="EY155" s="5">
        <f t="shared" si="567"/>
        <v>155</v>
      </c>
      <c r="EZ155" s="5">
        <f t="shared" si="568"/>
        <v>115</v>
      </c>
      <c r="FA155" s="5">
        <f t="shared" si="569"/>
        <v>114</v>
      </c>
      <c r="FB155" s="5">
        <f t="shared" si="570"/>
        <v>83</v>
      </c>
      <c r="FC155" s="5">
        <f t="shared" si="571"/>
        <v>128</v>
      </c>
      <c r="FD155" s="5">
        <f t="shared" si="572"/>
        <v>104</v>
      </c>
      <c r="FE155" s="5">
        <f t="shared" si="573"/>
        <v>154</v>
      </c>
      <c r="FF155" s="5">
        <f t="shared" si="574"/>
        <v>95</v>
      </c>
      <c r="FG155" s="5">
        <f t="shared" si="575"/>
        <v>90</v>
      </c>
      <c r="FH155" s="5">
        <f t="shared" si="576"/>
        <v>114</v>
      </c>
      <c r="FI155" s="5">
        <f t="shared" si="577"/>
        <v>63</v>
      </c>
      <c r="FJ155" s="5">
        <f t="shared" si="578"/>
        <v>71</v>
      </c>
      <c r="FK155" s="5">
        <f t="shared" si="579"/>
        <v>67</v>
      </c>
      <c r="FL155" s="5">
        <f t="shared" si="580"/>
        <v>97</v>
      </c>
      <c r="FM155" s="5">
        <f t="shared" si="581"/>
        <v>77</v>
      </c>
      <c r="FN155" s="5">
        <f t="shared" si="582"/>
        <v>94</v>
      </c>
      <c r="FO155" s="5">
        <f t="shared" si="583"/>
        <v>109</v>
      </c>
      <c r="FP155" s="176">
        <f t="shared" si="584"/>
        <v>277</v>
      </c>
      <c r="FQ155" s="176">
        <f t="shared" si="585"/>
        <v>1151</v>
      </c>
      <c r="FR155" s="176">
        <f t="shared" si="586"/>
        <v>877</v>
      </c>
      <c r="FS155" s="66">
        <f t="shared" si="587"/>
        <v>2305</v>
      </c>
      <c r="FT155" s="242">
        <f t="shared" si="588"/>
        <v>0</v>
      </c>
      <c r="FU155" s="242">
        <f t="shared" si="589"/>
        <v>8.1365640917153501E-5</v>
      </c>
      <c r="FV155" s="242">
        <f t="shared" si="590"/>
        <v>2.0782459604094144E-4</v>
      </c>
      <c r="FW155" s="242">
        <f t="shared" si="591"/>
        <v>2.2033711578715433E-4</v>
      </c>
      <c r="FX155" s="242">
        <f t="shared" si="592"/>
        <v>1.6645974795219832E-4</v>
      </c>
      <c r="FY155" s="242">
        <f t="shared" si="593"/>
        <v>5.5195057919429371E-4</v>
      </c>
      <c r="FZ155" s="242">
        <f t="shared" si="594"/>
        <v>2.1948848730624914E-4</v>
      </c>
      <c r="GA155" s="242">
        <f t="shared" si="595"/>
        <v>2.867589074485626E-4</v>
      </c>
      <c r="GB155" s="242">
        <f t="shared" si="596"/>
        <v>1.4725782058425535E-3</v>
      </c>
      <c r="GC155" s="242">
        <f t="shared" si="597"/>
        <v>4.0689868842300938E-3</v>
      </c>
      <c r="GD155" s="242">
        <f t="shared" si="598"/>
        <v>2.3757876252453259E-3</v>
      </c>
      <c r="GE155" s="242">
        <f t="shared" si="599"/>
        <v>2.3853635942566002E-3</v>
      </c>
      <c r="GF155" s="242">
        <f t="shared" si="600"/>
        <v>1.799572601507142E-3</v>
      </c>
      <c r="GG155" s="242">
        <f t="shared" si="601"/>
        <v>2.5626188311151524E-3</v>
      </c>
      <c r="GH155" s="242">
        <f t="shared" si="602"/>
        <v>1.8332244026079609E-3</v>
      </c>
      <c r="GI155" s="242">
        <f t="shared" si="603"/>
        <v>1.5266562211241012E-3</v>
      </c>
      <c r="GJ155" s="242">
        <f t="shared" si="604"/>
        <v>1.0517112482418683E-3</v>
      </c>
      <c r="GK155" s="242">
        <f t="shared" si="605"/>
        <v>1.6650406504065041E-3</v>
      </c>
      <c r="GL155" s="242">
        <f t="shared" si="606"/>
        <v>1.1576006500372881E-3</v>
      </c>
      <c r="GM155" s="242">
        <f t="shared" si="607"/>
        <v>1.9345761519521632E-3</v>
      </c>
      <c r="GN155" s="242">
        <f t="shared" si="608"/>
        <v>1.4675667742882301E-3</v>
      </c>
      <c r="GO155" s="242">
        <f t="shared" si="609"/>
        <v>1.6502255308225458E-3</v>
      </c>
      <c r="GP155" s="242">
        <f t="shared" si="610"/>
        <v>1.9125591383417776E-3</v>
      </c>
      <c r="GQ155" s="242">
        <f t="shared" si="611"/>
        <v>9.2929948519758672E-4</v>
      </c>
      <c r="GR155" s="242">
        <f t="shared" si="612"/>
        <v>1.099905501076668E-3</v>
      </c>
      <c r="GS155" s="242">
        <f t="shared" si="613"/>
        <v>9.9360828105767387E-4</v>
      </c>
      <c r="GT155" s="242">
        <f t="shared" si="614"/>
        <v>1.377156243344928E-3</v>
      </c>
      <c r="GU155" s="242">
        <f t="shared" si="615"/>
        <v>1.0084242715935395E-3</v>
      </c>
      <c r="GV155" s="242">
        <f t="shared" si="616"/>
        <v>1.6742512623676407E-3</v>
      </c>
      <c r="GW155" s="242">
        <f t="shared" si="617"/>
        <v>1.4684403210360811E-3</v>
      </c>
      <c r="GX155" s="177">
        <f t="shared" si="618"/>
        <v>9.9150314023720197E-4</v>
      </c>
      <c r="GY155" s="177">
        <f t="shared" si="619"/>
        <v>1.7461405893489975E-3</v>
      </c>
      <c r="GZ155" s="177">
        <f t="shared" si="620"/>
        <v>1.3372639711301431E-3</v>
      </c>
      <c r="HA155" s="243">
        <f t="shared" si="621"/>
        <v>1.4457225574993026E-3</v>
      </c>
      <c r="HB155" s="19"/>
      <c r="HC155" s="19"/>
      <c r="HD155" s="225">
        <v>0.62204999999999999</v>
      </c>
      <c r="HE155" s="10">
        <f t="shared" si="622"/>
        <v>0</v>
      </c>
      <c r="HF155" s="10">
        <f t="shared" si="623"/>
        <v>1.2441</v>
      </c>
      <c r="HG155" s="10">
        <f t="shared" si="624"/>
        <v>3.7323</v>
      </c>
      <c r="HH155" s="10">
        <f t="shared" si="625"/>
        <v>1.86615</v>
      </c>
      <c r="HI155" s="10">
        <f t="shared" si="626"/>
        <v>2.4882</v>
      </c>
      <c r="HJ155" s="10">
        <f t="shared" si="627"/>
        <v>8.0866500000000006</v>
      </c>
      <c r="HK155" s="10">
        <f t="shared" si="628"/>
        <v>4.3543500000000002</v>
      </c>
      <c r="HL155" s="10">
        <f t="shared" si="629"/>
        <v>4.9763999999999999</v>
      </c>
      <c r="HM155" s="10">
        <f t="shared" si="630"/>
        <v>23.01585</v>
      </c>
      <c r="HN155" s="10">
        <f t="shared" si="631"/>
        <v>122.54384999999999</v>
      </c>
      <c r="HO155" s="10">
        <f t="shared" si="632"/>
        <v>71.535749999999993</v>
      </c>
      <c r="HP155" s="10">
        <f t="shared" si="633"/>
        <v>64.071150000000003</v>
      </c>
      <c r="HQ155" s="10">
        <f t="shared" si="634"/>
        <v>49.763999999999996</v>
      </c>
      <c r="HR155" s="10">
        <f t="shared" si="635"/>
        <v>96.417749999999998</v>
      </c>
      <c r="HS155" s="10">
        <f t="shared" si="636"/>
        <v>71.535749999999993</v>
      </c>
      <c r="HT155" s="10">
        <f t="shared" si="637"/>
        <v>70.913700000000006</v>
      </c>
      <c r="HU155" s="10">
        <f t="shared" si="638"/>
        <v>51.63015</v>
      </c>
      <c r="HV155" s="10">
        <f t="shared" si="639"/>
        <v>79.622399999999999</v>
      </c>
      <c r="HW155" s="10">
        <f t="shared" si="640"/>
        <v>64.693200000000004</v>
      </c>
      <c r="HX155" s="10">
        <f t="shared" si="641"/>
        <v>95.795699999999997</v>
      </c>
      <c r="HY155" s="10">
        <f t="shared" si="642"/>
        <v>59.094749999999998</v>
      </c>
      <c r="HZ155" s="10">
        <f t="shared" si="643"/>
        <v>55.984499999999997</v>
      </c>
      <c r="IA155" s="10">
        <f t="shared" si="644"/>
        <v>70.913700000000006</v>
      </c>
      <c r="IB155" s="10">
        <f t="shared" si="645"/>
        <v>39.189149999999998</v>
      </c>
      <c r="IC155" s="10">
        <f t="shared" si="646"/>
        <v>44.165549999999996</v>
      </c>
      <c r="ID155" s="10">
        <f t="shared" si="647"/>
        <v>41.677349999999997</v>
      </c>
      <c r="IE155" s="10">
        <f t="shared" si="648"/>
        <v>60.338850000000001</v>
      </c>
      <c r="IF155" s="10">
        <f t="shared" si="649"/>
        <v>47.897849999999998</v>
      </c>
      <c r="IG155" s="10">
        <f t="shared" si="650"/>
        <v>58.472699999999996</v>
      </c>
      <c r="IH155" s="10">
        <f t="shared" si="651"/>
        <v>67.803449999999998</v>
      </c>
      <c r="II155" s="176">
        <f t="shared" si="652"/>
        <v>172.30785</v>
      </c>
      <c r="IJ155" s="176">
        <f t="shared" si="653"/>
        <v>715.97955000000013</v>
      </c>
      <c r="IK155" s="176">
        <f t="shared" si="654"/>
        <v>545.53784999999993</v>
      </c>
      <c r="IL155" s="19">
        <f t="shared" si="655"/>
        <v>1433.8252499999999</v>
      </c>
      <c r="IM155" s="168"/>
      <c r="IN155" s="168"/>
      <c r="IO155" s="168"/>
      <c r="IP155" s="168"/>
      <c r="IQ155" s="168"/>
      <c r="IR155" s="168"/>
      <c r="IS155" s="168"/>
      <c r="IT155" s="168"/>
      <c r="IU155" s="168"/>
      <c r="IV155" s="168"/>
      <c r="IW155" s="168"/>
      <c r="IX155" s="168"/>
      <c r="IY155" s="168"/>
      <c r="IZ155" s="168"/>
      <c r="JA155" s="168"/>
      <c r="JB155" s="168"/>
      <c r="JC155" s="168"/>
      <c r="JD155" s="168"/>
      <c r="JE155" s="168"/>
      <c r="JF155" s="168"/>
      <c r="JG155" s="168"/>
      <c r="JH155" s="168"/>
      <c r="JI155" s="168"/>
      <c r="JJ155" s="168"/>
      <c r="JK155" s="168"/>
      <c r="JL155" s="168"/>
      <c r="JM155" s="168"/>
      <c r="JN155" s="168"/>
      <c r="JO155" s="168"/>
      <c r="JP155" s="168"/>
      <c r="JQ155" s="177">
        <f>II155/FP155</f>
        <v>0.62204999999999999</v>
      </c>
      <c r="JR155" s="177">
        <f t="shared" si="663"/>
        <v>0.6220500000000001</v>
      </c>
      <c r="JS155" s="177">
        <f t="shared" si="663"/>
        <v>0.62204999999999988</v>
      </c>
      <c r="JT155" s="22">
        <f t="shared" si="663"/>
        <v>0.62204999999999999</v>
      </c>
    </row>
    <row r="156" spans="1:280" x14ac:dyDescent="0.25">
      <c r="A156" s="96">
        <v>155</v>
      </c>
      <c r="B156" s="45"/>
      <c r="C156" s="45" t="s">
        <v>182</v>
      </c>
      <c r="D156" s="45" t="s">
        <v>182</v>
      </c>
      <c r="E156" s="68">
        <v>205</v>
      </c>
      <c r="F156" s="49" t="s">
        <v>128</v>
      </c>
      <c r="G156" s="124"/>
      <c r="H156" s="125"/>
      <c r="I156" s="125"/>
      <c r="J156" s="125"/>
      <c r="K156" s="125"/>
      <c r="L156" s="125"/>
      <c r="M156" s="125"/>
      <c r="N156" s="17"/>
      <c r="O156" s="12"/>
      <c r="P156" s="12"/>
      <c r="Q156" s="12"/>
      <c r="R156" s="12"/>
      <c r="S156" s="12"/>
      <c r="T156" s="12"/>
      <c r="U156" s="12"/>
      <c r="V156" s="12"/>
      <c r="W156" s="11"/>
      <c r="X156" s="11"/>
      <c r="Y156" s="12"/>
      <c r="Z156" s="11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60"/>
      <c r="AM156" s="124">
        <v>106</v>
      </c>
      <c r="AN156" s="125">
        <v>106</v>
      </c>
      <c r="AO156" s="125">
        <v>106</v>
      </c>
      <c r="AP156" s="125">
        <v>106</v>
      </c>
      <c r="AQ156" s="125">
        <v>106</v>
      </c>
      <c r="AR156" s="125">
        <v>106</v>
      </c>
      <c r="AS156" s="125">
        <v>106</v>
      </c>
      <c r="AT156" s="17">
        <v>106</v>
      </c>
      <c r="AU156" s="12">
        <v>119</v>
      </c>
      <c r="AV156" s="12">
        <v>141</v>
      </c>
      <c r="AW156" s="12">
        <v>153</v>
      </c>
      <c r="AX156" s="12">
        <v>184</v>
      </c>
      <c r="AY156" s="12">
        <v>168</v>
      </c>
      <c r="AZ156" s="12">
        <v>155</v>
      </c>
      <c r="BA156" s="12">
        <v>148</v>
      </c>
      <c r="BB156" s="12">
        <v>168</v>
      </c>
      <c r="BC156" s="11">
        <v>163</v>
      </c>
      <c r="BD156" s="11">
        <v>177</v>
      </c>
      <c r="BE156" s="12">
        <v>185</v>
      </c>
      <c r="BF156" s="11">
        <v>197</v>
      </c>
      <c r="BG156" s="12">
        <v>218</v>
      </c>
      <c r="BH156" s="12">
        <v>232</v>
      </c>
      <c r="BI156" s="12">
        <v>236</v>
      </c>
      <c r="BJ156" s="12">
        <v>223</v>
      </c>
      <c r="BK156" s="12">
        <v>231</v>
      </c>
      <c r="BL156" s="12">
        <v>224</v>
      </c>
      <c r="BM156" s="12">
        <v>238</v>
      </c>
      <c r="BN156" s="12">
        <v>252</v>
      </c>
      <c r="BO156" s="12">
        <v>268</v>
      </c>
      <c r="BP156" s="12">
        <v>233</v>
      </c>
      <c r="BQ156" s="12">
        <v>233</v>
      </c>
      <c r="BR156" s="60"/>
      <c r="BS156" s="60"/>
      <c r="BT156" s="11">
        <f t="shared" si="516"/>
        <v>0</v>
      </c>
      <c r="BU156" s="11">
        <f t="shared" si="517"/>
        <v>0</v>
      </c>
      <c r="BV156" s="11">
        <f t="shared" si="518"/>
        <v>0</v>
      </c>
      <c r="BW156" s="11">
        <f t="shared" si="519"/>
        <v>0</v>
      </c>
      <c r="BX156" s="11">
        <f t="shared" si="520"/>
        <v>0</v>
      </c>
      <c r="BY156" s="11">
        <f t="shared" si="521"/>
        <v>0</v>
      </c>
      <c r="BZ156" s="11">
        <f t="shared" si="522"/>
        <v>0</v>
      </c>
      <c r="CA156" s="11">
        <f t="shared" si="523"/>
        <v>13</v>
      </c>
      <c r="CB156" s="11">
        <f t="shared" si="524"/>
        <v>22</v>
      </c>
      <c r="CC156" s="11">
        <f t="shared" si="525"/>
        <v>12</v>
      </c>
      <c r="CD156" s="11">
        <f t="shared" si="526"/>
        <v>31</v>
      </c>
      <c r="CE156" s="11">
        <f t="shared" si="527"/>
        <v>-16</v>
      </c>
      <c r="CF156" s="11">
        <f t="shared" si="528"/>
        <v>-13</v>
      </c>
      <c r="CG156" s="11">
        <f t="shared" si="529"/>
        <v>-7</v>
      </c>
      <c r="CH156" s="11">
        <f t="shared" si="530"/>
        <v>20</v>
      </c>
      <c r="CI156" s="11">
        <f t="shared" si="531"/>
        <v>-5</v>
      </c>
      <c r="CJ156" s="11">
        <f t="shared" si="532"/>
        <v>14</v>
      </c>
      <c r="CK156" s="11">
        <f t="shared" si="533"/>
        <v>8</v>
      </c>
      <c r="CL156" s="11">
        <f t="shared" si="534"/>
        <v>12</v>
      </c>
      <c r="CM156" s="11">
        <f t="shared" si="535"/>
        <v>21</v>
      </c>
      <c r="CN156" s="11">
        <f t="shared" si="536"/>
        <v>14</v>
      </c>
      <c r="CO156" s="11">
        <f t="shared" si="537"/>
        <v>4</v>
      </c>
      <c r="CP156" s="11">
        <f t="shared" si="538"/>
        <v>-13</v>
      </c>
      <c r="CQ156" s="11">
        <f t="shared" si="539"/>
        <v>8</v>
      </c>
      <c r="CR156" s="11">
        <f t="shared" si="540"/>
        <v>-7</v>
      </c>
      <c r="CS156" s="11">
        <f t="shared" si="541"/>
        <v>14</v>
      </c>
      <c r="CT156" s="11">
        <f t="shared" si="542"/>
        <v>14</v>
      </c>
      <c r="CU156" s="11">
        <f t="shared" si="543"/>
        <v>16</v>
      </c>
      <c r="CV156" s="11">
        <f t="shared" si="544"/>
        <v>-35</v>
      </c>
      <c r="CW156" s="11">
        <f t="shared" si="545"/>
        <v>0</v>
      </c>
      <c r="CX156" s="66">
        <f t="shared" si="546"/>
        <v>47</v>
      </c>
      <c r="CY156" s="66">
        <f t="shared" si="547"/>
        <v>65</v>
      </c>
      <c r="CZ156" s="66">
        <f t="shared" si="548"/>
        <v>15</v>
      </c>
      <c r="DA156" s="66">
        <f t="shared" si="549"/>
        <v>127</v>
      </c>
      <c r="DB156" s="60"/>
      <c r="DC156" s="129">
        <v>0</v>
      </c>
      <c r="DD156" s="128">
        <v>3</v>
      </c>
      <c r="DE156" s="128">
        <v>1</v>
      </c>
      <c r="DF156" s="129">
        <v>1</v>
      </c>
      <c r="DG156" s="129">
        <v>1</v>
      </c>
      <c r="DH156" s="129">
        <v>3</v>
      </c>
      <c r="DI156" s="129">
        <v>0</v>
      </c>
      <c r="DJ156" s="129">
        <v>1</v>
      </c>
      <c r="DK156" s="129">
        <v>0</v>
      </c>
      <c r="DL156" s="128">
        <v>1</v>
      </c>
      <c r="DM156" s="128">
        <v>4</v>
      </c>
      <c r="DN156" s="129">
        <v>3</v>
      </c>
      <c r="DO156" s="129">
        <v>3</v>
      </c>
      <c r="DP156" s="129">
        <v>3</v>
      </c>
      <c r="DQ156" s="129">
        <v>0</v>
      </c>
      <c r="DR156" s="129">
        <v>1</v>
      </c>
      <c r="DS156" s="130">
        <v>4</v>
      </c>
      <c r="DT156" s="130">
        <v>4</v>
      </c>
      <c r="DU156" s="130">
        <v>1</v>
      </c>
      <c r="DV156" s="130">
        <v>0</v>
      </c>
      <c r="DW156" s="130">
        <v>3</v>
      </c>
      <c r="DX156" s="130">
        <v>1</v>
      </c>
      <c r="DY156" s="130">
        <v>0</v>
      </c>
      <c r="DZ156" s="130">
        <v>2</v>
      </c>
      <c r="EA156" s="130">
        <v>5</v>
      </c>
      <c r="EB156" s="130">
        <v>0</v>
      </c>
      <c r="EC156" s="130">
        <v>1</v>
      </c>
      <c r="ED156" s="130">
        <v>0</v>
      </c>
      <c r="EE156" s="130">
        <v>3</v>
      </c>
      <c r="EF156" s="130">
        <v>0</v>
      </c>
      <c r="EG156" s="66">
        <f t="shared" si="550"/>
        <v>11</v>
      </c>
      <c r="EH156" s="66">
        <f t="shared" si="551"/>
        <v>23</v>
      </c>
      <c r="EI156" s="66">
        <f t="shared" si="552"/>
        <v>15</v>
      </c>
      <c r="EJ156" s="66">
        <f t="shared" si="553"/>
        <v>49</v>
      </c>
      <c r="EK156" s="25"/>
      <c r="EL156" s="5">
        <f t="shared" si="554"/>
        <v>0</v>
      </c>
      <c r="EM156" s="5">
        <f t="shared" si="555"/>
        <v>3</v>
      </c>
      <c r="EN156" s="5">
        <f t="shared" si="556"/>
        <v>1</v>
      </c>
      <c r="EO156" s="5">
        <f t="shared" si="557"/>
        <v>1</v>
      </c>
      <c r="EP156" s="5">
        <f t="shared" si="558"/>
        <v>1</v>
      </c>
      <c r="EQ156" s="5">
        <f t="shared" si="559"/>
        <v>3</v>
      </c>
      <c r="ER156" s="5">
        <f t="shared" si="560"/>
        <v>0</v>
      </c>
      <c r="ES156" s="5">
        <f t="shared" si="561"/>
        <v>14</v>
      </c>
      <c r="ET156" s="5">
        <f t="shared" si="562"/>
        <v>22</v>
      </c>
      <c r="EU156" s="5">
        <f t="shared" si="563"/>
        <v>13</v>
      </c>
      <c r="EV156" s="5">
        <f t="shared" si="564"/>
        <v>35</v>
      </c>
      <c r="EW156" s="5">
        <f t="shared" si="565"/>
        <v>-13</v>
      </c>
      <c r="EX156" s="5">
        <f t="shared" si="566"/>
        <v>-10</v>
      </c>
      <c r="EY156" s="5">
        <f t="shared" si="567"/>
        <v>-4</v>
      </c>
      <c r="EZ156" s="5">
        <f t="shared" si="568"/>
        <v>20</v>
      </c>
      <c r="FA156" s="5">
        <f t="shared" si="569"/>
        <v>-4</v>
      </c>
      <c r="FB156" s="5">
        <f t="shared" si="570"/>
        <v>18</v>
      </c>
      <c r="FC156" s="5">
        <f t="shared" si="571"/>
        <v>12</v>
      </c>
      <c r="FD156" s="5">
        <f t="shared" si="572"/>
        <v>13</v>
      </c>
      <c r="FE156" s="5">
        <f t="shared" si="573"/>
        <v>21</v>
      </c>
      <c r="FF156" s="5">
        <f t="shared" si="574"/>
        <v>17</v>
      </c>
      <c r="FG156" s="5">
        <f t="shared" si="575"/>
        <v>5</v>
      </c>
      <c r="FH156" s="5">
        <f t="shared" si="576"/>
        <v>-13</v>
      </c>
      <c r="FI156" s="5">
        <f t="shared" si="577"/>
        <v>10</v>
      </c>
      <c r="FJ156" s="5">
        <f t="shared" si="578"/>
        <v>-2</v>
      </c>
      <c r="FK156" s="5">
        <f t="shared" si="579"/>
        <v>14</v>
      </c>
      <c r="FL156" s="5">
        <f t="shared" si="580"/>
        <v>15</v>
      </c>
      <c r="FM156" s="5">
        <f t="shared" si="581"/>
        <v>16</v>
      </c>
      <c r="FN156" s="5">
        <f t="shared" si="582"/>
        <v>-32</v>
      </c>
      <c r="FO156" s="5">
        <f t="shared" si="583"/>
        <v>0</v>
      </c>
      <c r="FP156" s="176">
        <f t="shared" si="584"/>
        <v>58</v>
      </c>
      <c r="FQ156" s="176">
        <f t="shared" si="585"/>
        <v>88</v>
      </c>
      <c r="FR156" s="176">
        <f t="shared" si="586"/>
        <v>30</v>
      </c>
      <c r="FS156" s="66">
        <f t="shared" si="587"/>
        <v>176</v>
      </c>
      <c r="FT156" s="242">
        <f t="shared" si="588"/>
        <v>0</v>
      </c>
      <c r="FU156" s="242">
        <f t="shared" si="589"/>
        <v>1.2204846137573024E-4</v>
      </c>
      <c r="FV156" s="242">
        <f t="shared" si="590"/>
        <v>3.4637432673490244E-5</v>
      </c>
      <c r="FW156" s="242">
        <f t="shared" si="591"/>
        <v>7.3445705262384787E-5</v>
      </c>
      <c r="FX156" s="242">
        <f t="shared" si="592"/>
        <v>4.161493698804958E-5</v>
      </c>
      <c r="FY156" s="242">
        <f t="shared" si="593"/>
        <v>1.2737321058329854E-4</v>
      </c>
      <c r="FZ156" s="242">
        <f t="shared" si="594"/>
        <v>0</v>
      </c>
      <c r="GA156" s="242">
        <f t="shared" si="595"/>
        <v>5.0182808803498464E-4</v>
      </c>
      <c r="GB156" s="242">
        <f t="shared" si="596"/>
        <v>8.7558704131178856E-4</v>
      </c>
      <c r="GC156" s="242">
        <f t="shared" si="597"/>
        <v>2.6851182484767115E-4</v>
      </c>
      <c r="GD156" s="242">
        <f t="shared" si="598"/>
        <v>7.2306579898770787E-4</v>
      </c>
      <c r="GE156" s="242">
        <f t="shared" si="599"/>
        <v>-3.0106530801296896E-4</v>
      </c>
      <c r="GF156" s="242">
        <f t="shared" si="600"/>
        <v>-2.2494657518839275E-4</v>
      </c>
      <c r="GG156" s="242">
        <f t="shared" si="601"/>
        <v>-6.6132098867487801E-5</v>
      </c>
      <c r="GH156" s="242">
        <f t="shared" si="602"/>
        <v>3.1882163523616711E-4</v>
      </c>
      <c r="GI156" s="242">
        <f t="shared" si="603"/>
        <v>-5.3566884951722845E-5</v>
      </c>
      <c r="GJ156" s="242">
        <f t="shared" si="604"/>
        <v>2.2808195745004371E-4</v>
      </c>
      <c r="GK156" s="242">
        <f t="shared" si="605"/>
        <v>1.5609756097560975E-4</v>
      </c>
      <c r="GL156" s="242">
        <f t="shared" si="606"/>
        <v>1.4470008125466101E-4</v>
      </c>
      <c r="GM156" s="242">
        <f t="shared" si="607"/>
        <v>2.6380583890256773E-4</v>
      </c>
      <c r="GN156" s="242">
        <f t="shared" si="608"/>
        <v>2.626172122410517E-4</v>
      </c>
      <c r="GO156" s="242">
        <f t="shared" si="609"/>
        <v>9.1679196156808096E-5</v>
      </c>
      <c r="GP156" s="242">
        <f t="shared" si="610"/>
        <v>-2.1809884910915008E-4</v>
      </c>
      <c r="GQ156" s="242">
        <f t="shared" si="611"/>
        <v>1.4750785479326775E-4</v>
      </c>
      <c r="GR156" s="242">
        <f t="shared" si="612"/>
        <v>-3.0983253551455437E-5</v>
      </c>
      <c r="GS156" s="242">
        <f t="shared" si="613"/>
        <v>2.0761964081802137E-4</v>
      </c>
      <c r="GT156" s="242">
        <f t="shared" si="614"/>
        <v>2.1296230567189608E-4</v>
      </c>
      <c r="GU156" s="242">
        <f t="shared" si="615"/>
        <v>2.0954270578567056E-4</v>
      </c>
      <c r="GV156" s="242">
        <f t="shared" si="616"/>
        <v>-5.6995787655068615E-4</v>
      </c>
      <c r="GW156" s="242">
        <f t="shared" si="617"/>
        <v>0</v>
      </c>
      <c r="GX156" s="177">
        <f t="shared" si="618"/>
        <v>2.0760715571753688E-4</v>
      </c>
      <c r="GY156" s="177">
        <f t="shared" si="619"/>
        <v>1.3350162629253848E-4</v>
      </c>
      <c r="GZ156" s="177">
        <f t="shared" si="620"/>
        <v>4.5744491600803076E-5</v>
      </c>
      <c r="HA156" s="243">
        <f t="shared" si="621"/>
        <v>1.1038922781773416E-4</v>
      </c>
      <c r="HB156" s="19"/>
      <c r="HC156" s="19"/>
      <c r="HD156" s="225">
        <v>0.12963</v>
      </c>
      <c r="HE156" s="10">
        <f t="shared" si="622"/>
        <v>0</v>
      </c>
      <c r="HF156" s="10">
        <f t="shared" si="623"/>
        <v>0.38888999999999996</v>
      </c>
      <c r="HG156" s="10">
        <f t="shared" si="624"/>
        <v>0.12963</v>
      </c>
      <c r="HH156" s="10">
        <f t="shared" si="625"/>
        <v>0.12963</v>
      </c>
      <c r="HI156" s="10">
        <f t="shared" si="626"/>
        <v>0.12963</v>
      </c>
      <c r="HJ156" s="10">
        <f t="shared" si="627"/>
        <v>0.38888999999999996</v>
      </c>
      <c r="HK156" s="10">
        <f t="shared" si="628"/>
        <v>0</v>
      </c>
      <c r="HL156" s="10">
        <f t="shared" si="629"/>
        <v>1.8148199999999999</v>
      </c>
      <c r="HM156" s="10">
        <f t="shared" si="630"/>
        <v>2.8518599999999998</v>
      </c>
      <c r="HN156" s="10">
        <f t="shared" si="631"/>
        <v>1.68519</v>
      </c>
      <c r="HO156" s="10">
        <f t="shared" si="632"/>
        <v>4.5370499999999998</v>
      </c>
      <c r="HP156" s="10">
        <f t="shared" si="633"/>
        <v>-1.68519</v>
      </c>
      <c r="HQ156" s="10">
        <f t="shared" si="634"/>
        <v>-1.2963</v>
      </c>
      <c r="HR156" s="10">
        <f t="shared" si="635"/>
        <v>-0.51851999999999998</v>
      </c>
      <c r="HS156" s="10">
        <f t="shared" si="636"/>
        <v>2.5926</v>
      </c>
      <c r="HT156" s="10">
        <f t="shared" si="637"/>
        <v>-0.51851999999999998</v>
      </c>
      <c r="HU156" s="10">
        <f t="shared" si="638"/>
        <v>2.3333399999999997</v>
      </c>
      <c r="HV156" s="10">
        <f t="shared" si="639"/>
        <v>1.5555599999999998</v>
      </c>
      <c r="HW156" s="10">
        <f t="shared" si="640"/>
        <v>1.68519</v>
      </c>
      <c r="HX156" s="10">
        <f t="shared" si="641"/>
        <v>2.7222299999999997</v>
      </c>
      <c r="HY156" s="10">
        <f t="shared" si="642"/>
        <v>2.2037100000000001</v>
      </c>
      <c r="HZ156" s="10">
        <f t="shared" si="643"/>
        <v>0.64815</v>
      </c>
      <c r="IA156" s="10">
        <f t="shared" si="644"/>
        <v>-1.68519</v>
      </c>
      <c r="IB156" s="10">
        <f t="shared" si="645"/>
        <v>1.2963</v>
      </c>
      <c r="IC156" s="10">
        <f t="shared" si="646"/>
        <v>-0.25925999999999999</v>
      </c>
      <c r="ID156" s="10">
        <f t="shared" si="647"/>
        <v>1.8148199999999999</v>
      </c>
      <c r="IE156" s="10">
        <f t="shared" si="648"/>
        <v>1.94445</v>
      </c>
      <c r="IF156" s="10">
        <f t="shared" si="649"/>
        <v>2.0740799999999999</v>
      </c>
      <c r="IG156" s="10">
        <f t="shared" si="650"/>
        <v>-4.1481599999999998</v>
      </c>
      <c r="IH156" s="10">
        <f t="shared" si="651"/>
        <v>0</v>
      </c>
      <c r="II156" s="176">
        <f t="shared" si="652"/>
        <v>7.5185399999999998</v>
      </c>
      <c r="IJ156" s="176">
        <f t="shared" si="653"/>
        <v>11.407439999999999</v>
      </c>
      <c r="IK156" s="176">
        <f t="shared" si="654"/>
        <v>3.8889000000000005</v>
      </c>
      <c r="IL156" s="19">
        <f t="shared" si="655"/>
        <v>22.814879999999995</v>
      </c>
      <c r="IM156" s="168"/>
      <c r="IN156" s="168"/>
      <c r="IO156" s="168"/>
      <c r="IP156" s="168"/>
      <c r="IQ156" s="168"/>
      <c r="IR156" s="168"/>
      <c r="IS156" s="168"/>
      <c r="IT156" s="168"/>
      <c r="IU156" s="168"/>
      <c r="IV156" s="168"/>
      <c r="IW156" s="168"/>
      <c r="IX156" s="168"/>
      <c r="IY156" s="168"/>
      <c r="IZ156" s="168"/>
      <c r="JA156" s="168"/>
      <c r="JB156" s="168"/>
      <c r="JC156" s="168"/>
      <c r="JD156" s="168"/>
      <c r="JE156" s="168"/>
      <c r="JF156" s="168"/>
      <c r="JG156" s="168"/>
      <c r="JH156" s="168"/>
      <c r="JI156" s="168"/>
      <c r="JJ156" s="168"/>
      <c r="JK156" s="168"/>
      <c r="JL156" s="168"/>
      <c r="JM156" s="168"/>
      <c r="JN156" s="168"/>
      <c r="JO156" s="168"/>
      <c r="JP156" s="168"/>
      <c r="JQ156" s="177">
        <f>II156/FP156</f>
        <v>0.12963</v>
      </c>
      <c r="JR156" s="177">
        <f t="shared" si="663"/>
        <v>0.12963</v>
      </c>
      <c r="JS156" s="177">
        <f t="shared" si="663"/>
        <v>0.12963000000000002</v>
      </c>
      <c r="JT156" s="22">
        <f t="shared" si="663"/>
        <v>0.12962999999999997</v>
      </c>
    </row>
    <row r="157" spans="1:280" x14ac:dyDescent="0.25">
      <c r="A157" s="96">
        <v>156</v>
      </c>
      <c r="B157" s="39"/>
      <c r="C157" s="39" t="s">
        <v>236</v>
      </c>
      <c r="D157" s="39" t="s">
        <v>185</v>
      </c>
      <c r="E157" s="68">
        <v>431</v>
      </c>
      <c r="F157" s="48" t="s">
        <v>176</v>
      </c>
      <c r="G157" s="124"/>
      <c r="H157" s="125"/>
      <c r="I157" s="125"/>
      <c r="J157" s="125"/>
      <c r="K157" s="125"/>
      <c r="L157" s="125"/>
      <c r="M157" s="125"/>
      <c r="N157" s="17"/>
      <c r="O157" s="12"/>
      <c r="P157" s="12"/>
      <c r="Q157" s="12"/>
      <c r="R157" s="12"/>
      <c r="S157" s="12"/>
      <c r="T157" s="12"/>
      <c r="U157" s="12"/>
      <c r="V157" s="12"/>
      <c r="W157" s="11"/>
      <c r="X157" s="11"/>
      <c r="Y157" s="12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60"/>
      <c r="AM157" s="124">
        <v>0</v>
      </c>
      <c r="AN157" s="125">
        <v>0</v>
      </c>
      <c r="AO157" s="125">
        <v>0</v>
      </c>
      <c r="AP157" s="125">
        <v>0</v>
      </c>
      <c r="AQ157" s="125">
        <v>0</v>
      </c>
      <c r="AR157" s="125">
        <v>0</v>
      </c>
      <c r="AS157" s="125">
        <v>0</v>
      </c>
      <c r="AT157" s="17">
        <v>0</v>
      </c>
      <c r="AU157" s="12">
        <v>0</v>
      </c>
      <c r="AV157" s="12">
        <v>0</v>
      </c>
      <c r="AW157" s="12">
        <v>1</v>
      </c>
      <c r="AX157" s="12">
        <v>1</v>
      </c>
      <c r="AY157" s="12">
        <v>1</v>
      </c>
      <c r="AZ157" s="12">
        <v>1</v>
      </c>
      <c r="BA157" s="12">
        <v>1</v>
      </c>
      <c r="BB157" s="12">
        <v>1</v>
      </c>
      <c r="BC157" s="11">
        <v>1</v>
      </c>
      <c r="BD157" s="11">
        <v>2</v>
      </c>
      <c r="BE157" s="12"/>
      <c r="BF157" s="11"/>
      <c r="BG157" s="11"/>
      <c r="BH157" s="11"/>
      <c r="BI157" s="11">
        <v>2</v>
      </c>
      <c r="BJ157" s="11">
        <v>3</v>
      </c>
      <c r="BK157" s="11">
        <v>6</v>
      </c>
      <c r="BL157" s="11">
        <v>6</v>
      </c>
      <c r="BM157" s="11">
        <v>1</v>
      </c>
      <c r="BN157" s="11">
        <v>3</v>
      </c>
      <c r="BO157" s="11">
        <v>5</v>
      </c>
      <c r="BP157" s="11">
        <v>3</v>
      </c>
      <c r="BQ157" s="11">
        <v>3</v>
      </c>
      <c r="BR157" s="60"/>
      <c r="BS157" s="60"/>
      <c r="BT157" s="11">
        <f t="shared" si="516"/>
        <v>0</v>
      </c>
      <c r="BU157" s="11">
        <f t="shared" si="517"/>
        <v>0</v>
      </c>
      <c r="BV157" s="11">
        <f t="shared" si="518"/>
        <v>0</v>
      </c>
      <c r="BW157" s="11">
        <f t="shared" si="519"/>
        <v>0</v>
      </c>
      <c r="BX157" s="11">
        <f t="shared" si="520"/>
        <v>0</v>
      </c>
      <c r="BY157" s="11">
        <f t="shared" si="521"/>
        <v>0</v>
      </c>
      <c r="BZ157" s="11">
        <f t="shared" si="522"/>
        <v>0</v>
      </c>
      <c r="CA157" s="11">
        <f t="shared" si="523"/>
        <v>0</v>
      </c>
      <c r="CB157" s="11">
        <f t="shared" si="524"/>
        <v>0</v>
      </c>
      <c r="CC157" s="11">
        <f t="shared" si="525"/>
        <v>1</v>
      </c>
      <c r="CD157" s="11">
        <f t="shared" si="526"/>
        <v>0</v>
      </c>
      <c r="CE157" s="11">
        <f t="shared" si="527"/>
        <v>0</v>
      </c>
      <c r="CF157" s="11">
        <f t="shared" si="528"/>
        <v>0</v>
      </c>
      <c r="CG157" s="11">
        <f t="shared" si="529"/>
        <v>0</v>
      </c>
      <c r="CH157" s="11">
        <f t="shared" si="530"/>
        <v>0</v>
      </c>
      <c r="CI157" s="11">
        <f t="shared" si="531"/>
        <v>0</v>
      </c>
      <c r="CJ157" s="11">
        <f t="shared" si="532"/>
        <v>1</v>
      </c>
      <c r="CK157" s="11">
        <f t="shared" si="533"/>
        <v>-2</v>
      </c>
      <c r="CL157" s="11">
        <f t="shared" si="534"/>
        <v>0</v>
      </c>
      <c r="CM157" s="11">
        <f t="shared" si="535"/>
        <v>0</v>
      </c>
      <c r="CN157" s="11">
        <f t="shared" si="536"/>
        <v>0</v>
      </c>
      <c r="CO157" s="11">
        <f t="shared" si="537"/>
        <v>2</v>
      </c>
      <c r="CP157" s="11">
        <f t="shared" si="538"/>
        <v>1</v>
      </c>
      <c r="CQ157" s="11">
        <f t="shared" si="539"/>
        <v>3</v>
      </c>
      <c r="CR157" s="11">
        <f t="shared" si="540"/>
        <v>0</v>
      </c>
      <c r="CS157" s="11">
        <f t="shared" si="541"/>
        <v>-5</v>
      </c>
      <c r="CT157" s="11">
        <f t="shared" si="542"/>
        <v>2</v>
      </c>
      <c r="CU157" s="11">
        <f t="shared" si="543"/>
        <v>2</v>
      </c>
      <c r="CV157" s="11">
        <f t="shared" si="544"/>
        <v>-2</v>
      </c>
      <c r="CW157" s="11">
        <f t="shared" si="545"/>
        <v>0</v>
      </c>
      <c r="CX157" s="66">
        <f t="shared" si="546"/>
        <v>1</v>
      </c>
      <c r="CY157" s="66">
        <f t="shared" si="547"/>
        <v>-1</v>
      </c>
      <c r="CZ157" s="66">
        <f t="shared" si="548"/>
        <v>3</v>
      </c>
      <c r="DA157" s="66">
        <f t="shared" si="549"/>
        <v>3</v>
      </c>
      <c r="DB157" s="60"/>
      <c r="DC157" s="135"/>
      <c r="DD157" s="134"/>
      <c r="DE157" s="134"/>
      <c r="DF157" s="134"/>
      <c r="DG157" s="134"/>
      <c r="DH157" s="134"/>
      <c r="DI157" s="134"/>
      <c r="DJ157" s="135">
        <v>0</v>
      </c>
      <c r="DK157" s="122">
        <v>0</v>
      </c>
      <c r="DL157" s="122">
        <v>0</v>
      </c>
      <c r="DM157" s="122">
        <v>0</v>
      </c>
      <c r="DN157" s="122">
        <v>0</v>
      </c>
      <c r="DO157" s="122">
        <v>0</v>
      </c>
      <c r="DP157" s="122">
        <v>0</v>
      </c>
      <c r="DQ157" s="122">
        <v>0</v>
      </c>
      <c r="DR157" s="122">
        <v>0</v>
      </c>
      <c r="DS157" s="137">
        <v>0</v>
      </c>
      <c r="DT157" s="137">
        <v>1</v>
      </c>
      <c r="DU157" s="137">
        <v>0</v>
      </c>
      <c r="DV157" s="137">
        <v>0</v>
      </c>
      <c r="DW157" s="137">
        <v>0</v>
      </c>
      <c r="DX157" s="137">
        <v>0</v>
      </c>
      <c r="DY157" s="137">
        <v>0</v>
      </c>
      <c r="DZ157" s="137"/>
      <c r="EA157" s="137"/>
      <c r="EB157" s="138"/>
      <c r="EC157" s="138"/>
      <c r="ED157" s="138"/>
      <c r="EE157" s="138"/>
      <c r="EF157" s="138"/>
      <c r="EG157" s="66">
        <f t="shared" si="550"/>
        <v>0</v>
      </c>
      <c r="EH157" s="66">
        <f t="shared" si="551"/>
        <v>1</v>
      </c>
      <c r="EI157" s="66">
        <f t="shared" si="552"/>
        <v>0</v>
      </c>
      <c r="EJ157" s="66">
        <f t="shared" si="553"/>
        <v>1</v>
      </c>
      <c r="EK157" s="25"/>
      <c r="EL157" s="5">
        <f t="shared" si="554"/>
        <v>0</v>
      </c>
      <c r="EM157" s="5">
        <f t="shared" si="555"/>
        <v>0</v>
      </c>
      <c r="EN157" s="5">
        <f t="shared" si="556"/>
        <v>0</v>
      </c>
      <c r="EO157" s="5">
        <f t="shared" si="557"/>
        <v>0</v>
      </c>
      <c r="EP157" s="5">
        <f t="shared" si="558"/>
        <v>0</v>
      </c>
      <c r="EQ157" s="5">
        <f t="shared" si="559"/>
        <v>0</v>
      </c>
      <c r="ER157" s="5">
        <f t="shared" si="560"/>
        <v>0</v>
      </c>
      <c r="ES157" s="5">
        <f t="shared" si="561"/>
        <v>0</v>
      </c>
      <c r="ET157" s="5">
        <f t="shared" si="562"/>
        <v>0</v>
      </c>
      <c r="EU157" s="5">
        <f t="shared" si="563"/>
        <v>1</v>
      </c>
      <c r="EV157" s="5">
        <f t="shared" si="564"/>
        <v>0</v>
      </c>
      <c r="EW157" s="5">
        <f t="shared" si="565"/>
        <v>0</v>
      </c>
      <c r="EX157" s="5">
        <f t="shared" si="566"/>
        <v>0</v>
      </c>
      <c r="EY157" s="5">
        <f t="shared" si="567"/>
        <v>0</v>
      </c>
      <c r="EZ157" s="5">
        <f t="shared" si="568"/>
        <v>0</v>
      </c>
      <c r="FA157" s="5">
        <f t="shared" si="569"/>
        <v>0</v>
      </c>
      <c r="FB157" s="5">
        <f t="shared" si="570"/>
        <v>1</v>
      </c>
      <c r="FC157" s="5">
        <f t="shared" si="571"/>
        <v>-1</v>
      </c>
      <c r="FD157" s="5">
        <f t="shared" si="572"/>
        <v>0</v>
      </c>
      <c r="FE157" s="5">
        <f t="shared" si="573"/>
        <v>0</v>
      </c>
      <c r="FF157" s="5">
        <f t="shared" si="574"/>
        <v>0</v>
      </c>
      <c r="FG157" s="5">
        <f t="shared" si="575"/>
        <v>2</v>
      </c>
      <c r="FH157" s="5">
        <f t="shared" si="576"/>
        <v>1</v>
      </c>
      <c r="FI157" s="5">
        <f t="shared" si="577"/>
        <v>3</v>
      </c>
      <c r="FJ157" s="5">
        <f t="shared" si="578"/>
        <v>0</v>
      </c>
      <c r="FK157" s="5">
        <f t="shared" si="579"/>
        <v>-5</v>
      </c>
      <c r="FL157" s="5">
        <f t="shared" si="580"/>
        <v>2</v>
      </c>
      <c r="FM157" s="5">
        <f t="shared" si="581"/>
        <v>2</v>
      </c>
      <c r="FN157" s="5">
        <f t="shared" si="582"/>
        <v>-2</v>
      </c>
      <c r="FO157" s="5">
        <f t="shared" si="583"/>
        <v>0</v>
      </c>
      <c r="FP157" s="176">
        <f t="shared" si="584"/>
        <v>1</v>
      </c>
      <c r="FQ157" s="176">
        <f t="shared" si="585"/>
        <v>0</v>
      </c>
      <c r="FR157" s="176">
        <f t="shared" si="586"/>
        <v>3</v>
      </c>
      <c r="FS157" s="66">
        <f t="shared" si="587"/>
        <v>4</v>
      </c>
      <c r="FT157" s="242">
        <f t="shared" si="588"/>
        <v>0</v>
      </c>
      <c r="FU157" s="242">
        <f t="shared" si="589"/>
        <v>0</v>
      </c>
      <c r="FV157" s="242">
        <f t="shared" si="590"/>
        <v>0</v>
      </c>
      <c r="FW157" s="242">
        <f t="shared" si="591"/>
        <v>0</v>
      </c>
      <c r="FX157" s="242">
        <f t="shared" si="592"/>
        <v>0</v>
      </c>
      <c r="FY157" s="242">
        <f t="shared" si="593"/>
        <v>0</v>
      </c>
      <c r="FZ157" s="242">
        <f t="shared" si="594"/>
        <v>0</v>
      </c>
      <c r="GA157" s="242">
        <f t="shared" si="595"/>
        <v>0</v>
      </c>
      <c r="GB157" s="242">
        <f t="shared" si="596"/>
        <v>0</v>
      </c>
      <c r="GC157" s="242">
        <f t="shared" si="597"/>
        <v>2.0654755757513167E-5</v>
      </c>
      <c r="GD157" s="242">
        <f t="shared" si="598"/>
        <v>0</v>
      </c>
      <c r="GE157" s="242">
        <f t="shared" si="599"/>
        <v>0</v>
      </c>
      <c r="GF157" s="242">
        <f t="shared" si="600"/>
        <v>0</v>
      </c>
      <c r="GG157" s="242">
        <f t="shared" si="601"/>
        <v>0</v>
      </c>
      <c r="GH157" s="242">
        <f t="shared" si="602"/>
        <v>0</v>
      </c>
      <c r="GI157" s="242">
        <f t="shared" si="603"/>
        <v>0</v>
      </c>
      <c r="GJ157" s="242">
        <f t="shared" si="604"/>
        <v>1.2671219858335762E-5</v>
      </c>
      <c r="GK157" s="242">
        <f t="shared" si="605"/>
        <v>-1.3008130081300813E-5</v>
      </c>
      <c r="GL157" s="242">
        <f t="shared" si="606"/>
        <v>0</v>
      </c>
      <c r="GM157" s="242">
        <f t="shared" si="607"/>
        <v>0</v>
      </c>
      <c r="GN157" s="242">
        <f t="shared" si="608"/>
        <v>0</v>
      </c>
      <c r="GO157" s="242">
        <f t="shared" si="609"/>
        <v>3.667167846272324E-5</v>
      </c>
      <c r="GP157" s="242">
        <f t="shared" si="610"/>
        <v>1.6776834546857699E-5</v>
      </c>
      <c r="GQ157" s="242">
        <f t="shared" si="611"/>
        <v>4.4252356437980323E-5</v>
      </c>
      <c r="GR157" s="242">
        <f t="shared" si="612"/>
        <v>0</v>
      </c>
      <c r="GS157" s="242">
        <f t="shared" si="613"/>
        <v>-7.4149871720721917E-5</v>
      </c>
      <c r="GT157" s="242">
        <f t="shared" si="614"/>
        <v>2.8394974089586142E-5</v>
      </c>
      <c r="GU157" s="242">
        <f t="shared" si="615"/>
        <v>2.6192838223208819E-5</v>
      </c>
      <c r="GV157" s="242">
        <f t="shared" si="616"/>
        <v>-3.5622367284417885E-5</v>
      </c>
      <c r="GW157" s="242">
        <f t="shared" si="617"/>
        <v>0</v>
      </c>
      <c r="GX157" s="177">
        <f t="shared" si="618"/>
        <v>3.5794337192678771E-6</v>
      </c>
      <c r="GY157" s="177">
        <f t="shared" si="619"/>
        <v>0</v>
      </c>
      <c r="GZ157" s="177">
        <f t="shared" si="620"/>
        <v>4.5744491600803074E-6</v>
      </c>
      <c r="HA157" s="243">
        <f t="shared" si="621"/>
        <v>2.5088460867666856E-6</v>
      </c>
      <c r="HB157" s="19"/>
      <c r="HC157" s="19"/>
      <c r="HD157" s="226"/>
      <c r="HE157" s="10">
        <f t="shared" si="622"/>
        <v>0</v>
      </c>
      <c r="HF157" s="10">
        <f t="shared" si="623"/>
        <v>0</v>
      </c>
      <c r="HG157" s="10">
        <f t="shared" si="624"/>
        <v>0</v>
      </c>
      <c r="HH157" s="10">
        <f t="shared" si="625"/>
        <v>0</v>
      </c>
      <c r="HI157" s="10">
        <f t="shared" si="626"/>
        <v>0</v>
      </c>
      <c r="HJ157" s="10">
        <f t="shared" si="627"/>
        <v>0</v>
      </c>
      <c r="HK157" s="10">
        <f t="shared" si="628"/>
        <v>0</v>
      </c>
      <c r="HL157" s="10">
        <f t="shared" si="629"/>
        <v>0</v>
      </c>
      <c r="HM157" s="10">
        <f t="shared" si="630"/>
        <v>0</v>
      </c>
      <c r="HN157" s="10">
        <f t="shared" si="631"/>
        <v>0</v>
      </c>
      <c r="HO157" s="10">
        <f t="shared" si="632"/>
        <v>0</v>
      </c>
      <c r="HP157" s="10">
        <f t="shared" si="633"/>
        <v>0</v>
      </c>
      <c r="HQ157" s="10">
        <f t="shared" si="634"/>
        <v>0</v>
      </c>
      <c r="HR157" s="10">
        <f t="shared" si="635"/>
        <v>0</v>
      </c>
      <c r="HS157" s="10">
        <f t="shared" si="636"/>
        <v>0</v>
      </c>
      <c r="HT157" s="10">
        <f t="shared" si="637"/>
        <v>0</v>
      </c>
      <c r="HU157" s="10">
        <f t="shared" si="638"/>
        <v>0</v>
      </c>
      <c r="HV157" s="10">
        <f t="shared" si="639"/>
        <v>0</v>
      </c>
      <c r="HW157" s="10">
        <f t="shared" si="640"/>
        <v>0</v>
      </c>
      <c r="HX157" s="10">
        <f t="shared" si="641"/>
        <v>0</v>
      </c>
      <c r="HY157" s="10">
        <f t="shared" si="642"/>
        <v>0</v>
      </c>
      <c r="HZ157" s="10">
        <f t="shared" si="643"/>
        <v>0</v>
      </c>
      <c r="IA157" s="10">
        <f t="shared" si="644"/>
        <v>0</v>
      </c>
      <c r="IB157" s="10">
        <f t="shared" si="645"/>
        <v>0</v>
      </c>
      <c r="IC157" s="10">
        <f t="shared" si="646"/>
        <v>0</v>
      </c>
      <c r="ID157" s="10">
        <f t="shared" si="647"/>
        <v>0</v>
      </c>
      <c r="IE157" s="10">
        <f t="shared" si="648"/>
        <v>0</v>
      </c>
      <c r="IF157" s="10">
        <f t="shared" si="649"/>
        <v>0</v>
      </c>
      <c r="IG157" s="10">
        <f t="shared" si="650"/>
        <v>0</v>
      </c>
      <c r="IH157" s="10">
        <f t="shared" si="651"/>
        <v>0</v>
      </c>
      <c r="II157" s="176">
        <f t="shared" si="652"/>
        <v>0</v>
      </c>
      <c r="IJ157" s="176">
        <f t="shared" si="653"/>
        <v>0</v>
      </c>
      <c r="IK157" s="176">
        <f t="shared" si="654"/>
        <v>0</v>
      </c>
      <c r="IL157" s="19">
        <f t="shared" si="655"/>
        <v>0</v>
      </c>
      <c r="IM157" s="168"/>
      <c r="IN157" s="168"/>
      <c r="IO157" s="168"/>
      <c r="IP157" s="168"/>
      <c r="IQ157" s="168"/>
      <c r="IR157" s="168"/>
      <c r="IS157" s="168"/>
      <c r="IT157" s="168"/>
      <c r="IU157" s="168"/>
      <c r="IV157" s="168"/>
      <c r="IW157" s="168"/>
      <c r="IX157" s="168"/>
      <c r="IY157" s="168"/>
      <c r="IZ157" s="168"/>
      <c r="JA157" s="168"/>
      <c r="JB157" s="168"/>
      <c r="JC157" s="168"/>
      <c r="JD157" s="168"/>
      <c r="JE157" s="168"/>
      <c r="JF157" s="168"/>
      <c r="JG157" s="168"/>
      <c r="JH157" s="168"/>
      <c r="JI157" s="168"/>
      <c r="JJ157" s="168"/>
      <c r="JK157" s="168"/>
      <c r="JL157" s="168"/>
      <c r="JM157" s="168"/>
      <c r="JN157" s="168"/>
      <c r="JO157" s="168"/>
      <c r="JP157" s="168"/>
      <c r="JQ157" s="177"/>
      <c r="JR157" s="177"/>
      <c r="JS157" s="177"/>
      <c r="JT157" s="22"/>
    </row>
    <row r="158" spans="1:280" x14ac:dyDescent="0.25">
      <c r="A158" s="96">
        <v>157</v>
      </c>
      <c r="B158" s="39"/>
      <c r="C158" s="39" t="s">
        <v>236</v>
      </c>
      <c r="D158" s="39" t="s">
        <v>185</v>
      </c>
      <c r="E158" s="68">
        <v>429</v>
      </c>
      <c r="F158" s="48" t="s">
        <v>177</v>
      </c>
      <c r="G158" s="124"/>
      <c r="H158" s="125"/>
      <c r="I158" s="125"/>
      <c r="J158" s="125"/>
      <c r="K158" s="125"/>
      <c r="L158" s="125"/>
      <c r="M158" s="125"/>
      <c r="N158" s="17"/>
      <c r="O158" s="12"/>
      <c r="P158" s="12"/>
      <c r="Q158" s="12"/>
      <c r="R158" s="12"/>
      <c r="S158" s="12"/>
      <c r="T158" s="12"/>
      <c r="U158" s="12"/>
      <c r="V158" s="12"/>
      <c r="W158" s="11"/>
      <c r="X158" s="11"/>
      <c r="Y158" s="12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60"/>
      <c r="AM158" s="124">
        <v>1</v>
      </c>
      <c r="AN158" s="125">
        <v>1</v>
      </c>
      <c r="AO158" s="125">
        <v>1</v>
      </c>
      <c r="AP158" s="125">
        <v>1</v>
      </c>
      <c r="AQ158" s="125">
        <v>1</v>
      </c>
      <c r="AR158" s="125">
        <v>1</v>
      </c>
      <c r="AS158" s="125">
        <v>1</v>
      </c>
      <c r="AT158" s="17">
        <v>1</v>
      </c>
      <c r="AU158" s="12">
        <v>1</v>
      </c>
      <c r="AV158" s="12">
        <v>1</v>
      </c>
      <c r="AW158" s="12">
        <v>1</v>
      </c>
      <c r="AX158" s="12">
        <v>2</v>
      </c>
      <c r="AY158" s="12">
        <v>2</v>
      </c>
      <c r="AZ158" s="12">
        <v>4</v>
      </c>
      <c r="BA158" s="12">
        <v>4</v>
      </c>
      <c r="BB158" s="12">
        <v>4</v>
      </c>
      <c r="BC158" s="11">
        <v>4</v>
      </c>
      <c r="BD158" s="11">
        <v>4</v>
      </c>
      <c r="BE158" s="12">
        <v>3</v>
      </c>
      <c r="BF158" s="11">
        <v>2</v>
      </c>
      <c r="BG158" s="11">
        <v>2</v>
      </c>
      <c r="BH158" s="11">
        <v>2</v>
      </c>
      <c r="BI158" s="11">
        <v>2</v>
      </c>
      <c r="BJ158" s="11">
        <v>1</v>
      </c>
      <c r="BK158" s="11">
        <v>2</v>
      </c>
      <c r="BL158" s="11">
        <v>2</v>
      </c>
      <c r="BM158" s="11">
        <v>4</v>
      </c>
      <c r="BN158" s="11">
        <v>3</v>
      </c>
      <c r="BO158" s="11">
        <v>5</v>
      </c>
      <c r="BP158" s="11">
        <v>3</v>
      </c>
      <c r="BQ158" s="11">
        <v>3</v>
      </c>
      <c r="BR158" s="60"/>
      <c r="BS158" s="60"/>
      <c r="BT158" s="11">
        <f t="shared" si="516"/>
        <v>0</v>
      </c>
      <c r="BU158" s="11">
        <f t="shared" si="517"/>
        <v>0</v>
      </c>
      <c r="BV158" s="11">
        <f t="shared" si="518"/>
        <v>0</v>
      </c>
      <c r="BW158" s="11">
        <f t="shared" si="519"/>
        <v>0</v>
      </c>
      <c r="BX158" s="11">
        <f t="shared" si="520"/>
        <v>0</v>
      </c>
      <c r="BY158" s="11">
        <f t="shared" si="521"/>
        <v>0</v>
      </c>
      <c r="BZ158" s="11">
        <f t="shared" si="522"/>
        <v>0</v>
      </c>
      <c r="CA158" s="11">
        <f t="shared" si="523"/>
        <v>0</v>
      </c>
      <c r="CB158" s="11">
        <f t="shared" si="524"/>
        <v>0</v>
      </c>
      <c r="CC158" s="11">
        <f t="shared" si="525"/>
        <v>0</v>
      </c>
      <c r="CD158" s="11">
        <f t="shared" si="526"/>
        <v>1</v>
      </c>
      <c r="CE158" s="11">
        <f t="shared" si="527"/>
        <v>0</v>
      </c>
      <c r="CF158" s="11">
        <f t="shared" si="528"/>
        <v>2</v>
      </c>
      <c r="CG158" s="11">
        <f t="shared" si="529"/>
        <v>0</v>
      </c>
      <c r="CH158" s="11">
        <f t="shared" si="530"/>
        <v>0</v>
      </c>
      <c r="CI158" s="11">
        <f t="shared" si="531"/>
        <v>0</v>
      </c>
      <c r="CJ158" s="11">
        <f t="shared" si="532"/>
        <v>0</v>
      </c>
      <c r="CK158" s="11">
        <f t="shared" si="533"/>
        <v>-1</v>
      </c>
      <c r="CL158" s="11">
        <f t="shared" si="534"/>
        <v>-1</v>
      </c>
      <c r="CM158" s="11">
        <f t="shared" si="535"/>
        <v>0</v>
      </c>
      <c r="CN158" s="11">
        <f t="shared" si="536"/>
        <v>0</v>
      </c>
      <c r="CO158" s="11">
        <f t="shared" si="537"/>
        <v>0</v>
      </c>
      <c r="CP158" s="11">
        <f t="shared" si="538"/>
        <v>-1</v>
      </c>
      <c r="CQ158" s="11">
        <f t="shared" si="539"/>
        <v>1</v>
      </c>
      <c r="CR158" s="11">
        <f t="shared" si="540"/>
        <v>0</v>
      </c>
      <c r="CS158" s="11">
        <f t="shared" si="541"/>
        <v>2</v>
      </c>
      <c r="CT158" s="11">
        <f t="shared" si="542"/>
        <v>-1</v>
      </c>
      <c r="CU158" s="11">
        <f t="shared" si="543"/>
        <v>2</v>
      </c>
      <c r="CV158" s="11">
        <f t="shared" si="544"/>
        <v>-2</v>
      </c>
      <c r="CW158" s="11">
        <f t="shared" si="545"/>
        <v>0</v>
      </c>
      <c r="CX158" s="66">
        <f t="shared" si="546"/>
        <v>0</v>
      </c>
      <c r="CY158" s="66">
        <f t="shared" si="547"/>
        <v>1</v>
      </c>
      <c r="CZ158" s="66">
        <f t="shared" si="548"/>
        <v>1</v>
      </c>
      <c r="DA158" s="66">
        <f t="shared" si="549"/>
        <v>2</v>
      </c>
      <c r="DB158" s="60"/>
      <c r="DC158" s="135"/>
      <c r="DD158" s="134"/>
      <c r="DE158" s="134"/>
      <c r="DF158" s="134"/>
      <c r="DG158" s="134"/>
      <c r="DH158" s="134"/>
      <c r="DI158" s="134"/>
      <c r="DJ158" s="135">
        <v>0</v>
      </c>
      <c r="DK158" s="122">
        <v>0</v>
      </c>
      <c r="DL158" s="122">
        <v>0</v>
      </c>
      <c r="DM158" s="122">
        <v>0</v>
      </c>
      <c r="DN158" s="122">
        <v>0</v>
      </c>
      <c r="DO158" s="122">
        <v>0</v>
      </c>
      <c r="DP158" s="122">
        <v>0</v>
      </c>
      <c r="DQ158" s="122">
        <v>0</v>
      </c>
      <c r="DR158" s="122">
        <v>0</v>
      </c>
      <c r="DS158" s="137">
        <v>1</v>
      </c>
      <c r="DT158" s="137">
        <v>1</v>
      </c>
      <c r="DU158" s="137">
        <v>0</v>
      </c>
      <c r="DV158" s="137">
        <v>0</v>
      </c>
      <c r="DW158" s="137">
        <v>1</v>
      </c>
      <c r="DX158" s="137">
        <v>0</v>
      </c>
      <c r="DY158" s="137">
        <v>0</v>
      </c>
      <c r="DZ158" s="137"/>
      <c r="EA158" s="137"/>
      <c r="EB158" s="138"/>
      <c r="EC158" s="138"/>
      <c r="ED158" s="138"/>
      <c r="EE158" s="138"/>
      <c r="EF158" s="138"/>
      <c r="EG158" s="66">
        <f t="shared" si="550"/>
        <v>0</v>
      </c>
      <c r="EH158" s="66">
        <f t="shared" si="551"/>
        <v>2</v>
      </c>
      <c r="EI158" s="66">
        <f t="shared" si="552"/>
        <v>1</v>
      </c>
      <c r="EJ158" s="66">
        <f t="shared" si="553"/>
        <v>3</v>
      </c>
      <c r="EK158" s="19"/>
      <c r="EL158" s="5">
        <f t="shared" si="554"/>
        <v>0</v>
      </c>
      <c r="EM158" s="5">
        <f t="shared" si="555"/>
        <v>0</v>
      </c>
      <c r="EN158" s="5">
        <f t="shared" si="556"/>
        <v>0</v>
      </c>
      <c r="EO158" s="5">
        <f t="shared" si="557"/>
        <v>0</v>
      </c>
      <c r="EP158" s="5">
        <f t="shared" si="558"/>
        <v>0</v>
      </c>
      <c r="EQ158" s="5">
        <f t="shared" si="559"/>
        <v>0</v>
      </c>
      <c r="ER158" s="5">
        <f t="shared" si="560"/>
        <v>0</v>
      </c>
      <c r="ES158" s="5">
        <f t="shared" si="561"/>
        <v>0</v>
      </c>
      <c r="ET158" s="5">
        <f t="shared" si="562"/>
        <v>0</v>
      </c>
      <c r="EU158" s="5">
        <f t="shared" si="563"/>
        <v>0</v>
      </c>
      <c r="EV158" s="5">
        <f t="shared" si="564"/>
        <v>1</v>
      </c>
      <c r="EW158" s="5">
        <f t="shared" si="565"/>
        <v>0</v>
      </c>
      <c r="EX158" s="5">
        <f t="shared" si="566"/>
        <v>2</v>
      </c>
      <c r="EY158" s="5">
        <f t="shared" si="567"/>
        <v>0</v>
      </c>
      <c r="EZ158" s="5">
        <f t="shared" si="568"/>
        <v>0</v>
      </c>
      <c r="FA158" s="5">
        <f t="shared" si="569"/>
        <v>0</v>
      </c>
      <c r="FB158" s="5">
        <f t="shared" si="570"/>
        <v>1</v>
      </c>
      <c r="FC158" s="5">
        <f t="shared" si="571"/>
        <v>0</v>
      </c>
      <c r="FD158" s="5">
        <f t="shared" si="572"/>
        <v>-1</v>
      </c>
      <c r="FE158" s="5">
        <f t="shared" si="573"/>
        <v>0</v>
      </c>
      <c r="FF158" s="5">
        <f t="shared" si="574"/>
        <v>1</v>
      </c>
      <c r="FG158" s="5">
        <f t="shared" si="575"/>
        <v>0</v>
      </c>
      <c r="FH158" s="5">
        <f t="shared" si="576"/>
        <v>-1</v>
      </c>
      <c r="FI158" s="5">
        <f t="shared" si="577"/>
        <v>1</v>
      </c>
      <c r="FJ158" s="5">
        <f t="shared" si="578"/>
        <v>0</v>
      </c>
      <c r="FK158" s="5">
        <f t="shared" si="579"/>
        <v>2</v>
      </c>
      <c r="FL158" s="5">
        <f t="shared" si="580"/>
        <v>-1</v>
      </c>
      <c r="FM158" s="5">
        <f t="shared" si="581"/>
        <v>2</v>
      </c>
      <c r="FN158" s="5">
        <f t="shared" si="582"/>
        <v>-2</v>
      </c>
      <c r="FO158" s="5">
        <f t="shared" si="583"/>
        <v>0</v>
      </c>
      <c r="FP158" s="176">
        <f t="shared" si="584"/>
        <v>0</v>
      </c>
      <c r="FQ158" s="176">
        <f t="shared" si="585"/>
        <v>3</v>
      </c>
      <c r="FR158" s="176">
        <f t="shared" si="586"/>
        <v>2</v>
      </c>
      <c r="FS158" s="66">
        <f t="shared" si="587"/>
        <v>5</v>
      </c>
      <c r="FT158" s="242">
        <f t="shared" si="588"/>
        <v>0</v>
      </c>
      <c r="FU158" s="242">
        <f t="shared" si="589"/>
        <v>0</v>
      </c>
      <c r="FV158" s="242">
        <f t="shared" si="590"/>
        <v>0</v>
      </c>
      <c r="FW158" s="242">
        <f t="shared" si="591"/>
        <v>0</v>
      </c>
      <c r="FX158" s="242">
        <f t="shared" si="592"/>
        <v>0</v>
      </c>
      <c r="FY158" s="242">
        <f t="shared" si="593"/>
        <v>0</v>
      </c>
      <c r="FZ158" s="242">
        <f t="shared" si="594"/>
        <v>0</v>
      </c>
      <c r="GA158" s="242">
        <f t="shared" si="595"/>
        <v>0</v>
      </c>
      <c r="GB158" s="242">
        <f t="shared" si="596"/>
        <v>0</v>
      </c>
      <c r="GC158" s="242">
        <f t="shared" si="597"/>
        <v>0</v>
      </c>
      <c r="GD158" s="242">
        <f t="shared" si="598"/>
        <v>2.0659022828220224E-5</v>
      </c>
      <c r="GE158" s="242">
        <f t="shared" si="599"/>
        <v>0</v>
      </c>
      <c r="GF158" s="242">
        <f t="shared" si="600"/>
        <v>4.4989315037678554E-5</v>
      </c>
      <c r="GG158" s="242">
        <f t="shared" si="601"/>
        <v>0</v>
      </c>
      <c r="GH158" s="242">
        <f t="shared" si="602"/>
        <v>0</v>
      </c>
      <c r="GI158" s="242">
        <f t="shared" si="603"/>
        <v>0</v>
      </c>
      <c r="GJ158" s="242">
        <f t="shared" si="604"/>
        <v>1.2671219858335762E-5</v>
      </c>
      <c r="GK158" s="242">
        <f t="shared" si="605"/>
        <v>0</v>
      </c>
      <c r="GL158" s="242">
        <f t="shared" si="606"/>
        <v>-1.113077548112777E-5</v>
      </c>
      <c r="GM158" s="242">
        <f t="shared" si="607"/>
        <v>0</v>
      </c>
      <c r="GN158" s="242">
        <f t="shared" si="608"/>
        <v>1.544807130829716E-5</v>
      </c>
      <c r="GO158" s="242">
        <f t="shared" si="609"/>
        <v>0</v>
      </c>
      <c r="GP158" s="242">
        <f t="shared" si="610"/>
        <v>-1.6776834546857699E-5</v>
      </c>
      <c r="GQ158" s="242">
        <f t="shared" si="611"/>
        <v>1.4750785479326775E-5</v>
      </c>
      <c r="GR158" s="242">
        <f t="shared" si="612"/>
        <v>0</v>
      </c>
      <c r="GS158" s="242">
        <f t="shared" si="613"/>
        <v>2.965994868828877E-5</v>
      </c>
      <c r="GT158" s="242">
        <f t="shared" si="614"/>
        <v>-1.4197487044793071E-5</v>
      </c>
      <c r="GU158" s="242">
        <f t="shared" si="615"/>
        <v>2.6192838223208819E-5</v>
      </c>
      <c r="GV158" s="242">
        <f t="shared" si="616"/>
        <v>-3.5622367284417885E-5</v>
      </c>
      <c r="GW158" s="242">
        <f t="shared" si="617"/>
        <v>0</v>
      </c>
      <c r="GX158" s="177">
        <f t="shared" si="618"/>
        <v>0</v>
      </c>
      <c r="GY158" s="177">
        <f t="shared" si="619"/>
        <v>4.5511918054274479E-6</v>
      </c>
      <c r="GZ158" s="177">
        <f t="shared" si="620"/>
        <v>3.0496327733868715E-6</v>
      </c>
      <c r="HA158" s="243">
        <f t="shared" si="621"/>
        <v>3.1360576084583569E-6</v>
      </c>
      <c r="HB158" s="19"/>
      <c r="HC158" s="19"/>
      <c r="HD158" s="225">
        <v>1.4790000000000001E-2</v>
      </c>
      <c r="HE158" s="10">
        <f t="shared" si="622"/>
        <v>0</v>
      </c>
      <c r="HF158" s="10">
        <f t="shared" si="623"/>
        <v>0</v>
      </c>
      <c r="HG158" s="10">
        <f t="shared" si="624"/>
        <v>0</v>
      </c>
      <c r="HH158" s="10">
        <f t="shared" si="625"/>
        <v>0</v>
      </c>
      <c r="HI158" s="10">
        <f t="shared" si="626"/>
        <v>0</v>
      </c>
      <c r="HJ158" s="10">
        <f t="shared" si="627"/>
        <v>0</v>
      </c>
      <c r="HK158" s="10">
        <f t="shared" si="628"/>
        <v>0</v>
      </c>
      <c r="HL158" s="10">
        <f t="shared" si="629"/>
        <v>0</v>
      </c>
      <c r="HM158" s="10">
        <f t="shared" si="630"/>
        <v>0</v>
      </c>
      <c r="HN158" s="10">
        <f t="shared" si="631"/>
        <v>0</v>
      </c>
      <c r="HO158" s="10">
        <f t="shared" si="632"/>
        <v>1.4790000000000001E-2</v>
      </c>
      <c r="HP158" s="10">
        <f t="shared" si="633"/>
        <v>0</v>
      </c>
      <c r="HQ158" s="10">
        <f t="shared" si="634"/>
        <v>2.9580000000000002E-2</v>
      </c>
      <c r="HR158" s="10">
        <f t="shared" si="635"/>
        <v>0</v>
      </c>
      <c r="HS158" s="10">
        <f t="shared" si="636"/>
        <v>0</v>
      </c>
      <c r="HT158" s="10">
        <f t="shared" si="637"/>
        <v>0</v>
      </c>
      <c r="HU158" s="10">
        <f t="shared" si="638"/>
        <v>1.4790000000000001E-2</v>
      </c>
      <c r="HV158" s="10">
        <f t="shared" si="639"/>
        <v>0</v>
      </c>
      <c r="HW158" s="10">
        <f t="shared" si="640"/>
        <v>-1.4790000000000001E-2</v>
      </c>
      <c r="HX158" s="10">
        <f t="shared" si="641"/>
        <v>0</v>
      </c>
      <c r="HY158" s="10">
        <f t="shared" si="642"/>
        <v>1.4790000000000001E-2</v>
      </c>
      <c r="HZ158" s="10">
        <f t="shared" si="643"/>
        <v>0</v>
      </c>
      <c r="IA158" s="10">
        <f t="shared" si="644"/>
        <v>-1.4790000000000001E-2</v>
      </c>
      <c r="IB158" s="10">
        <f t="shared" si="645"/>
        <v>1.4790000000000001E-2</v>
      </c>
      <c r="IC158" s="10">
        <f t="shared" si="646"/>
        <v>0</v>
      </c>
      <c r="ID158" s="10">
        <f t="shared" si="647"/>
        <v>2.9580000000000002E-2</v>
      </c>
      <c r="IE158" s="10">
        <f t="shared" si="648"/>
        <v>-1.4790000000000001E-2</v>
      </c>
      <c r="IF158" s="10">
        <f t="shared" si="649"/>
        <v>2.9580000000000002E-2</v>
      </c>
      <c r="IG158" s="10">
        <f t="shared" si="650"/>
        <v>-2.9580000000000002E-2</v>
      </c>
      <c r="IH158" s="10">
        <f t="shared" si="651"/>
        <v>0</v>
      </c>
      <c r="II158" s="176">
        <f t="shared" si="652"/>
        <v>0</v>
      </c>
      <c r="IJ158" s="176">
        <f t="shared" si="653"/>
        <v>4.4370000000000007E-2</v>
      </c>
      <c r="IK158" s="176">
        <f t="shared" si="654"/>
        <v>2.9580000000000002E-2</v>
      </c>
      <c r="IL158" s="19">
        <f t="shared" si="655"/>
        <v>7.3950000000000016E-2</v>
      </c>
      <c r="IM158" s="168"/>
      <c r="IN158" s="168"/>
      <c r="IO158" s="168"/>
      <c r="IP158" s="168"/>
      <c r="IQ158" s="168"/>
      <c r="IR158" s="168"/>
      <c r="IS158" s="168"/>
      <c r="IT158" s="168"/>
      <c r="IU158" s="168"/>
      <c r="IV158" s="168"/>
      <c r="IW158" s="168"/>
      <c r="IX158" s="168"/>
      <c r="IY158" s="168"/>
      <c r="IZ158" s="168"/>
      <c r="JA158" s="168"/>
      <c r="JB158" s="168"/>
      <c r="JC158" s="168"/>
      <c r="JD158" s="168"/>
      <c r="JE158" s="168"/>
      <c r="JF158" s="168"/>
      <c r="JG158" s="168"/>
      <c r="JH158" s="168"/>
      <c r="JI158" s="168"/>
      <c r="JJ158" s="168"/>
      <c r="JK158" s="168"/>
      <c r="JL158" s="168"/>
      <c r="JM158" s="168"/>
      <c r="JN158" s="168"/>
      <c r="JO158" s="168"/>
      <c r="JP158" s="168"/>
      <c r="JQ158" s="177"/>
      <c r="JR158" s="177">
        <f t="shared" ref="JR158:JT165" si="664">IJ158/FQ158</f>
        <v>1.4790000000000003E-2</v>
      </c>
      <c r="JS158" s="177">
        <f t="shared" si="664"/>
        <v>1.4790000000000001E-2</v>
      </c>
      <c r="JT158" s="22">
        <f t="shared" si="664"/>
        <v>1.4790000000000003E-2</v>
      </c>
    </row>
    <row r="159" spans="1:280" x14ac:dyDescent="0.25">
      <c r="A159" s="96">
        <v>158</v>
      </c>
      <c r="B159" s="45"/>
      <c r="C159" s="39" t="s">
        <v>238</v>
      </c>
      <c r="D159" s="45" t="s">
        <v>180</v>
      </c>
      <c r="E159" s="68">
        <v>141</v>
      </c>
      <c r="F159" s="46" t="s">
        <v>122</v>
      </c>
      <c r="G159" s="17"/>
      <c r="H159" s="5"/>
      <c r="I159" s="5"/>
      <c r="J159" s="5"/>
      <c r="K159" s="5"/>
      <c r="L159" s="5"/>
      <c r="M159" s="5"/>
      <c r="N159" s="17"/>
      <c r="O159" s="12"/>
      <c r="P159" s="12"/>
      <c r="Q159" s="12"/>
      <c r="R159" s="12"/>
      <c r="S159" s="12"/>
      <c r="T159" s="12"/>
      <c r="U159" s="12"/>
      <c r="V159" s="12"/>
      <c r="W159" s="11"/>
      <c r="X159" s="11"/>
      <c r="Y159" s="12"/>
      <c r="Z159" s="11"/>
      <c r="AA159" s="12"/>
      <c r="AB159" s="12"/>
      <c r="AC159" s="12"/>
      <c r="AD159" s="12"/>
      <c r="AE159" s="12"/>
      <c r="AF159" s="12"/>
      <c r="AG159" s="12"/>
      <c r="AH159" s="11"/>
      <c r="AI159" s="11"/>
      <c r="AJ159" s="11"/>
      <c r="AK159" s="11"/>
      <c r="AL159" s="58"/>
      <c r="AM159" s="17">
        <v>265</v>
      </c>
      <c r="AN159" s="5">
        <v>265</v>
      </c>
      <c r="AO159" s="5">
        <v>265</v>
      </c>
      <c r="AP159" s="5">
        <v>265</v>
      </c>
      <c r="AQ159" s="5">
        <v>265</v>
      </c>
      <c r="AR159" s="5">
        <v>265</v>
      </c>
      <c r="AS159" s="5">
        <v>265</v>
      </c>
      <c r="AT159" s="17">
        <v>265</v>
      </c>
      <c r="AU159" s="12">
        <v>317</v>
      </c>
      <c r="AV159" s="12">
        <v>412</v>
      </c>
      <c r="AW159" s="12">
        <v>556</v>
      </c>
      <c r="AX159" s="12">
        <v>824</v>
      </c>
      <c r="AY159" s="12">
        <v>972</v>
      </c>
      <c r="AZ159" s="12">
        <v>1218</v>
      </c>
      <c r="BA159" s="12">
        <v>1981</v>
      </c>
      <c r="BB159" s="12">
        <v>2524</v>
      </c>
      <c r="BC159" s="11">
        <v>3001</v>
      </c>
      <c r="BD159" s="11">
        <v>3396</v>
      </c>
      <c r="BE159" s="12">
        <v>4063</v>
      </c>
      <c r="BF159" s="11">
        <v>4896</v>
      </c>
      <c r="BG159" s="12">
        <v>5242</v>
      </c>
      <c r="BH159" s="12">
        <v>5350</v>
      </c>
      <c r="BI159" s="12">
        <v>5564</v>
      </c>
      <c r="BJ159" s="12">
        <v>5707</v>
      </c>
      <c r="BK159" s="12">
        <v>6023</v>
      </c>
      <c r="BL159" s="12">
        <v>6121</v>
      </c>
      <c r="BM159" s="12">
        <v>6331</v>
      </c>
      <c r="BN159" s="11">
        <v>6463</v>
      </c>
      <c r="BO159" s="11">
        <v>6820</v>
      </c>
      <c r="BP159" s="11">
        <v>6879</v>
      </c>
      <c r="BQ159" s="11">
        <f>7230+43</f>
        <v>7273</v>
      </c>
      <c r="BR159" s="58"/>
      <c r="BS159" s="58"/>
      <c r="BT159" s="12">
        <f t="shared" si="516"/>
        <v>0</v>
      </c>
      <c r="BU159" s="12">
        <f t="shared" si="517"/>
        <v>0</v>
      </c>
      <c r="BV159" s="12">
        <f t="shared" si="518"/>
        <v>0</v>
      </c>
      <c r="BW159" s="12">
        <f t="shared" si="519"/>
        <v>0</v>
      </c>
      <c r="BX159" s="12">
        <f t="shared" si="520"/>
        <v>0</v>
      </c>
      <c r="BY159" s="12">
        <f t="shared" si="521"/>
        <v>0</v>
      </c>
      <c r="BZ159" s="12">
        <f t="shared" si="522"/>
        <v>0</v>
      </c>
      <c r="CA159" s="12">
        <f t="shared" si="523"/>
        <v>52</v>
      </c>
      <c r="CB159" s="12">
        <f t="shared" si="524"/>
        <v>95</v>
      </c>
      <c r="CC159" s="12">
        <f t="shared" si="525"/>
        <v>144</v>
      </c>
      <c r="CD159" s="12">
        <f t="shared" si="526"/>
        <v>268</v>
      </c>
      <c r="CE159" s="12">
        <f t="shared" si="527"/>
        <v>148</v>
      </c>
      <c r="CF159" s="12">
        <f t="shared" si="528"/>
        <v>246</v>
      </c>
      <c r="CG159" s="12">
        <f t="shared" si="529"/>
        <v>763</v>
      </c>
      <c r="CH159" s="12">
        <f t="shared" si="530"/>
        <v>543</v>
      </c>
      <c r="CI159" s="12">
        <f t="shared" si="531"/>
        <v>477</v>
      </c>
      <c r="CJ159" s="12">
        <f t="shared" si="532"/>
        <v>395</v>
      </c>
      <c r="CK159" s="12">
        <f t="shared" si="533"/>
        <v>667</v>
      </c>
      <c r="CL159" s="12">
        <f t="shared" si="534"/>
        <v>833</v>
      </c>
      <c r="CM159" s="12">
        <f t="shared" si="535"/>
        <v>346</v>
      </c>
      <c r="CN159" s="12">
        <f t="shared" si="536"/>
        <v>108</v>
      </c>
      <c r="CO159" s="12">
        <f t="shared" si="537"/>
        <v>214</v>
      </c>
      <c r="CP159" s="12">
        <f t="shared" si="538"/>
        <v>143</v>
      </c>
      <c r="CQ159" s="12">
        <f t="shared" si="539"/>
        <v>316</v>
      </c>
      <c r="CR159" s="12">
        <f t="shared" si="540"/>
        <v>98</v>
      </c>
      <c r="CS159" s="12">
        <f t="shared" si="541"/>
        <v>210</v>
      </c>
      <c r="CT159" s="12">
        <f t="shared" si="542"/>
        <v>132</v>
      </c>
      <c r="CU159" s="12">
        <f t="shared" si="543"/>
        <v>357</v>
      </c>
      <c r="CV159" s="12">
        <f t="shared" si="544"/>
        <v>59</v>
      </c>
      <c r="CW159" s="12">
        <f t="shared" si="545"/>
        <v>394</v>
      </c>
      <c r="CX159" s="66">
        <f t="shared" si="546"/>
        <v>291</v>
      </c>
      <c r="CY159" s="66">
        <f t="shared" si="547"/>
        <v>4686</v>
      </c>
      <c r="CZ159" s="66">
        <f t="shared" si="548"/>
        <v>2031</v>
      </c>
      <c r="DA159" s="66">
        <f t="shared" si="549"/>
        <v>7008</v>
      </c>
      <c r="DB159" s="58"/>
      <c r="DC159" s="128">
        <v>0</v>
      </c>
      <c r="DD159" s="128">
        <v>0</v>
      </c>
      <c r="DE159" s="128">
        <v>2</v>
      </c>
      <c r="DF159" s="129">
        <v>3</v>
      </c>
      <c r="DG159" s="129">
        <v>1</v>
      </c>
      <c r="DH159" s="129">
        <v>7</v>
      </c>
      <c r="DI159" s="129">
        <v>10</v>
      </c>
      <c r="DJ159" s="129">
        <v>10</v>
      </c>
      <c r="DK159" s="128">
        <v>25</v>
      </c>
      <c r="DL159" s="128">
        <v>19</v>
      </c>
      <c r="DM159" s="128">
        <v>28</v>
      </c>
      <c r="DN159" s="129">
        <v>41</v>
      </c>
      <c r="DO159" s="129">
        <v>92</v>
      </c>
      <c r="DP159" s="129">
        <v>39</v>
      </c>
      <c r="DQ159" s="129">
        <v>89</v>
      </c>
      <c r="DR159" s="129">
        <v>40</v>
      </c>
      <c r="DS159" s="130">
        <v>64</v>
      </c>
      <c r="DT159" s="130">
        <v>65</v>
      </c>
      <c r="DU159" s="130">
        <v>36</v>
      </c>
      <c r="DV159" s="130">
        <v>42</v>
      </c>
      <c r="DW159" s="130">
        <v>96</v>
      </c>
      <c r="DX159" s="130">
        <v>125</v>
      </c>
      <c r="DY159" s="130">
        <v>45</v>
      </c>
      <c r="DZ159" s="130">
        <v>81</v>
      </c>
      <c r="EA159" s="130">
        <v>85</v>
      </c>
      <c r="EB159" s="130">
        <v>85</v>
      </c>
      <c r="EC159" s="130">
        <v>60</v>
      </c>
      <c r="ED159" s="130">
        <v>118</v>
      </c>
      <c r="EE159" s="130">
        <v>86</v>
      </c>
      <c r="EF159" s="130">
        <v>84</v>
      </c>
      <c r="EG159" s="66">
        <f t="shared" si="550"/>
        <v>77</v>
      </c>
      <c r="EH159" s="66">
        <f t="shared" si="551"/>
        <v>536</v>
      </c>
      <c r="EI159" s="66">
        <f t="shared" si="552"/>
        <v>865</v>
      </c>
      <c r="EJ159" s="66">
        <f t="shared" si="553"/>
        <v>1478</v>
      </c>
      <c r="EK159" s="19"/>
      <c r="EL159" s="5">
        <f t="shared" si="554"/>
        <v>0</v>
      </c>
      <c r="EM159" s="5">
        <f t="shared" si="555"/>
        <v>0</v>
      </c>
      <c r="EN159" s="5">
        <f t="shared" si="556"/>
        <v>2</v>
      </c>
      <c r="EO159" s="5">
        <f t="shared" si="557"/>
        <v>3</v>
      </c>
      <c r="EP159" s="5">
        <f t="shared" si="558"/>
        <v>1</v>
      </c>
      <c r="EQ159" s="5">
        <f t="shared" si="559"/>
        <v>7</v>
      </c>
      <c r="ER159" s="5">
        <f t="shared" si="560"/>
        <v>10</v>
      </c>
      <c r="ES159" s="5">
        <f t="shared" si="561"/>
        <v>62</v>
      </c>
      <c r="ET159" s="5">
        <f t="shared" si="562"/>
        <v>120</v>
      </c>
      <c r="EU159" s="5">
        <f t="shared" si="563"/>
        <v>163</v>
      </c>
      <c r="EV159" s="5">
        <f t="shared" si="564"/>
        <v>296</v>
      </c>
      <c r="EW159" s="5">
        <f t="shared" si="565"/>
        <v>189</v>
      </c>
      <c r="EX159" s="5">
        <f t="shared" si="566"/>
        <v>338</v>
      </c>
      <c r="EY159" s="5">
        <f t="shared" si="567"/>
        <v>802</v>
      </c>
      <c r="EZ159" s="5">
        <f t="shared" si="568"/>
        <v>632</v>
      </c>
      <c r="FA159" s="5">
        <f t="shared" si="569"/>
        <v>517</v>
      </c>
      <c r="FB159" s="5">
        <f t="shared" si="570"/>
        <v>459</v>
      </c>
      <c r="FC159" s="5">
        <f t="shared" si="571"/>
        <v>732</v>
      </c>
      <c r="FD159" s="5">
        <f t="shared" si="572"/>
        <v>869</v>
      </c>
      <c r="FE159" s="5">
        <f t="shared" si="573"/>
        <v>388</v>
      </c>
      <c r="FF159" s="5">
        <f t="shared" si="574"/>
        <v>204</v>
      </c>
      <c r="FG159" s="5">
        <f t="shared" si="575"/>
        <v>339</v>
      </c>
      <c r="FH159" s="5">
        <f t="shared" si="576"/>
        <v>188</v>
      </c>
      <c r="FI159" s="5">
        <f t="shared" si="577"/>
        <v>397</v>
      </c>
      <c r="FJ159" s="5">
        <f t="shared" si="578"/>
        <v>183</v>
      </c>
      <c r="FK159" s="5">
        <f t="shared" si="579"/>
        <v>295</v>
      </c>
      <c r="FL159" s="5">
        <f t="shared" si="580"/>
        <v>192</v>
      </c>
      <c r="FM159" s="5">
        <f t="shared" si="581"/>
        <v>475</v>
      </c>
      <c r="FN159" s="5">
        <f t="shared" si="582"/>
        <v>145</v>
      </c>
      <c r="FO159" s="5">
        <f t="shared" si="583"/>
        <v>478</v>
      </c>
      <c r="FP159" s="176">
        <f t="shared" si="584"/>
        <v>368</v>
      </c>
      <c r="FQ159" s="176">
        <f t="shared" si="585"/>
        <v>5222</v>
      </c>
      <c r="FR159" s="176">
        <f t="shared" si="586"/>
        <v>2896</v>
      </c>
      <c r="FS159" s="66">
        <f t="shared" si="587"/>
        <v>8486</v>
      </c>
      <c r="FT159" s="242">
        <f t="shared" si="588"/>
        <v>0</v>
      </c>
      <c r="FU159" s="242">
        <f t="shared" si="589"/>
        <v>0</v>
      </c>
      <c r="FV159" s="242">
        <f t="shared" si="590"/>
        <v>6.9274865346980488E-5</v>
      </c>
      <c r="FW159" s="242">
        <f t="shared" si="591"/>
        <v>2.2033711578715433E-4</v>
      </c>
      <c r="FX159" s="242">
        <f t="shared" si="592"/>
        <v>4.161493698804958E-5</v>
      </c>
      <c r="FY159" s="242">
        <f t="shared" si="593"/>
        <v>2.9720415802769664E-4</v>
      </c>
      <c r="FZ159" s="242">
        <f t="shared" si="594"/>
        <v>3.1355498186607018E-4</v>
      </c>
      <c r="GA159" s="242">
        <f t="shared" si="595"/>
        <v>2.2223815327263603E-3</v>
      </c>
      <c r="GB159" s="242">
        <f t="shared" si="596"/>
        <v>4.7759293162461195E-3</v>
      </c>
      <c r="GC159" s="242">
        <f t="shared" si="597"/>
        <v>3.3667251884746461E-3</v>
      </c>
      <c r="GD159" s="242">
        <f t="shared" si="598"/>
        <v>6.1150707571531867E-3</v>
      </c>
      <c r="GE159" s="242">
        <f t="shared" si="599"/>
        <v>4.3770264011116257E-3</v>
      </c>
      <c r="GF159" s="242">
        <f t="shared" si="600"/>
        <v>7.6031942413676756E-3</v>
      </c>
      <c r="GG159" s="242">
        <f t="shared" si="601"/>
        <v>1.3259485822931306E-2</v>
      </c>
      <c r="GH159" s="242">
        <f t="shared" si="602"/>
        <v>1.0074763673462881E-2</v>
      </c>
      <c r="GI159" s="242">
        <f t="shared" si="603"/>
        <v>6.923519880010178E-3</v>
      </c>
      <c r="GJ159" s="242">
        <f t="shared" si="604"/>
        <v>5.8160899149761148E-3</v>
      </c>
      <c r="GK159" s="242">
        <f t="shared" si="605"/>
        <v>9.5219512195121956E-3</v>
      </c>
      <c r="GL159" s="242">
        <f t="shared" si="606"/>
        <v>9.672643893100033E-3</v>
      </c>
      <c r="GM159" s="242">
        <f t="shared" si="607"/>
        <v>4.8741269282950609E-3</v>
      </c>
      <c r="GN159" s="242">
        <f t="shared" si="608"/>
        <v>3.1514065468926204E-3</v>
      </c>
      <c r="GO159" s="242">
        <f t="shared" si="609"/>
        <v>6.2158494994315888E-3</v>
      </c>
      <c r="GP159" s="242">
        <f t="shared" si="610"/>
        <v>3.1540448948092475E-3</v>
      </c>
      <c r="GQ159" s="242">
        <f t="shared" si="611"/>
        <v>5.8560618352927292E-3</v>
      </c>
      <c r="GR159" s="242">
        <f t="shared" si="612"/>
        <v>2.8349676999581725E-3</v>
      </c>
      <c r="GS159" s="242">
        <f t="shared" si="613"/>
        <v>4.3748424315225931E-3</v>
      </c>
      <c r="GT159" s="242">
        <f t="shared" si="614"/>
        <v>2.72591751260027E-3</v>
      </c>
      <c r="GU159" s="242">
        <f t="shared" si="615"/>
        <v>6.2207990780120941E-3</v>
      </c>
      <c r="GV159" s="242">
        <f t="shared" si="616"/>
        <v>2.5826216281202969E-3</v>
      </c>
      <c r="GW159" s="242">
        <f t="shared" si="617"/>
        <v>6.4395823252774934E-3</v>
      </c>
      <c r="GX159" s="177">
        <f t="shared" si="618"/>
        <v>1.3172316086905787E-3</v>
      </c>
      <c r="GY159" s="177">
        <f t="shared" si="619"/>
        <v>7.9221078693140438E-3</v>
      </c>
      <c r="GZ159" s="177">
        <f t="shared" si="620"/>
        <v>4.41586825586419E-3</v>
      </c>
      <c r="HA159" s="243">
        <f t="shared" si="621"/>
        <v>5.3225169730755232E-3</v>
      </c>
      <c r="HB159" s="19"/>
      <c r="HC159" s="19"/>
      <c r="HD159" s="225">
        <v>8.7000000000000001E-4</v>
      </c>
      <c r="HE159" s="10">
        <f t="shared" si="622"/>
        <v>0</v>
      </c>
      <c r="HF159" s="10">
        <f t="shared" si="623"/>
        <v>0</v>
      </c>
      <c r="HG159" s="10">
        <f t="shared" si="624"/>
        <v>1.74E-3</v>
      </c>
      <c r="HH159" s="10">
        <f t="shared" si="625"/>
        <v>2.6099999999999999E-3</v>
      </c>
      <c r="HI159" s="10">
        <f t="shared" si="626"/>
        <v>8.7000000000000001E-4</v>
      </c>
      <c r="HJ159" s="10">
        <f t="shared" si="627"/>
        <v>6.0899999999999999E-3</v>
      </c>
      <c r="HK159" s="10">
        <f t="shared" si="628"/>
        <v>8.6999999999999994E-3</v>
      </c>
      <c r="HL159" s="10">
        <f t="shared" si="629"/>
        <v>5.3940000000000002E-2</v>
      </c>
      <c r="HM159" s="10">
        <f t="shared" si="630"/>
        <v>0.10440000000000001</v>
      </c>
      <c r="HN159" s="10">
        <f t="shared" si="631"/>
        <v>0.14180999999999999</v>
      </c>
      <c r="HO159" s="10">
        <f t="shared" si="632"/>
        <v>0.25752000000000003</v>
      </c>
      <c r="HP159" s="10">
        <f t="shared" si="633"/>
        <v>0.16442999999999999</v>
      </c>
      <c r="HQ159" s="10">
        <f t="shared" si="634"/>
        <v>0.29405999999999999</v>
      </c>
      <c r="HR159" s="10">
        <f t="shared" si="635"/>
        <v>0.69774000000000003</v>
      </c>
      <c r="HS159" s="10">
        <f t="shared" si="636"/>
        <v>0.54984</v>
      </c>
      <c r="HT159" s="10">
        <f t="shared" si="637"/>
        <v>0.44979000000000002</v>
      </c>
      <c r="HU159" s="10">
        <f t="shared" si="638"/>
        <v>0.39933000000000002</v>
      </c>
      <c r="HV159" s="10">
        <f t="shared" si="639"/>
        <v>0.63683999999999996</v>
      </c>
      <c r="HW159" s="10">
        <f t="shared" si="640"/>
        <v>0.75602999999999998</v>
      </c>
      <c r="HX159" s="10">
        <f t="shared" si="641"/>
        <v>0.33756000000000003</v>
      </c>
      <c r="HY159" s="10">
        <f t="shared" si="642"/>
        <v>0.17748</v>
      </c>
      <c r="HZ159" s="10">
        <f t="shared" si="643"/>
        <v>0.29493000000000003</v>
      </c>
      <c r="IA159" s="10">
        <f t="shared" si="644"/>
        <v>0.16356000000000001</v>
      </c>
      <c r="IB159" s="10">
        <f t="shared" si="645"/>
        <v>0.34538999999999997</v>
      </c>
      <c r="IC159" s="10">
        <f t="shared" si="646"/>
        <v>0.15920999999999999</v>
      </c>
      <c r="ID159" s="10">
        <f t="shared" si="647"/>
        <v>0.25664999999999999</v>
      </c>
      <c r="IE159" s="10">
        <f t="shared" si="648"/>
        <v>0.16703999999999999</v>
      </c>
      <c r="IF159" s="10">
        <f t="shared" si="649"/>
        <v>0.41325000000000001</v>
      </c>
      <c r="IG159" s="10">
        <f t="shared" si="650"/>
        <v>0.12615000000000001</v>
      </c>
      <c r="IH159" s="10">
        <f t="shared" si="651"/>
        <v>0.41586000000000001</v>
      </c>
      <c r="II159" s="176">
        <f t="shared" si="652"/>
        <v>0.32016</v>
      </c>
      <c r="IJ159" s="176">
        <f t="shared" si="653"/>
        <v>4.5431399999999993</v>
      </c>
      <c r="IK159" s="176">
        <f t="shared" si="654"/>
        <v>2.51952</v>
      </c>
      <c r="IL159" s="19">
        <f t="shared" si="655"/>
        <v>7.3828199999999997</v>
      </c>
      <c r="IM159" s="168"/>
      <c r="IN159" s="168"/>
      <c r="IO159" s="168"/>
      <c r="IP159" s="168"/>
      <c r="IQ159" s="168"/>
      <c r="IR159" s="168"/>
      <c r="IS159" s="168"/>
      <c r="IT159" s="168"/>
      <c r="IU159" s="168"/>
      <c r="IV159" s="168"/>
      <c r="IW159" s="168"/>
      <c r="IX159" s="168"/>
      <c r="IY159" s="168"/>
      <c r="IZ159" s="168"/>
      <c r="JA159" s="168"/>
      <c r="JB159" s="168"/>
      <c r="JC159" s="168"/>
      <c r="JD159" s="168"/>
      <c r="JE159" s="168"/>
      <c r="JF159" s="168"/>
      <c r="JG159" s="168"/>
      <c r="JH159" s="168"/>
      <c r="JI159" s="168"/>
      <c r="JJ159" s="168"/>
      <c r="JK159" s="168"/>
      <c r="JL159" s="168"/>
      <c r="JM159" s="168"/>
      <c r="JN159" s="168"/>
      <c r="JO159" s="168"/>
      <c r="JP159" s="168"/>
      <c r="JQ159" s="177">
        <f t="shared" ref="JQ159:JQ171" si="665">II159/FP159</f>
        <v>8.7000000000000001E-4</v>
      </c>
      <c r="JR159" s="177">
        <f t="shared" si="664"/>
        <v>8.699999999999999E-4</v>
      </c>
      <c r="JS159" s="177">
        <f t="shared" si="664"/>
        <v>8.7000000000000001E-4</v>
      </c>
      <c r="JT159" s="22">
        <f t="shared" si="664"/>
        <v>8.7000000000000001E-4</v>
      </c>
    </row>
    <row r="160" spans="1:280" x14ac:dyDescent="0.25">
      <c r="A160" s="96">
        <v>159</v>
      </c>
      <c r="B160" s="45"/>
      <c r="C160" s="39" t="s">
        <v>238</v>
      </c>
      <c r="D160" s="45" t="s">
        <v>180</v>
      </c>
      <c r="E160" s="68">
        <v>147</v>
      </c>
      <c r="F160" s="49" t="s">
        <v>125</v>
      </c>
      <c r="G160" s="124"/>
      <c r="H160" s="125"/>
      <c r="I160" s="125"/>
      <c r="J160" s="125"/>
      <c r="K160" s="125"/>
      <c r="L160" s="125"/>
      <c r="M160" s="125"/>
      <c r="N160" s="17"/>
      <c r="O160" s="12"/>
      <c r="P160" s="12"/>
      <c r="Q160" s="12"/>
      <c r="R160" s="12"/>
      <c r="S160" s="12"/>
      <c r="T160" s="12"/>
      <c r="U160" s="12"/>
      <c r="V160" s="12"/>
      <c r="W160" s="11"/>
      <c r="X160" s="11"/>
      <c r="Y160" s="12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60"/>
      <c r="AM160" s="124">
        <v>195</v>
      </c>
      <c r="AN160" s="125">
        <v>195</v>
      </c>
      <c r="AO160" s="125">
        <v>195</v>
      </c>
      <c r="AP160" s="125">
        <v>195</v>
      </c>
      <c r="AQ160" s="125">
        <v>195</v>
      </c>
      <c r="AR160" s="125">
        <v>195</v>
      </c>
      <c r="AS160" s="125">
        <v>195</v>
      </c>
      <c r="AT160" s="17">
        <v>195</v>
      </c>
      <c r="AU160" s="12">
        <v>193</v>
      </c>
      <c r="AV160" s="12">
        <v>225</v>
      </c>
      <c r="AW160" s="12">
        <v>215</v>
      </c>
      <c r="AX160" s="12">
        <v>212</v>
      </c>
      <c r="AY160" s="12">
        <v>256</v>
      </c>
      <c r="AZ160" s="12">
        <v>304</v>
      </c>
      <c r="BA160" s="12">
        <v>441</v>
      </c>
      <c r="BB160" s="12">
        <v>511</v>
      </c>
      <c r="BC160" s="11">
        <v>559</v>
      </c>
      <c r="BD160" s="11">
        <v>658</v>
      </c>
      <c r="BE160" s="12">
        <v>766</v>
      </c>
      <c r="BF160" s="11">
        <v>886</v>
      </c>
      <c r="BG160" s="11">
        <v>896</v>
      </c>
      <c r="BH160" s="11">
        <v>942</v>
      </c>
      <c r="BI160" s="11">
        <v>981</v>
      </c>
      <c r="BJ160" s="11">
        <v>1039</v>
      </c>
      <c r="BK160" s="11">
        <v>1130</v>
      </c>
      <c r="BL160" s="11">
        <v>1178</v>
      </c>
      <c r="BM160" s="11">
        <v>1224</v>
      </c>
      <c r="BN160" s="11">
        <v>1293</v>
      </c>
      <c r="BO160" s="11">
        <v>1319</v>
      </c>
      <c r="BP160" s="11">
        <v>1346</v>
      </c>
      <c r="BQ160" s="11">
        <v>1390</v>
      </c>
      <c r="BR160" s="60"/>
      <c r="BS160" s="60"/>
      <c r="BT160" s="11">
        <f t="shared" si="516"/>
        <v>0</v>
      </c>
      <c r="BU160" s="11">
        <f t="shared" si="517"/>
        <v>0</v>
      </c>
      <c r="BV160" s="11">
        <f t="shared" si="518"/>
        <v>0</v>
      </c>
      <c r="BW160" s="11">
        <f t="shared" si="519"/>
        <v>0</v>
      </c>
      <c r="BX160" s="11">
        <f t="shared" si="520"/>
        <v>0</v>
      </c>
      <c r="BY160" s="11">
        <f t="shared" si="521"/>
        <v>0</v>
      </c>
      <c r="BZ160" s="11">
        <f t="shared" si="522"/>
        <v>0</v>
      </c>
      <c r="CA160" s="11">
        <f t="shared" si="523"/>
        <v>-2</v>
      </c>
      <c r="CB160" s="11">
        <f t="shared" si="524"/>
        <v>32</v>
      </c>
      <c r="CC160" s="11">
        <f t="shared" si="525"/>
        <v>-10</v>
      </c>
      <c r="CD160" s="11">
        <f t="shared" si="526"/>
        <v>-3</v>
      </c>
      <c r="CE160" s="11">
        <f t="shared" si="527"/>
        <v>44</v>
      </c>
      <c r="CF160" s="11">
        <f t="shared" si="528"/>
        <v>48</v>
      </c>
      <c r="CG160" s="11">
        <f t="shared" si="529"/>
        <v>137</v>
      </c>
      <c r="CH160" s="11">
        <f t="shared" si="530"/>
        <v>70</v>
      </c>
      <c r="CI160" s="11">
        <f t="shared" si="531"/>
        <v>48</v>
      </c>
      <c r="CJ160" s="11">
        <f t="shared" si="532"/>
        <v>99</v>
      </c>
      <c r="CK160" s="11">
        <f t="shared" si="533"/>
        <v>108</v>
      </c>
      <c r="CL160" s="11">
        <f t="shared" si="534"/>
        <v>120</v>
      </c>
      <c r="CM160" s="11">
        <f t="shared" si="535"/>
        <v>10</v>
      </c>
      <c r="CN160" s="11">
        <f t="shared" si="536"/>
        <v>46</v>
      </c>
      <c r="CO160" s="11">
        <f t="shared" si="537"/>
        <v>39</v>
      </c>
      <c r="CP160" s="11">
        <f t="shared" si="538"/>
        <v>58</v>
      </c>
      <c r="CQ160" s="11">
        <f t="shared" si="539"/>
        <v>91</v>
      </c>
      <c r="CR160" s="11">
        <f t="shared" si="540"/>
        <v>48</v>
      </c>
      <c r="CS160" s="11">
        <f t="shared" si="541"/>
        <v>46</v>
      </c>
      <c r="CT160" s="11">
        <f t="shared" si="542"/>
        <v>69</v>
      </c>
      <c r="CU160" s="11">
        <f t="shared" si="543"/>
        <v>26</v>
      </c>
      <c r="CV160" s="11">
        <f t="shared" si="544"/>
        <v>27</v>
      </c>
      <c r="CW160" s="11">
        <f t="shared" si="545"/>
        <v>44</v>
      </c>
      <c r="CX160" s="66">
        <f t="shared" si="546"/>
        <v>20</v>
      </c>
      <c r="CY160" s="66">
        <f t="shared" si="547"/>
        <v>681</v>
      </c>
      <c r="CZ160" s="66">
        <f t="shared" si="548"/>
        <v>494</v>
      </c>
      <c r="DA160" s="66">
        <f t="shared" si="549"/>
        <v>1195</v>
      </c>
      <c r="DB160" s="60"/>
      <c r="DC160" s="128">
        <v>0</v>
      </c>
      <c r="DD160" s="128">
        <v>0</v>
      </c>
      <c r="DE160" s="128">
        <v>2</v>
      </c>
      <c r="DF160" s="129">
        <v>4</v>
      </c>
      <c r="DG160" s="129">
        <v>7</v>
      </c>
      <c r="DH160" s="129">
        <v>2</v>
      </c>
      <c r="DI160" s="129">
        <v>3</v>
      </c>
      <c r="DJ160" s="129">
        <v>3</v>
      </c>
      <c r="DK160" s="128">
        <v>9</v>
      </c>
      <c r="DL160" s="128">
        <v>14</v>
      </c>
      <c r="DM160" s="128">
        <v>17</v>
      </c>
      <c r="DN160" s="129">
        <v>4</v>
      </c>
      <c r="DO160" s="129">
        <v>3</v>
      </c>
      <c r="DP160" s="129">
        <v>0</v>
      </c>
      <c r="DQ160" s="129">
        <v>1</v>
      </c>
      <c r="DR160" s="129">
        <v>3</v>
      </c>
      <c r="DS160" s="130">
        <v>5</v>
      </c>
      <c r="DT160" s="130">
        <v>4</v>
      </c>
      <c r="DU160" s="130">
        <v>3</v>
      </c>
      <c r="DV160" s="130">
        <v>0</v>
      </c>
      <c r="DW160" s="130">
        <v>6</v>
      </c>
      <c r="DX160" s="130">
        <v>4</v>
      </c>
      <c r="DY160" s="130">
        <v>0</v>
      </c>
      <c r="DZ160" s="130">
        <v>1</v>
      </c>
      <c r="EA160" s="130">
        <v>11</v>
      </c>
      <c r="EB160" s="130">
        <v>8</v>
      </c>
      <c r="EC160" s="130">
        <v>12</v>
      </c>
      <c r="ED160" s="130">
        <v>12</v>
      </c>
      <c r="EE160" s="130">
        <v>12</v>
      </c>
      <c r="EF160" s="130">
        <v>10</v>
      </c>
      <c r="EG160" s="66">
        <f t="shared" si="550"/>
        <v>44</v>
      </c>
      <c r="EH160" s="66">
        <f t="shared" si="551"/>
        <v>40</v>
      </c>
      <c r="EI160" s="66">
        <f t="shared" si="552"/>
        <v>76</v>
      </c>
      <c r="EJ160" s="66">
        <f t="shared" si="553"/>
        <v>160</v>
      </c>
      <c r="EK160" s="25"/>
      <c r="EL160" s="5">
        <f t="shared" si="554"/>
        <v>0</v>
      </c>
      <c r="EM160" s="5">
        <f t="shared" si="555"/>
        <v>0</v>
      </c>
      <c r="EN160" s="5">
        <f t="shared" si="556"/>
        <v>2</v>
      </c>
      <c r="EO160" s="5">
        <f t="shared" si="557"/>
        <v>4</v>
      </c>
      <c r="EP160" s="5">
        <f t="shared" si="558"/>
        <v>7</v>
      </c>
      <c r="EQ160" s="5">
        <f t="shared" si="559"/>
        <v>2</v>
      </c>
      <c r="ER160" s="5">
        <f t="shared" si="560"/>
        <v>3</v>
      </c>
      <c r="ES160" s="5">
        <f t="shared" si="561"/>
        <v>1</v>
      </c>
      <c r="ET160" s="5">
        <f t="shared" si="562"/>
        <v>41</v>
      </c>
      <c r="EU160" s="5">
        <f t="shared" si="563"/>
        <v>4</v>
      </c>
      <c r="EV160" s="5">
        <f t="shared" si="564"/>
        <v>14</v>
      </c>
      <c r="EW160" s="5">
        <f t="shared" si="565"/>
        <v>48</v>
      </c>
      <c r="EX160" s="5">
        <f t="shared" si="566"/>
        <v>51</v>
      </c>
      <c r="EY160" s="5">
        <f t="shared" si="567"/>
        <v>137</v>
      </c>
      <c r="EZ160" s="5">
        <f t="shared" si="568"/>
        <v>71</v>
      </c>
      <c r="FA160" s="5">
        <f t="shared" si="569"/>
        <v>51</v>
      </c>
      <c r="FB160" s="5">
        <f t="shared" si="570"/>
        <v>104</v>
      </c>
      <c r="FC160" s="5">
        <f t="shared" si="571"/>
        <v>112</v>
      </c>
      <c r="FD160" s="5">
        <f t="shared" si="572"/>
        <v>123</v>
      </c>
      <c r="FE160" s="5">
        <f t="shared" si="573"/>
        <v>10</v>
      </c>
      <c r="FF160" s="5">
        <f t="shared" si="574"/>
        <v>52</v>
      </c>
      <c r="FG160" s="5">
        <f t="shared" si="575"/>
        <v>43</v>
      </c>
      <c r="FH160" s="5">
        <f t="shared" si="576"/>
        <v>58</v>
      </c>
      <c r="FI160" s="5">
        <f t="shared" si="577"/>
        <v>92</v>
      </c>
      <c r="FJ160" s="5">
        <f t="shared" si="578"/>
        <v>59</v>
      </c>
      <c r="FK160" s="5">
        <f t="shared" si="579"/>
        <v>54</v>
      </c>
      <c r="FL160" s="5">
        <f t="shared" si="580"/>
        <v>81</v>
      </c>
      <c r="FM160" s="5">
        <f t="shared" si="581"/>
        <v>38</v>
      </c>
      <c r="FN160" s="5">
        <f t="shared" si="582"/>
        <v>39</v>
      </c>
      <c r="FO160" s="5">
        <f t="shared" si="583"/>
        <v>54</v>
      </c>
      <c r="FP160" s="176">
        <f t="shared" si="584"/>
        <v>64</v>
      </c>
      <c r="FQ160" s="176">
        <f t="shared" si="585"/>
        <v>721</v>
      </c>
      <c r="FR160" s="176">
        <f t="shared" si="586"/>
        <v>570</v>
      </c>
      <c r="FS160" s="66">
        <f t="shared" si="587"/>
        <v>1355</v>
      </c>
      <c r="FT160" s="242">
        <f t="shared" si="588"/>
        <v>0</v>
      </c>
      <c r="FU160" s="242">
        <f t="shared" si="589"/>
        <v>0</v>
      </c>
      <c r="FV160" s="242">
        <f t="shared" si="590"/>
        <v>6.9274865346980488E-5</v>
      </c>
      <c r="FW160" s="242">
        <f t="shared" si="591"/>
        <v>2.9378282104953915E-4</v>
      </c>
      <c r="FX160" s="242">
        <f t="shared" si="592"/>
        <v>2.9130455891634706E-4</v>
      </c>
      <c r="FY160" s="242">
        <f t="shared" si="593"/>
        <v>8.4915473722199037E-5</v>
      </c>
      <c r="FZ160" s="242">
        <f t="shared" si="594"/>
        <v>9.4066494559821051E-5</v>
      </c>
      <c r="GA160" s="242">
        <f t="shared" si="595"/>
        <v>3.5844863431070325E-5</v>
      </c>
      <c r="GB160" s="242">
        <f t="shared" si="596"/>
        <v>1.6317758497174243E-3</v>
      </c>
      <c r="GC160" s="242">
        <f t="shared" si="597"/>
        <v>8.2619023030052667E-5</v>
      </c>
      <c r="GD160" s="242">
        <f t="shared" si="598"/>
        <v>2.8922631959508316E-4</v>
      </c>
      <c r="GE160" s="242">
        <f t="shared" si="599"/>
        <v>1.11162575266327E-3</v>
      </c>
      <c r="GF160" s="242">
        <f t="shared" si="600"/>
        <v>1.1472275334608031E-3</v>
      </c>
      <c r="GG160" s="242">
        <f t="shared" si="601"/>
        <v>2.2650243862114574E-3</v>
      </c>
      <c r="GH160" s="242">
        <f t="shared" si="602"/>
        <v>1.1318168050883932E-3</v>
      </c>
      <c r="GI160" s="242">
        <f t="shared" si="603"/>
        <v>6.8297778313446632E-4</v>
      </c>
      <c r="GJ160" s="242">
        <f t="shared" si="604"/>
        <v>1.3178068652669192E-3</v>
      </c>
      <c r="GK160" s="242">
        <f t="shared" si="605"/>
        <v>1.456910569105691E-3</v>
      </c>
      <c r="GL160" s="242">
        <f t="shared" si="606"/>
        <v>1.3690853841787157E-3</v>
      </c>
      <c r="GM160" s="242">
        <f t="shared" si="607"/>
        <v>1.2562182804884176E-4</v>
      </c>
      <c r="GN160" s="242">
        <f t="shared" si="608"/>
        <v>8.0329970803145231E-4</v>
      </c>
      <c r="GO160" s="242">
        <f t="shared" si="609"/>
        <v>7.8844108694854967E-4</v>
      </c>
      <c r="GP160" s="242">
        <f t="shared" si="610"/>
        <v>9.7305640371774655E-4</v>
      </c>
      <c r="GQ160" s="242">
        <f t="shared" si="611"/>
        <v>1.3570722640980633E-3</v>
      </c>
      <c r="GR160" s="242">
        <f t="shared" si="612"/>
        <v>9.1400597976793547E-4</v>
      </c>
      <c r="GS160" s="242">
        <f t="shared" si="613"/>
        <v>8.0081861458379674E-4</v>
      </c>
      <c r="GT160" s="242">
        <f t="shared" si="614"/>
        <v>1.1499964506282389E-3</v>
      </c>
      <c r="GU160" s="242">
        <f t="shared" si="615"/>
        <v>4.9766392624096757E-4</v>
      </c>
      <c r="GV160" s="242">
        <f t="shared" si="616"/>
        <v>6.9463616204614874E-4</v>
      </c>
      <c r="GW160" s="242">
        <f t="shared" si="617"/>
        <v>7.2748419574264565E-4</v>
      </c>
      <c r="GX160" s="177">
        <f t="shared" si="618"/>
        <v>2.2908375803314414E-4</v>
      </c>
      <c r="GY160" s="177">
        <f t="shared" si="619"/>
        <v>1.09380309723773E-3</v>
      </c>
      <c r="GZ160" s="177">
        <f t="shared" si="620"/>
        <v>8.6914534041525836E-4</v>
      </c>
      <c r="HA160" s="243">
        <f t="shared" si="621"/>
        <v>8.4987161189221472E-4</v>
      </c>
      <c r="HB160" s="19"/>
      <c r="HC160" s="19"/>
      <c r="HD160" s="225">
        <v>2.0879999999999999E-2</v>
      </c>
      <c r="HE160" s="10">
        <f t="shared" si="622"/>
        <v>0</v>
      </c>
      <c r="HF160" s="10">
        <f t="shared" si="623"/>
        <v>0</v>
      </c>
      <c r="HG160" s="10">
        <f t="shared" si="624"/>
        <v>4.1759999999999999E-2</v>
      </c>
      <c r="HH160" s="10">
        <f t="shared" si="625"/>
        <v>8.3519999999999997E-2</v>
      </c>
      <c r="HI160" s="10">
        <f t="shared" si="626"/>
        <v>0.14615999999999998</v>
      </c>
      <c r="HJ160" s="10">
        <f t="shared" si="627"/>
        <v>4.1759999999999999E-2</v>
      </c>
      <c r="HK160" s="10">
        <f t="shared" si="628"/>
        <v>6.2640000000000001E-2</v>
      </c>
      <c r="HL160" s="10">
        <f t="shared" si="629"/>
        <v>2.0879999999999999E-2</v>
      </c>
      <c r="HM160" s="10">
        <f t="shared" si="630"/>
        <v>0.85607999999999995</v>
      </c>
      <c r="HN160" s="10">
        <f t="shared" si="631"/>
        <v>8.3519999999999997E-2</v>
      </c>
      <c r="HO160" s="10">
        <f t="shared" si="632"/>
        <v>0.29231999999999997</v>
      </c>
      <c r="HP160" s="10">
        <f t="shared" si="633"/>
        <v>1.00224</v>
      </c>
      <c r="HQ160" s="10">
        <f t="shared" si="634"/>
        <v>1.06488</v>
      </c>
      <c r="HR160" s="10">
        <f t="shared" si="635"/>
        <v>2.86056</v>
      </c>
      <c r="HS160" s="10">
        <f t="shared" si="636"/>
        <v>1.48248</v>
      </c>
      <c r="HT160" s="10">
        <f t="shared" si="637"/>
        <v>1.06488</v>
      </c>
      <c r="HU160" s="10">
        <f t="shared" si="638"/>
        <v>2.1715200000000001</v>
      </c>
      <c r="HV160" s="10">
        <f t="shared" si="639"/>
        <v>2.3385599999999998</v>
      </c>
      <c r="HW160" s="10">
        <f t="shared" si="640"/>
        <v>2.5682399999999999</v>
      </c>
      <c r="HX160" s="10">
        <f t="shared" si="641"/>
        <v>0.20879999999999999</v>
      </c>
      <c r="HY160" s="10">
        <f t="shared" si="642"/>
        <v>1.0857600000000001</v>
      </c>
      <c r="HZ160" s="10">
        <f t="shared" si="643"/>
        <v>0.89783999999999997</v>
      </c>
      <c r="IA160" s="10">
        <f t="shared" si="644"/>
        <v>1.2110399999999999</v>
      </c>
      <c r="IB160" s="10">
        <f t="shared" si="645"/>
        <v>1.92096</v>
      </c>
      <c r="IC160" s="10">
        <f t="shared" si="646"/>
        <v>1.2319199999999999</v>
      </c>
      <c r="ID160" s="10">
        <f t="shared" si="647"/>
        <v>1.1275199999999999</v>
      </c>
      <c r="IE160" s="10">
        <f t="shared" si="648"/>
        <v>1.6912799999999999</v>
      </c>
      <c r="IF160" s="10">
        <f t="shared" si="649"/>
        <v>0.79343999999999992</v>
      </c>
      <c r="IG160" s="10">
        <f t="shared" si="650"/>
        <v>0.81431999999999993</v>
      </c>
      <c r="IH160" s="10">
        <f t="shared" si="651"/>
        <v>1.1275199999999999</v>
      </c>
      <c r="II160" s="176">
        <f t="shared" si="652"/>
        <v>1.3363200000000002</v>
      </c>
      <c r="IJ160" s="176">
        <f t="shared" si="653"/>
        <v>15.05448</v>
      </c>
      <c r="IK160" s="176">
        <f t="shared" si="654"/>
        <v>11.9016</v>
      </c>
      <c r="IL160" s="19">
        <f t="shared" si="655"/>
        <v>28.292400000000001</v>
      </c>
      <c r="IM160" s="168"/>
      <c r="IN160" s="168"/>
      <c r="IO160" s="168"/>
      <c r="IP160" s="168"/>
      <c r="IQ160" s="168"/>
      <c r="IR160" s="168"/>
      <c r="IS160" s="168"/>
      <c r="IT160" s="168"/>
      <c r="IU160" s="168"/>
      <c r="IV160" s="168"/>
      <c r="IW160" s="168"/>
      <c r="IX160" s="168"/>
      <c r="IY160" s="168"/>
      <c r="IZ160" s="168"/>
      <c r="JA160" s="168"/>
      <c r="JB160" s="168"/>
      <c r="JC160" s="168"/>
      <c r="JD160" s="168"/>
      <c r="JE160" s="168"/>
      <c r="JF160" s="168"/>
      <c r="JG160" s="168"/>
      <c r="JH160" s="168"/>
      <c r="JI160" s="168"/>
      <c r="JJ160" s="168"/>
      <c r="JK160" s="168"/>
      <c r="JL160" s="168"/>
      <c r="JM160" s="168"/>
      <c r="JN160" s="168"/>
      <c r="JO160" s="168"/>
      <c r="JP160" s="168"/>
      <c r="JQ160" s="177">
        <f t="shared" si="665"/>
        <v>2.0880000000000003E-2</v>
      </c>
      <c r="JR160" s="177">
        <f t="shared" si="664"/>
        <v>2.0879999999999999E-2</v>
      </c>
      <c r="JS160" s="177">
        <f t="shared" si="664"/>
        <v>2.0879999999999999E-2</v>
      </c>
      <c r="JT160" s="22">
        <f t="shared" si="664"/>
        <v>2.0879999999999999E-2</v>
      </c>
    </row>
    <row r="161" spans="1:280" x14ac:dyDescent="0.25">
      <c r="A161" s="96">
        <v>160</v>
      </c>
      <c r="B161" s="45"/>
      <c r="C161" s="45" t="s">
        <v>237</v>
      </c>
      <c r="D161" s="45" t="s">
        <v>183</v>
      </c>
      <c r="E161" s="68">
        <v>356</v>
      </c>
      <c r="F161" s="46" t="s">
        <v>77</v>
      </c>
      <c r="G161" s="124"/>
      <c r="H161" s="125"/>
      <c r="I161" s="125"/>
      <c r="J161" s="125"/>
      <c r="K161" s="125"/>
      <c r="L161" s="125"/>
      <c r="M161" s="125"/>
      <c r="N161" s="17"/>
      <c r="O161" s="12"/>
      <c r="P161" s="12"/>
      <c r="Q161" s="12"/>
      <c r="R161" s="12"/>
      <c r="S161" s="12"/>
      <c r="T161" s="12"/>
      <c r="U161" s="12"/>
      <c r="V161" s="12"/>
      <c r="W161" s="11"/>
      <c r="X161" s="11"/>
      <c r="Y161" s="12"/>
      <c r="Z161" s="11"/>
      <c r="AA161" s="12"/>
      <c r="AB161" s="12"/>
      <c r="AC161" s="12"/>
      <c r="AD161" s="12"/>
      <c r="AE161" s="12"/>
      <c r="AF161" s="12"/>
      <c r="AG161" s="12"/>
      <c r="AH161" s="11"/>
      <c r="AI161" s="11"/>
      <c r="AJ161" s="11"/>
      <c r="AK161" s="11"/>
      <c r="AL161" s="60"/>
      <c r="AM161" s="124">
        <v>118</v>
      </c>
      <c r="AN161" s="125">
        <v>118</v>
      </c>
      <c r="AO161" s="125">
        <v>118</v>
      </c>
      <c r="AP161" s="125">
        <v>118</v>
      </c>
      <c r="AQ161" s="125">
        <v>118</v>
      </c>
      <c r="AR161" s="125">
        <v>118</v>
      </c>
      <c r="AS161" s="125">
        <v>118</v>
      </c>
      <c r="AT161" s="17">
        <v>118</v>
      </c>
      <c r="AU161" s="12">
        <v>121</v>
      </c>
      <c r="AV161" s="12">
        <v>108</v>
      </c>
      <c r="AW161" s="12">
        <v>120</v>
      </c>
      <c r="AX161" s="12">
        <v>146</v>
      </c>
      <c r="AY161" s="12">
        <v>164</v>
      </c>
      <c r="AZ161" s="12">
        <v>164</v>
      </c>
      <c r="BA161" s="12">
        <v>216</v>
      </c>
      <c r="BB161" s="12">
        <v>284</v>
      </c>
      <c r="BC161" s="11">
        <v>305</v>
      </c>
      <c r="BD161" s="11">
        <v>377</v>
      </c>
      <c r="BE161" s="12">
        <v>407</v>
      </c>
      <c r="BF161" s="11">
        <v>475</v>
      </c>
      <c r="BG161" s="12">
        <v>478</v>
      </c>
      <c r="BH161" s="12">
        <v>460</v>
      </c>
      <c r="BI161" s="12">
        <v>468</v>
      </c>
      <c r="BJ161" s="12">
        <v>458</v>
      </c>
      <c r="BK161" s="12">
        <v>490</v>
      </c>
      <c r="BL161" s="12">
        <v>547</v>
      </c>
      <c r="BM161" s="12">
        <v>562</v>
      </c>
      <c r="BN161" s="11">
        <v>570</v>
      </c>
      <c r="BO161" s="11">
        <v>559</v>
      </c>
      <c r="BP161" s="11">
        <v>548</v>
      </c>
      <c r="BQ161" s="11">
        <v>592</v>
      </c>
      <c r="BR161" s="60"/>
      <c r="BS161" s="60"/>
      <c r="BT161" s="11">
        <f t="shared" si="516"/>
        <v>0</v>
      </c>
      <c r="BU161" s="11">
        <f t="shared" si="517"/>
        <v>0</v>
      </c>
      <c r="BV161" s="11">
        <f t="shared" si="518"/>
        <v>0</v>
      </c>
      <c r="BW161" s="11">
        <f t="shared" si="519"/>
        <v>0</v>
      </c>
      <c r="BX161" s="11">
        <f t="shared" si="520"/>
        <v>0</v>
      </c>
      <c r="BY161" s="11">
        <f t="shared" si="521"/>
        <v>0</v>
      </c>
      <c r="BZ161" s="11">
        <f t="shared" si="522"/>
        <v>0</v>
      </c>
      <c r="CA161" s="11">
        <f t="shared" si="523"/>
        <v>3</v>
      </c>
      <c r="CB161" s="11">
        <f t="shared" si="524"/>
        <v>-13</v>
      </c>
      <c r="CC161" s="11">
        <f t="shared" si="525"/>
        <v>12</v>
      </c>
      <c r="CD161" s="11">
        <f t="shared" si="526"/>
        <v>26</v>
      </c>
      <c r="CE161" s="11">
        <f t="shared" si="527"/>
        <v>18</v>
      </c>
      <c r="CF161" s="11">
        <f t="shared" si="528"/>
        <v>0</v>
      </c>
      <c r="CG161" s="11">
        <f t="shared" si="529"/>
        <v>52</v>
      </c>
      <c r="CH161" s="11">
        <f t="shared" si="530"/>
        <v>68</v>
      </c>
      <c r="CI161" s="11">
        <f t="shared" si="531"/>
        <v>21</v>
      </c>
      <c r="CJ161" s="11">
        <f t="shared" si="532"/>
        <v>72</v>
      </c>
      <c r="CK161" s="11">
        <f t="shared" si="533"/>
        <v>30</v>
      </c>
      <c r="CL161" s="11">
        <f t="shared" si="534"/>
        <v>68</v>
      </c>
      <c r="CM161" s="11">
        <f t="shared" si="535"/>
        <v>3</v>
      </c>
      <c r="CN161" s="11">
        <f t="shared" si="536"/>
        <v>-18</v>
      </c>
      <c r="CO161" s="11">
        <f t="shared" si="537"/>
        <v>8</v>
      </c>
      <c r="CP161" s="11">
        <f t="shared" si="538"/>
        <v>-10</v>
      </c>
      <c r="CQ161" s="11">
        <f t="shared" si="539"/>
        <v>32</v>
      </c>
      <c r="CR161" s="11">
        <f t="shared" si="540"/>
        <v>57</v>
      </c>
      <c r="CS161" s="11">
        <f t="shared" si="541"/>
        <v>15</v>
      </c>
      <c r="CT161" s="11">
        <f t="shared" si="542"/>
        <v>8</v>
      </c>
      <c r="CU161" s="11">
        <f t="shared" si="543"/>
        <v>-11</v>
      </c>
      <c r="CV161" s="11">
        <f t="shared" si="544"/>
        <v>-11</v>
      </c>
      <c r="CW161" s="11">
        <f t="shared" si="545"/>
        <v>44</v>
      </c>
      <c r="CX161" s="66">
        <f t="shared" si="546"/>
        <v>2</v>
      </c>
      <c r="CY161" s="66">
        <f t="shared" si="547"/>
        <v>358</v>
      </c>
      <c r="CZ161" s="66">
        <f t="shared" si="548"/>
        <v>114</v>
      </c>
      <c r="DA161" s="66">
        <f t="shared" si="549"/>
        <v>474</v>
      </c>
      <c r="DB161" s="60"/>
      <c r="DC161" s="128">
        <v>1</v>
      </c>
      <c r="DD161" s="128">
        <v>4</v>
      </c>
      <c r="DE161" s="128">
        <v>6</v>
      </c>
      <c r="DF161" s="129">
        <v>3</v>
      </c>
      <c r="DG161" s="129">
        <v>11</v>
      </c>
      <c r="DH161" s="129">
        <v>13</v>
      </c>
      <c r="DI161" s="129">
        <v>19</v>
      </c>
      <c r="DJ161" s="129">
        <v>7</v>
      </c>
      <c r="DK161" s="128">
        <v>23</v>
      </c>
      <c r="DL161" s="128">
        <v>12</v>
      </c>
      <c r="DM161" s="128">
        <v>12</v>
      </c>
      <c r="DN161" s="129">
        <v>14</v>
      </c>
      <c r="DO161" s="129">
        <v>21</v>
      </c>
      <c r="DP161" s="129">
        <v>21</v>
      </c>
      <c r="DQ161" s="129">
        <v>20</v>
      </c>
      <c r="DR161" s="129">
        <v>44</v>
      </c>
      <c r="DS161" s="130">
        <v>28</v>
      </c>
      <c r="DT161" s="130">
        <v>42</v>
      </c>
      <c r="DU161" s="130">
        <v>32</v>
      </c>
      <c r="DV161" s="130">
        <v>54</v>
      </c>
      <c r="DW161" s="130">
        <v>53</v>
      </c>
      <c r="DX161" s="130">
        <v>28</v>
      </c>
      <c r="DY161" s="130">
        <v>37</v>
      </c>
      <c r="DZ161" s="130">
        <v>47</v>
      </c>
      <c r="EA161" s="130">
        <v>46</v>
      </c>
      <c r="EB161" s="130">
        <v>53</v>
      </c>
      <c r="EC161" s="130">
        <v>59</v>
      </c>
      <c r="ED161" s="130">
        <v>45</v>
      </c>
      <c r="EE161" s="130">
        <v>60</v>
      </c>
      <c r="EF161" s="130">
        <v>54</v>
      </c>
      <c r="EG161" s="66">
        <f t="shared" si="550"/>
        <v>99</v>
      </c>
      <c r="EH161" s="66">
        <f t="shared" si="551"/>
        <v>288</v>
      </c>
      <c r="EI161" s="66">
        <f t="shared" si="552"/>
        <v>482</v>
      </c>
      <c r="EJ161" s="66">
        <f t="shared" si="553"/>
        <v>869</v>
      </c>
      <c r="EK161" s="25"/>
      <c r="EL161" s="5">
        <f t="shared" si="554"/>
        <v>1</v>
      </c>
      <c r="EM161" s="5">
        <f t="shared" si="555"/>
        <v>4</v>
      </c>
      <c r="EN161" s="5">
        <f t="shared" si="556"/>
        <v>6</v>
      </c>
      <c r="EO161" s="5">
        <f t="shared" si="557"/>
        <v>3</v>
      </c>
      <c r="EP161" s="5">
        <f t="shared" si="558"/>
        <v>11</v>
      </c>
      <c r="EQ161" s="5">
        <f t="shared" si="559"/>
        <v>13</v>
      </c>
      <c r="ER161" s="5">
        <f t="shared" si="560"/>
        <v>19</v>
      </c>
      <c r="ES161" s="5">
        <f t="shared" si="561"/>
        <v>10</v>
      </c>
      <c r="ET161" s="5">
        <f t="shared" si="562"/>
        <v>10</v>
      </c>
      <c r="EU161" s="5">
        <f t="shared" si="563"/>
        <v>24</v>
      </c>
      <c r="EV161" s="5">
        <f t="shared" si="564"/>
        <v>38</v>
      </c>
      <c r="EW161" s="5">
        <f t="shared" si="565"/>
        <v>32</v>
      </c>
      <c r="EX161" s="5">
        <f t="shared" si="566"/>
        <v>21</v>
      </c>
      <c r="EY161" s="5">
        <f t="shared" si="567"/>
        <v>73</v>
      </c>
      <c r="EZ161" s="5">
        <f t="shared" si="568"/>
        <v>88</v>
      </c>
      <c r="FA161" s="5">
        <f t="shared" si="569"/>
        <v>65</v>
      </c>
      <c r="FB161" s="5">
        <f t="shared" si="570"/>
        <v>100</v>
      </c>
      <c r="FC161" s="5">
        <f t="shared" si="571"/>
        <v>72</v>
      </c>
      <c r="FD161" s="5">
        <f t="shared" si="572"/>
        <v>100</v>
      </c>
      <c r="FE161" s="5">
        <f t="shared" si="573"/>
        <v>57</v>
      </c>
      <c r="FF161" s="5">
        <f t="shared" si="574"/>
        <v>35</v>
      </c>
      <c r="FG161" s="5">
        <f t="shared" si="575"/>
        <v>36</v>
      </c>
      <c r="FH161" s="5">
        <f t="shared" si="576"/>
        <v>27</v>
      </c>
      <c r="FI161" s="5">
        <f t="shared" si="577"/>
        <v>79</v>
      </c>
      <c r="FJ161" s="5">
        <f t="shared" si="578"/>
        <v>103</v>
      </c>
      <c r="FK161" s="5">
        <f t="shared" si="579"/>
        <v>68</v>
      </c>
      <c r="FL161" s="5">
        <f t="shared" si="580"/>
        <v>67</v>
      </c>
      <c r="FM161" s="5">
        <f t="shared" si="581"/>
        <v>34</v>
      </c>
      <c r="FN161" s="5">
        <f t="shared" si="582"/>
        <v>49</v>
      </c>
      <c r="FO161" s="5">
        <f t="shared" si="583"/>
        <v>98</v>
      </c>
      <c r="FP161" s="176">
        <f t="shared" si="584"/>
        <v>101</v>
      </c>
      <c r="FQ161" s="176">
        <f t="shared" si="585"/>
        <v>646</v>
      </c>
      <c r="FR161" s="176">
        <f t="shared" si="586"/>
        <v>596</v>
      </c>
      <c r="FS161" s="66">
        <f t="shared" si="587"/>
        <v>1343</v>
      </c>
      <c r="FT161" s="242">
        <f t="shared" si="588"/>
        <v>3.1853829148801973E-5</v>
      </c>
      <c r="FU161" s="242">
        <f t="shared" si="589"/>
        <v>1.62731281834307E-4</v>
      </c>
      <c r="FV161" s="242">
        <f t="shared" si="590"/>
        <v>2.0782459604094144E-4</v>
      </c>
      <c r="FW161" s="242">
        <f t="shared" si="591"/>
        <v>2.2033711578715433E-4</v>
      </c>
      <c r="FX161" s="242">
        <f t="shared" si="592"/>
        <v>4.5776430686854538E-4</v>
      </c>
      <c r="FY161" s="242">
        <f t="shared" si="593"/>
        <v>5.5195057919429371E-4</v>
      </c>
      <c r="FZ161" s="242">
        <f t="shared" si="594"/>
        <v>5.9575446554553332E-4</v>
      </c>
      <c r="GA161" s="242">
        <f t="shared" si="595"/>
        <v>3.5844863431070328E-4</v>
      </c>
      <c r="GB161" s="242">
        <f t="shared" si="596"/>
        <v>3.9799410968717664E-4</v>
      </c>
      <c r="GC161" s="242">
        <f t="shared" si="597"/>
        <v>4.95714138180316E-4</v>
      </c>
      <c r="GD161" s="242">
        <f t="shared" si="598"/>
        <v>7.8504286747236858E-4</v>
      </c>
      <c r="GE161" s="242">
        <f t="shared" si="599"/>
        <v>7.4108383510884668E-4</v>
      </c>
      <c r="GF161" s="242">
        <f t="shared" si="600"/>
        <v>4.723878078956248E-4</v>
      </c>
      <c r="GG161" s="242">
        <f t="shared" si="601"/>
        <v>1.2069108043316526E-3</v>
      </c>
      <c r="GH161" s="242">
        <f t="shared" si="602"/>
        <v>1.4028151950391354E-3</v>
      </c>
      <c r="GI161" s="242">
        <f t="shared" si="603"/>
        <v>8.7046188046549619E-4</v>
      </c>
      <c r="GJ161" s="242">
        <f t="shared" si="604"/>
        <v>1.2671219858335762E-3</v>
      </c>
      <c r="GK161" s="242">
        <f t="shared" si="605"/>
        <v>9.3658536585365854E-4</v>
      </c>
      <c r="GL161" s="242">
        <f t="shared" si="606"/>
        <v>1.113077548112777E-3</v>
      </c>
      <c r="GM161" s="242">
        <f t="shared" si="607"/>
        <v>7.160444198783981E-4</v>
      </c>
      <c r="GN161" s="242">
        <f t="shared" si="608"/>
        <v>5.4068249579040061E-4</v>
      </c>
      <c r="GO161" s="242">
        <f t="shared" si="609"/>
        <v>6.600902123290183E-4</v>
      </c>
      <c r="GP161" s="242">
        <f t="shared" si="610"/>
        <v>4.5297453276515787E-4</v>
      </c>
      <c r="GQ161" s="242">
        <f t="shared" si="611"/>
        <v>1.1653120528668153E-3</v>
      </c>
      <c r="GR161" s="242">
        <f t="shared" si="612"/>
        <v>1.595637557899955E-3</v>
      </c>
      <c r="GS161" s="242">
        <f t="shared" si="613"/>
        <v>1.0084382554018181E-3</v>
      </c>
      <c r="GT161" s="242">
        <f t="shared" si="614"/>
        <v>9.5123163200113575E-4</v>
      </c>
      <c r="GU161" s="242">
        <f t="shared" si="615"/>
        <v>4.4527824979454991E-4</v>
      </c>
      <c r="GV161" s="242">
        <f t="shared" si="616"/>
        <v>8.7274799846823821E-4</v>
      </c>
      <c r="GW161" s="242">
        <f t="shared" si="617"/>
        <v>1.3202490959773941E-3</v>
      </c>
      <c r="GX161" s="177">
        <f t="shared" si="618"/>
        <v>3.6152280564605559E-4</v>
      </c>
      <c r="GY161" s="177">
        <f t="shared" si="619"/>
        <v>9.8002330210204369E-4</v>
      </c>
      <c r="GZ161" s="177">
        <f t="shared" si="620"/>
        <v>9.0879056646928774E-4</v>
      </c>
      <c r="HA161" s="243">
        <f t="shared" si="621"/>
        <v>8.4234507363191468E-4</v>
      </c>
      <c r="HB161" s="19"/>
      <c r="HC161" s="19"/>
      <c r="HD161" s="225">
        <v>0.62118000000000007</v>
      </c>
      <c r="HE161" s="10">
        <f t="shared" si="622"/>
        <v>0.62118000000000007</v>
      </c>
      <c r="HF161" s="10">
        <f t="shared" si="623"/>
        <v>2.4847200000000003</v>
      </c>
      <c r="HG161" s="10">
        <f t="shared" si="624"/>
        <v>3.7270800000000004</v>
      </c>
      <c r="HH161" s="10">
        <f t="shared" si="625"/>
        <v>1.8635400000000002</v>
      </c>
      <c r="HI161" s="10">
        <f t="shared" si="626"/>
        <v>6.8329800000000009</v>
      </c>
      <c r="HJ161" s="10">
        <f t="shared" si="627"/>
        <v>8.0753400000000006</v>
      </c>
      <c r="HK161" s="10">
        <f t="shared" si="628"/>
        <v>11.802420000000001</v>
      </c>
      <c r="HL161" s="10">
        <f t="shared" si="629"/>
        <v>6.2118000000000002</v>
      </c>
      <c r="HM161" s="10">
        <f t="shared" si="630"/>
        <v>6.2118000000000002</v>
      </c>
      <c r="HN161" s="10">
        <f t="shared" si="631"/>
        <v>14.908320000000002</v>
      </c>
      <c r="HO161" s="10">
        <f t="shared" si="632"/>
        <v>23.604840000000003</v>
      </c>
      <c r="HP161" s="10">
        <f t="shared" si="633"/>
        <v>19.877760000000002</v>
      </c>
      <c r="HQ161" s="10">
        <f t="shared" si="634"/>
        <v>13.044780000000001</v>
      </c>
      <c r="HR161" s="10">
        <f t="shared" si="635"/>
        <v>45.346140000000005</v>
      </c>
      <c r="HS161" s="10">
        <f t="shared" si="636"/>
        <v>54.663840000000008</v>
      </c>
      <c r="HT161" s="10">
        <f t="shared" si="637"/>
        <v>40.376700000000007</v>
      </c>
      <c r="HU161" s="10">
        <f t="shared" si="638"/>
        <v>62.118000000000009</v>
      </c>
      <c r="HV161" s="10">
        <f t="shared" si="639"/>
        <v>44.724960000000003</v>
      </c>
      <c r="HW161" s="10">
        <f t="shared" si="640"/>
        <v>62.118000000000009</v>
      </c>
      <c r="HX161" s="10">
        <f t="shared" si="641"/>
        <v>35.407260000000001</v>
      </c>
      <c r="HY161" s="10">
        <f t="shared" si="642"/>
        <v>21.741300000000003</v>
      </c>
      <c r="HZ161" s="10">
        <f t="shared" si="643"/>
        <v>22.362480000000001</v>
      </c>
      <c r="IA161" s="10">
        <f t="shared" si="644"/>
        <v>16.77186</v>
      </c>
      <c r="IB161" s="10">
        <f t="shared" si="645"/>
        <v>49.073220000000006</v>
      </c>
      <c r="IC161" s="10">
        <f t="shared" si="646"/>
        <v>63.98154000000001</v>
      </c>
      <c r="ID161" s="10">
        <f t="shared" si="647"/>
        <v>42.240240000000007</v>
      </c>
      <c r="IE161" s="10">
        <f t="shared" si="648"/>
        <v>41.619060000000005</v>
      </c>
      <c r="IF161" s="10">
        <f t="shared" si="649"/>
        <v>21.120120000000004</v>
      </c>
      <c r="IG161" s="10">
        <f t="shared" si="650"/>
        <v>30.437820000000002</v>
      </c>
      <c r="IH161" s="10">
        <f t="shared" si="651"/>
        <v>60.875640000000004</v>
      </c>
      <c r="II161" s="176">
        <f t="shared" si="652"/>
        <v>62.739180000000005</v>
      </c>
      <c r="IJ161" s="176">
        <f t="shared" si="653"/>
        <v>401.28228000000007</v>
      </c>
      <c r="IK161" s="176">
        <f t="shared" si="654"/>
        <v>370.22328000000005</v>
      </c>
      <c r="IL161" s="19">
        <f t="shared" si="655"/>
        <v>834.24473999999998</v>
      </c>
      <c r="IM161" s="168"/>
      <c r="IN161" s="168"/>
      <c r="IO161" s="168"/>
      <c r="IP161" s="168"/>
      <c r="IQ161" s="168"/>
      <c r="IR161" s="168"/>
      <c r="IS161" s="168"/>
      <c r="IT161" s="168"/>
      <c r="IU161" s="168"/>
      <c r="IV161" s="168"/>
      <c r="IW161" s="168"/>
      <c r="IX161" s="168"/>
      <c r="IY161" s="168"/>
      <c r="IZ161" s="168"/>
      <c r="JA161" s="168"/>
      <c r="JB161" s="168"/>
      <c r="JC161" s="168"/>
      <c r="JD161" s="168"/>
      <c r="JE161" s="168"/>
      <c r="JF161" s="168"/>
      <c r="JG161" s="168"/>
      <c r="JH161" s="168"/>
      <c r="JI161" s="168"/>
      <c r="JJ161" s="168"/>
      <c r="JK161" s="168"/>
      <c r="JL161" s="168"/>
      <c r="JM161" s="168"/>
      <c r="JN161" s="168"/>
      <c r="JO161" s="168"/>
      <c r="JP161" s="168"/>
      <c r="JQ161" s="177">
        <f t="shared" si="665"/>
        <v>0.62118000000000007</v>
      </c>
      <c r="JR161" s="177">
        <f t="shared" si="664"/>
        <v>0.62118000000000007</v>
      </c>
      <c r="JS161" s="177">
        <f t="shared" si="664"/>
        <v>0.62118000000000007</v>
      </c>
      <c r="JT161" s="22">
        <f t="shared" si="664"/>
        <v>0.62117999999999995</v>
      </c>
    </row>
    <row r="162" spans="1:280" x14ac:dyDescent="0.25">
      <c r="A162" s="96">
        <v>161</v>
      </c>
      <c r="B162" s="45"/>
      <c r="C162" s="45" t="s">
        <v>237</v>
      </c>
      <c r="D162" s="45" t="s">
        <v>183</v>
      </c>
      <c r="E162" s="68">
        <v>329</v>
      </c>
      <c r="F162" s="46" t="s">
        <v>192</v>
      </c>
      <c r="G162" s="124"/>
      <c r="H162" s="125"/>
      <c r="I162" s="125"/>
      <c r="J162" s="125"/>
      <c r="K162" s="125"/>
      <c r="L162" s="125"/>
      <c r="M162" s="125"/>
      <c r="N162" s="17"/>
      <c r="O162" s="12"/>
      <c r="P162" s="12"/>
      <c r="Q162" s="12"/>
      <c r="R162" s="12"/>
      <c r="S162" s="12"/>
      <c r="T162" s="12"/>
      <c r="U162" s="12"/>
      <c r="V162" s="12"/>
      <c r="W162" s="11"/>
      <c r="X162" s="11"/>
      <c r="Y162" s="12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58"/>
      <c r="AM162" s="124">
        <v>237</v>
      </c>
      <c r="AN162" s="125">
        <v>237</v>
      </c>
      <c r="AO162" s="125">
        <v>237</v>
      </c>
      <c r="AP162" s="125">
        <v>237</v>
      </c>
      <c r="AQ162" s="125">
        <v>237</v>
      </c>
      <c r="AR162" s="125">
        <v>237</v>
      </c>
      <c r="AS162" s="125">
        <v>237</v>
      </c>
      <c r="AT162" s="17">
        <v>237</v>
      </c>
      <c r="AU162" s="12">
        <v>299</v>
      </c>
      <c r="AV162" s="12">
        <v>294</v>
      </c>
      <c r="AW162" s="12">
        <v>476</v>
      </c>
      <c r="AX162" s="12">
        <v>589</v>
      </c>
      <c r="AY162" s="12">
        <v>702</v>
      </c>
      <c r="AZ162" s="12">
        <v>728</v>
      </c>
      <c r="BA162" s="12">
        <v>710</v>
      </c>
      <c r="BB162" s="12">
        <v>705</v>
      </c>
      <c r="BC162" s="11">
        <v>712</v>
      </c>
      <c r="BD162" s="11">
        <v>755</v>
      </c>
      <c r="BE162" s="12">
        <v>784</v>
      </c>
      <c r="BF162" s="11">
        <v>929</v>
      </c>
      <c r="BG162" s="11">
        <v>1129</v>
      </c>
      <c r="BH162" s="11">
        <v>1286</v>
      </c>
      <c r="BI162" s="11">
        <v>1464</v>
      </c>
      <c r="BJ162" s="11">
        <v>1660</v>
      </c>
      <c r="BK162" s="11">
        <v>2293</v>
      </c>
      <c r="BL162" s="11">
        <v>3440</v>
      </c>
      <c r="BM162" s="11">
        <v>4462</v>
      </c>
      <c r="BN162" s="11">
        <v>5237</v>
      </c>
      <c r="BO162" s="11">
        <v>5784</v>
      </c>
      <c r="BP162" s="11">
        <v>6205</v>
      </c>
      <c r="BQ162" s="11">
        <v>6321</v>
      </c>
      <c r="BR162" s="58"/>
      <c r="BS162" s="58"/>
      <c r="BT162" s="12">
        <f t="shared" si="516"/>
        <v>0</v>
      </c>
      <c r="BU162" s="12">
        <f t="shared" si="517"/>
        <v>0</v>
      </c>
      <c r="BV162" s="12">
        <f t="shared" si="518"/>
        <v>0</v>
      </c>
      <c r="BW162" s="12">
        <f t="shared" si="519"/>
        <v>0</v>
      </c>
      <c r="BX162" s="12">
        <f t="shared" si="520"/>
        <v>0</v>
      </c>
      <c r="BY162" s="12">
        <f t="shared" si="521"/>
        <v>0</v>
      </c>
      <c r="BZ162" s="12">
        <f t="shared" si="522"/>
        <v>0</v>
      </c>
      <c r="CA162" s="12">
        <f t="shared" si="523"/>
        <v>62</v>
      </c>
      <c r="CB162" s="12">
        <f t="shared" si="524"/>
        <v>-5</v>
      </c>
      <c r="CC162" s="12">
        <f t="shared" si="525"/>
        <v>182</v>
      </c>
      <c r="CD162" s="12">
        <f t="shared" si="526"/>
        <v>113</v>
      </c>
      <c r="CE162" s="12">
        <f t="shared" si="527"/>
        <v>113</v>
      </c>
      <c r="CF162" s="12">
        <f t="shared" si="528"/>
        <v>26</v>
      </c>
      <c r="CG162" s="12">
        <f t="shared" si="529"/>
        <v>-18</v>
      </c>
      <c r="CH162" s="12">
        <f t="shared" si="530"/>
        <v>-5</v>
      </c>
      <c r="CI162" s="12">
        <f t="shared" si="531"/>
        <v>7</v>
      </c>
      <c r="CJ162" s="12">
        <f t="shared" si="532"/>
        <v>43</v>
      </c>
      <c r="CK162" s="12">
        <f t="shared" si="533"/>
        <v>29</v>
      </c>
      <c r="CL162" s="12">
        <f t="shared" si="534"/>
        <v>145</v>
      </c>
      <c r="CM162" s="12">
        <f t="shared" si="535"/>
        <v>200</v>
      </c>
      <c r="CN162" s="12">
        <f t="shared" si="536"/>
        <v>157</v>
      </c>
      <c r="CO162" s="12">
        <f t="shared" si="537"/>
        <v>178</v>
      </c>
      <c r="CP162" s="12">
        <f t="shared" si="538"/>
        <v>196</v>
      </c>
      <c r="CQ162" s="12">
        <f t="shared" si="539"/>
        <v>633</v>
      </c>
      <c r="CR162" s="12">
        <f t="shared" si="540"/>
        <v>1147</v>
      </c>
      <c r="CS162" s="12">
        <f t="shared" si="541"/>
        <v>1022</v>
      </c>
      <c r="CT162" s="12">
        <f t="shared" si="542"/>
        <v>775</v>
      </c>
      <c r="CU162" s="12">
        <f t="shared" si="543"/>
        <v>547</v>
      </c>
      <c r="CV162" s="12">
        <f t="shared" si="544"/>
        <v>421</v>
      </c>
      <c r="CW162" s="12">
        <f t="shared" si="545"/>
        <v>116</v>
      </c>
      <c r="CX162" s="66">
        <f t="shared" si="546"/>
        <v>239</v>
      </c>
      <c r="CY162" s="66">
        <f t="shared" si="547"/>
        <v>653</v>
      </c>
      <c r="CZ162" s="66">
        <f t="shared" si="548"/>
        <v>5192</v>
      </c>
      <c r="DA162" s="66">
        <f t="shared" si="549"/>
        <v>6084</v>
      </c>
      <c r="DB162" s="58"/>
      <c r="DC162" s="128">
        <v>2</v>
      </c>
      <c r="DD162" s="128">
        <v>2</v>
      </c>
      <c r="DE162" s="128">
        <v>0</v>
      </c>
      <c r="DF162" s="129">
        <v>3</v>
      </c>
      <c r="DG162" s="129">
        <v>2</v>
      </c>
      <c r="DH162" s="129">
        <v>30</v>
      </c>
      <c r="DI162" s="129">
        <v>46</v>
      </c>
      <c r="DJ162" s="129">
        <v>18</v>
      </c>
      <c r="DK162" s="128">
        <v>68</v>
      </c>
      <c r="DL162" s="128">
        <v>115</v>
      </c>
      <c r="DM162" s="128">
        <v>85</v>
      </c>
      <c r="DN162" s="129">
        <v>45</v>
      </c>
      <c r="DO162" s="129">
        <v>123</v>
      </c>
      <c r="DP162" s="129">
        <v>150</v>
      </c>
      <c r="DQ162" s="129">
        <v>169</v>
      </c>
      <c r="DR162" s="129">
        <v>136</v>
      </c>
      <c r="DS162" s="130">
        <v>120</v>
      </c>
      <c r="DT162" s="130">
        <v>115</v>
      </c>
      <c r="DU162" s="130">
        <v>60</v>
      </c>
      <c r="DV162" s="130">
        <v>52</v>
      </c>
      <c r="DW162" s="130">
        <v>101</v>
      </c>
      <c r="DX162" s="130">
        <v>115</v>
      </c>
      <c r="DY162" s="130">
        <v>69</v>
      </c>
      <c r="DZ162" s="130">
        <v>131</v>
      </c>
      <c r="EA162" s="130">
        <v>101</v>
      </c>
      <c r="EB162" s="130">
        <v>152</v>
      </c>
      <c r="EC162" s="130">
        <v>173</v>
      </c>
      <c r="ED162" s="130">
        <v>335</v>
      </c>
      <c r="EE162" s="130">
        <v>266</v>
      </c>
      <c r="EF162" s="130">
        <v>616</v>
      </c>
      <c r="EG162" s="66">
        <f t="shared" si="550"/>
        <v>286</v>
      </c>
      <c r="EH162" s="66">
        <f t="shared" si="551"/>
        <v>1055</v>
      </c>
      <c r="EI162" s="66">
        <f t="shared" si="552"/>
        <v>2059</v>
      </c>
      <c r="EJ162" s="66">
        <f t="shared" si="553"/>
        <v>3400</v>
      </c>
      <c r="EK162" s="84"/>
      <c r="EL162" s="5">
        <f t="shared" si="554"/>
        <v>2</v>
      </c>
      <c r="EM162" s="5">
        <f t="shared" si="555"/>
        <v>2</v>
      </c>
      <c r="EN162" s="5">
        <f t="shared" si="556"/>
        <v>0</v>
      </c>
      <c r="EO162" s="5">
        <f t="shared" si="557"/>
        <v>3</v>
      </c>
      <c r="EP162" s="5">
        <f t="shared" si="558"/>
        <v>2</v>
      </c>
      <c r="EQ162" s="5">
        <f t="shared" si="559"/>
        <v>30</v>
      </c>
      <c r="ER162" s="5">
        <f t="shared" si="560"/>
        <v>46</v>
      </c>
      <c r="ES162" s="5">
        <f t="shared" si="561"/>
        <v>80</v>
      </c>
      <c r="ET162" s="5">
        <f t="shared" si="562"/>
        <v>63</v>
      </c>
      <c r="EU162" s="5">
        <f t="shared" si="563"/>
        <v>297</v>
      </c>
      <c r="EV162" s="5">
        <f t="shared" si="564"/>
        <v>198</v>
      </c>
      <c r="EW162" s="5">
        <f t="shared" si="565"/>
        <v>158</v>
      </c>
      <c r="EX162" s="5">
        <f t="shared" si="566"/>
        <v>149</v>
      </c>
      <c r="EY162" s="5">
        <f t="shared" si="567"/>
        <v>132</v>
      </c>
      <c r="EZ162" s="5">
        <f t="shared" si="568"/>
        <v>164</v>
      </c>
      <c r="FA162" s="5">
        <f t="shared" si="569"/>
        <v>143</v>
      </c>
      <c r="FB162" s="5">
        <f t="shared" si="570"/>
        <v>163</v>
      </c>
      <c r="FC162" s="5">
        <f t="shared" si="571"/>
        <v>144</v>
      </c>
      <c r="FD162" s="5">
        <f t="shared" si="572"/>
        <v>205</v>
      </c>
      <c r="FE162" s="5">
        <f t="shared" si="573"/>
        <v>252</v>
      </c>
      <c r="FF162" s="5">
        <f t="shared" si="574"/>
        <v>258</v>
      </c>
      <c r="FG162" s="5">
        <f t="shared" si="575"/>
        <v>293</v>
      </c>
      <c r="FH162" s="5">
        <f t="shared" si="576"/>
        <v>265</v>
      </c>
      <c r="FI162" s="5">
        <f t="shared" si="577"/>
        <v>764</v>
      </c>
      <c r="FJ162" s="5">
        <f t="shared" si="578"/>
        <v>1248</v>
      </c>
      <c r="FK162" s="5">
        <f t="shared" si="579"/>
        <v>1174</v>
      </c>
      <c r="FL162" s="5">
        <f t="shared" si="580"/>
        <v>948</v>
      </c>
      <c r="FM162" s="5">
        <f t="shared" si="581"/>
        <v>882</v>
      </c>
      <c r="FN162" s="5">
        <f t="shared" si="582"/>
        <v>687</v>
      </c>
      <c r="FO162" s="5">
        <f t="shared" si="583"/>
        <v>732</v>
      </c>
      <c r="FP162" s="176">
        <f t="shared" si="584"/>
        <v>525</v>
      </c>
      <c r="FQ162" s="176">
        <f t="shared" si="585"/>
        <v>1708</v>
      </c>
      <c r="FR162" s="176">
        <f t="shared" si="586"/>
        <v>7251</v>
      </c>
      <c r="FS162" s="66">
        <f t="shared" si="587"/>
        <v>9484</v>
      </c>
      <c r="FT162" s="242">
        <f t="shared" si="588"/>
        <v>6.3707658297603947E-5</v>
      </c>
      <c r="FU162" s="242">
        <f t="shared" si="589"/>
        <v>8.1365640917153501E-5</v>
      </c>
      <c r="FV162" s="242">
        <f t="shared" si="590"/>
        <v>0</v>
      </c>
      <c r="FW162" s="242">
        <f t="shared" si="591"/>
        <v>2.2033711578715433E-4</v>
      </c>
      <c r="FX162" s="242">
        <f t="shared" si="592"/>
        <v>8.3229873976099159E-5</v>
      </c>
      <c r="FY162" s="242">
        <f t="shared" si="593"/>
        <v>1.2737321058329855E-3</v>
      </c>
      <c r="FZ162" s="242">
        <f t="shared" si="594"/>
        <v>1.442352916583923E-3</v>
      </c>
      <c r="GA162" s="242">
        <f t="shared" si="595"/>
        <v>2.8675890744856262E-3</v>
      </c>
      <c r="GB162" s="242">
        <f t="shared" si="596"/>
        <v>2.5073628910292126E-3</v>
      </c>
      <c r="GC162" s="242">
        <f t="shared" si="597"/>
        <v>6.1344624599814108E-3</v>
      </c>
      <c r="GD162" s="242">
        <f t="shared" si="598"/>
        <v>4.090486519987605E-3</v>
      </c>
      <c r="GE162" s="242">
        <f t="shared" si="599"/>
        <v>3.6591014358499305E-3</v>
      </c>
      <c r="GF162" s="242">
        <f t="shared" si="600"/>
        <v>3.3517039703070519E-3</v>
      </c>
      <c r="GG162" s="242">
        <f t="shared" si="601"/>
        <v>2.1823592626270976E-3</v>
      </c>
      <c r="GH162" s="242">
        <f t="shared" si="602"/>
        <v>2.6143374089365704E-3</v>
      </c>
      <c r="GI162" s="242">
        <f t="shared" si="603"/>
        <v>1.9150161370240918E-3</v>
      </c>
      <c r="GJ162" s="242">
        <f t="shared" si="604"/>
        <v>2.0654088369087293E-3</v>
      </c>
      <c r="GK162" s="242">
        <f t="shared" si="605"/>
        <v>1.8731707317073171E-3</v>
      </c>
      <c r="GL162" s="242">
        <f t="shared" si="606"/>
        <v>2.2818089736311928E-3</v>
      </c>
      <c r="GM162" s="242">
        <f t="shared" si="607"/>
        <v>3.1656700668308124E-3</v>
      </c>
      <c r="GN162" s="242">
        <f t="shared" si="608"/>
        <v>3.9856023975406675E-3</v>
      </c>
      <c r="GO162" s="242">
        <f t="shared" si="609"/>
        <v>5.3724008947889541E-3</v>
      </c>
      <c r="GP162" s="242">
        <f t="shared" si="610"/>
        <v>4.4458611549172905E-3</v>
      </c>
      <c r="GQ162" s="242">
        <f t="shared" si="611"/>
        <v>1.1269600106205655E-2</v>
      </c>
      <c r="GR162" s="242">
        <f t="shared" si="612"/>
        <v>1.9333550216108192E-2</v>
      </c>
      <c r="GS162" s="242">
        <f t="shared" si="613"/>
        <v>1.7410389880025509E-2</v>
      </c>
      <c r="GT162" s="242">
        <f t="shared" si="614"/>
        <v>1.3459217718463833E-2</v>
      </c>
      <c r="GU162" s="242">
        <f t="shared" si="615"/>
        <v>1.155104165643509E-2</v>
      </c>
      <c r="GV162" s="242">
        <f t="shared" si="616"/>
        <v>1.2236283162197544E-2</v>
      </c>
      <c r="GW162" s="242">
        <f t="shared" si="617"/>
        <v>9.861452431178086E-3</v>
      </c>
      <c r="GX162" s="177">
        <f t="shared" si="618"/>
        <v>1.8792027026156356E-3</v>
      </c>
      <c r="GY162" s="177">
        <f t="shared" si="619"/>
        <v>2.5911452012233605E-3</v>
      </c>
      <c r="GZ162" s="177">
        <f t="shared" si="620"/>
        <v>1.1056443619914102E-2</v>
      </c>
      <c r="HA162" s="243">
        <f t="shared" si="621"/>
        <v>5.9484740717238114E-3</v>
      </c>
      <c r="HB162" s="19"/>
      <c r="HC162" s="19"/>
      <c r="HD162" s="225">
        <v>0.85782000000000003</v>
      </c>
      <c r="HE162" s="10">
        <f t="shared" si="622"/>
        <v>1.7156400000000001</v>
      </c>
      <c r="HF162" s="10">
        <f t="shared" si="623"/>
        <v>1.7156400000000001</v>
      </c>
      <c r="HG162" s="10">
        <f t="shared" si="624"/>
        <v>0</v>
      </c>
      <c r="HH162" s="10">
        <f t="shared" si="625"/>
        <v>2.5734599999999999</v>
      </c>
      <c r="HI162" s="10">
        <f t="shared" si="626"/>
        <v>1.7156400000000001</v>
      </c>
      <c r="HJ162" s="10">
        <f t="shared" si="627"/>
        <v>25.7346</v>
      </c>
      <c r="HK162" s="10">
        <f t="shared" si="628"/>
        <v>39.459720000000004</v>
      </c>
      <c r="HL162" s="10">
        <f t="shared" si="629"/>
        <v>68.625600000000006</v>
      </c>
      <c r="HM162" s="10">
        <f t="shared" si="630"/>
        <v>54.042660000000005</v>
      </c>
      <c r="HN162" s="10">
        <f t="shared" si="631"/>
        <v>254.77254000000002</v>
      </c>
      <c r="HO162" s="10">
        <f t="shared" si="632"/>
        <v>169.84836000000001</v>
      </c>
      <c r="HP162" s="10">
        <f t="shared" si="633"/>
        <v>135.53556</v>
      </c>
      <c r="HQ162" s="10">
        <f t="shared" si="634"/>
        <v>127.81518</v>
      </c>
      <c r="HR162" s="10">
        <f t="shared" si="635"/>
        <v>113.23224</v>
      </c>
      <c r="HS162" s="10">
        <f t="shared" si="636"/>
        <v>140.68248</v>
      </c>
      <c r="HT162" s="10">
        <f t="shared" si="637"/>
        <v>122.66826</v>
      </c>
      <c r="HU162" s="10">
        <f t="shared" si="638"/>
        <v>139.82465999999999</v>
      </c>
      <c r="HV162" s="10">
        <f t="shared" si="639"/>
        <v>123.52608000000001</v>
      </c>
      <c r="HW162" s="10">
        <f t="shared" si="640"/>
        <v>175.85310000000001</v>
      </c>
      <c r="HX162" s="10">
        <f t="shared" si="641"/>
        <v>216.17064000000002</v>
      </c>
      <c r="HY162" s="10">
        <f t="shared" si="642"/>
        <v>221.31756000000001</v>
      </c>
      <c r="HZ162" s="10">
        <f t="shared" si="643"/>
        <v>251.34126000000001</v>
      </c>
      <c r="IA162" s="10">
        <f t="shared" si="644"/>
        <v>227.32230000000001</v>
      </c>
      <c r="IB162" s="10">
        <f t="shared" si="645"/>
        <v>655.37448000000006</v>
      </c>
      <c r="IC162" s="10">
        <f t="shared" si="646"/>
        <v>1070.55936</v>
      </c>
      <c r="ID162" s="10">
        <f t="shared" si="647"/>
        <v>1007.08068</v>
      </c>
      <c r="IE162" s="10">
        <f t="shared" si="648"/>
        <v>813.21336000000008</v>
      </c>
      <c r="IF162" s="10">
        <f t="shared" si="649"/>
        <v>756.59724000000006</v>
      </c>
      <c r="IG162" s="10">
        <f t="shared" si="650"/>
        <v>589.32234000000005</v>
      </c>
      <c r="IH162" s="10">
        <f t="shared" si="651"/>
        <v>627.92424000000005</v>
      </c>
      <c r="II162" s="176">
        <f t="shared" si="652"/>
        <v>450.35550000000001</v>
      </c>
      <c r="IJ162" s="176">
        <f t="shared" si="653"/>
        <v>1465.1565600000001</v>
      </c>
      <c r="IK162" s="176">
        <f t="shared" si="654"/>
        <v>6220.0528199999999</v>
      </c>
      <c r="IL162" s="19">
        <f t="shared" si="655"/>
        <v>8135.5648799999999</v>
      </c>
      <c r="IM162" s="168"/>
      <c r="IN162" s="168"/>
      <c r="IO162" s="168"/>
      <c r="IP162" s="168"/>
      <c r="IQ162" s="168"/>
      <c r="IR162" s="168"/>
      <c r="IS162" s="168"/>
      <c r="IT162" s="168"/>
      <c r="IU162" s="168"/>
      <c r="IV162" s="168"/>
      <c r="IW162" s="168"/>
      <c r="IX162" s="168"/>
      <c r="IY162" s="168"/>
      <c r="IZ162" s="168"/>
      <c r="JA162" s="168"/>
      <c r="JB162" s="168"/>
      <c r="JC162" s="168"/>
      <c r="JD162" s="168"/>
      <c r="JE162" s="168"/>
      <c r="JF162" s="168"/>
      <c r="JG162" s="168"/>
      <c r="JH162" s="168"/>
      <c r="JI162" s="168"/>
      <c r="JJ162" s="168"/>
      <c r="JK162" s="168"/>
      <c r="JL162" s="168"/>
      <c r="JM162" s="168"/>
      <c r="JN162" s="168"/>
      <c r="JO162" s="168"/>
      <c r="JP162" s="168"/>
      <c r="JQ162" s="177">
        <f t="shared" si="665"/>
        <v>0.85782000000000003</v>
      </c>
      <c r="JR162" s="177">
        <f t="shared" si="664"/>
        <v>0.85782000000000003</v>
      </c>
      <c r="JS162" s="177">
        <f t="shared" si="664"/>
        <v>0.85782000000000003</v>
      </c>
      <c r="JT162" s="22">
        <f t="shared" si="664"/>
        <v>0.85782000000000003</v>
      </c>
    </row>
    <row r="163" spans="1:280" x14ac:dyDescent="0.25">
      <c r="A163" s="96">
        <v>162</v>
      </c>
      <c r="B163" s="39"/>
      <c r="C163" s="39" t="s">
        <v>238</v>
      </c>
      <c r="D163" s="39" t="s">
        <v>181</v>
      </c>
      <c r="E163" s="68">
        <v>109</v>
      </c>
      <c r="F163" s="48" t="s">
        <v>6</v>
      </c>
      <c r="G163" s="17"/>
      <c r="H163" s="5"/>
      <c r="I163" s="5"/>
      <c r="J163" s="5"/>
      <c r="K163" s="5"/>
      <c r="L163" s="5"/>
      <c r="M163" s="5"/>
      <c r="N163" s="17"/>
      <c r="O163" s="12"/>
      <c r="P163" s="12"/>
      <c r="Q163" s="12"/>
      <c r="R163" s="12"/>
      <c r="S163" s="12"/>
      <c r="T163" s="12"/>
      <c r="U163" s="12"/>
      <c r="V163" s="12"/>
      <c r="W163" s="11"/>
      <c r="X163" s="11"/>
      <c r="Y163" s="12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58"/>
      <c r="AM163" s="17">
        <v>51095</v>
      </c>
      <c r="AN163" s="5">
        <v>49459</v>
      </c>
      <c r="AO163" s="5">
        <v>49383</v>
      </c>
      <c r="AP163" s="5">
        <v>48937</v>
      </c>
      <c r="AQ163" s="5">
        <v>48322</v>
      </c>
      <c r="AR163" s="5">
        <v>47933</v>
      </c>
      <c r="AS163" s="5">
        <v>47415</v>
      </c>
      <c r="AT163" s="17">
        <v>46642</v>
      </c>
      <c r="AU163" s="12">
        <v>45924</v>
      </c>
      <c r="AV163" s="12">
        <v>45362</v>
      </c>
      <c r="AW163" s="12">
        <v>44962</v>
      </c>
      <c r="AX163" s="12">
        <v>44465</v>
      </c>
      <c r="AY163" s="12">
        <v>43805</v>
      </c>
      <c r="AZ163" s="12">
        <v>43203</v>
      </c>
      <c r="BA163" s="12">
        <v>42910</v>
      </c>
      <c r="BB163" s="12">
        <v>42768</v>
      </c>
      <c r="BC163" s="11">
        <v>42712</v>
      </c>
      <c r="BD163" s="11">
        <v>43629</v>
      </c>
      <c r="BE163" s="12">
        <v>45233</v>
      </c>
      <c r="BF163" s="11">
        <v>47996</v>
      </c>
      <c r="BG163" s="11">
        <v>50945</v>
      </c>
      <c r="BH163" s="11">
        <v>54406</v>
      </c>
      <c r="BI163" s="11">
        <v>57417</v>
      </c>
      <c r="BJ163" s="11">
        <v>60386</v>
      </c>
      <c r="BK163" s="11">
        <v>62072</v>
      </c>
      <c r="BL163" s="11">
        <v>63043</v>
      </c>
      <c r="BM163" s="11">
        <v>64049</v>
      </c>
      <c r="BN163" s="11">
        <v>65476</v>
      </c>
      <c r="BO163" s="11">
        <v>67861</v>
      </c>
      <c r="BP163" s="11">
        <v>69933</v>
      </c>
      <c r="BQ163" s="11">
        <v>73556</v>
      </c>
      <c r="BR163" s="58"/>
      <c r="BS163" s="58"/>
      <c r="BT163" s="12">
        <f t="shared" ref="BT163:BT197" si="666">AN163-AM163</f>
        <v>-1636</v>
      </c>
      <c r="BU163" s="12">
        <f t="shared" ref="BU163:BU197" si="667">AO163-AN163</f>
        <v>-76</v>
      </c>
      <c r="BV163" s="12">
        <f t="shared" ref="BV163:BV197" si="668">AP163-AO163</f>
        <v>-446</v>
      </c>
      <c r="BW163" s="12">
        <f t="shared" ref="BW163:BW197" si="669">AQ163-AP163</f>
        <v>-615</v>
      </c>
      <c r="BX163" s="12">
        <f t="shared" ref="BX163:BX197" si="670">AR163-AQ163</f>
        <v>-389</v>
      </c>
      <c r="BY163" s="12">
        <f t="shared" ref="BY163:BY197" si="671">AS163-AR163</f>
        <v>-518</v>
      </c>
      <c r="BZ163" s="12">
        <f t="shared" ref="BZ163:BZ197" si="672">AT163-AS163</f>
        <v>-773</v>
      </c>
      <c r="CA163" s="12">
        <f t="shared" ref="CA163:CA197" si="673">AU163-AT163</f>
        <v>-718</v>
      </c>
      <c r="CB163" s="12">
        <f t="shared" ref="CB163:CB197" si="674">AV163-AU163</f>
        <v>-562</v>
      </c>
      <c r="CC163" s="12">
        <f t="shared" ref="CC163:CC197" si="675">AW163-AV163</f>
        <v>-400</v>
      </c>
      <c r="CD163" s="12">
        <f t="shared" ref="CD163:CD197" si="676">AX163-AW163</f>
        <v>-497</v>
      </c>
      <c r="CE163" s="12">
        <f t="shared" ref="CE163:CE197" si="677">AY163-AX163</f>
        <v>-660</v>
      </c>
      <c r="CF163" s="12">
        <f t="shared" ref="CF163:CF197" si="678">AZ163-AY163</f>
        <v>-602</v>
      </c>
      <c r="CG163" s="12">
        <f t="shared" ref="CG163:CG197" si="679">BA163-AZ163</f>
        <v>-293</v>
      </c>
      <c r="CH163" s="12">
        <f t="shared" ref="CH163:CH197" si="680">BB163-BA163</f>
        <v>-142</v>
      </c>
      <c r="CI163" s="12">
        <f t="shared" ref="CI163:CI197" si="681">BC163-BB163</f>
        <v>-56</v>
      </c>
      <c r="CJ163" s="12">
        <f t="shared" ref="CJ163:CJ197" si="682">BD163-BC163</f>
        <v>917</v>
      </c>
      <c r="CK163" s="12">
        <f t="shared" ref="CK163:CK197" si="683">BE163-BD163</f>
        <v>1604</v>
      </c>
      <c r="CL163" s="12">
        <f t="shared" ref="CL163:CL197" si="684">BF163-BE163</f>
        <v>2763</v>
      </c>
      <c r="CM163" s="12">
        <f t="shared" ref="CM163:CM197" si="685">BG163-BF163</f>
        <v>2949</v>
      </c>
      <c r="CN163" s="12">
        <f t="shared" ref="CN163:CN197" si="686">BH163-BG163</f>
        <v>3461</v>
      </c>
      <c r="CO163" s="12">
        <f t="shared" ref="CO163:CO197" si="687">BI163-BH163</f>
        <v>3011</v>
      </c>
      <c r="CP163" s="12">
        <f t="shared" ref="CP163:CP197" si="688">BJ163-BI163</f>
        <v>2969</v>
      </c>
      <c r="CQ163" s="12">
        <f t="shared" ref="CQ163:CQ197" si="689">BK163-BJ163</f>
        <v>1686</v>
      </c>
      <c r="CR163" s="12">
        <f t="shared" ref="CR163:CR197" si="690">BL163-BK163</f>
        <v>971</v>
      </c>
      <c r="CS163" s="12">
        <f t="shared" ref="CS163:CS197" si="691">BM163-BL163</f>
        <v>1006</v>
      </c>
      <c r="CT163" s="12">
        <f t="shared" ref="CT163:CT197" si="692">BN163-BM163</f>
        <v>1427</v>
      </c>
      <c r="CU163" s="12">
        <f t="shared" ref="CU163:CU197" si="693">BO163-BN163</f>
        <v>2385</v>
      </c>
      <c r="CV163" s="12">
        <f t="shared" ref="CV163:CV197" si="694">BP163-BO163</f>
        <v>2072</v>
      </c>
      <c r="CW163" s="12">
        <f t="shared" ref="CW163:CW197" si="695">BQ163-BP163</f>
        <v>3623</v>
      </c>
      <c r="CX163" s="66">
        <f t="shared" ref="CX163:CX197" si="696">SUM(BT163:CC163)</f>
        <v>-6133</v>
      </c>
      <c r="CY163" s="66">
        <f t="shared" ref="CY163:CY197" si="697">SUM(CD163:CM163)</f>
        <v>5983</v>
      </c>
      <c r="CZ163" s="66">
        <f t="shared" ref="CZ163:CZ197" si="698">SUM(CN163:CW163)</f>
        <v>22611</v>
      </c>
      <c r="DA163" s="66">
        <f t="shared" ref="DA163:DA197" si="699">SUM(BT163:CW163)</f>
        <v>22461</v>
      </c>
      <c r="DB163" s="58"/>
      <c r="DC163" s="128">
        <v>1796</v>
      </c>
      <c r="DD163" s="128">
        <v>196</v>
      </c>
      <c r="DE163" s="128">
        <v>281</v>
      </c>
      <c r="DF163" s="129">
        <v>246</v>
      </c>
      <c r="DG163" s="129">
        <v>263</v>
      </c>
      <c r="DH163" s="129">
        <v>222</v>
      </c>
      <c r="DI163" s="129">
        <v>180</v>
      </c>
      <c r="DJ163" s="129">
        <v>137</v>
      </c>
      <c r="DK163" s="128">
        <v>281</v>
      </c>
      <c r="DL163" s="128">
        <v>324</v>
      </c>
      <c r="DM163" s="128">
        <v>230</v>
      </c>
      <c r="DN163" s="129">
        <v>301</v>
      </c>
      <c r="DO163" s="129">
        <v>269</v>
      </c>
      <c r="DP163" s="129">
        <v>276</v>
      </c>
      <c r="DQ163" s="129">
        <v>242</v>
      </c>
      <c r="DR163" s="129">
        <v>262</v>
      </c>
      <c r="DS163" s="130">
        <v>282</v>
      </c>
      <c r="DT163" s="130">
        <v>185</v>
      </c>
      <c r="DU163" s="130">
        <v>201</v>
      </c>
      <c r="DV163" s="130">
        <v>245</v>
      </c>
      <c r="DW163" s="130">
        <v>410</v>
      </c>
      <c r="DX163" s="130">
        <v>379</v>
      </c>
      <c r="DY163" s="130">
        <v>266</v>
      </c>
      <c r="DZ163" s="130">
        <v>443</v>
      </c>
      <c r="EA163" s="130">
        <v>513</v>
      </c>
      <c r="EB163" s="130">
        <v>717</v>
      </c>
      <c r="EC163" s="130">
        <v>706</v>
      </c>
      <c r="ED163" s="130">
        <v>741</v>
      </c>
      <c r="EE163" s="130">
        <v>612</v>
      </c>
      <c r="EF163" s="130">
        <v>716</v>
      </c>
      <c r="EG163" s="66">
        <f t="shared" ref="EG163:EG197" si="700">SUM(DC163:DL163)</f>
        <v>3926</v>
      </c>
      <c r="EH163" s="66">
        <f t="shared" ref="EH163:EH197" si="701">SUM(DM163:DV163)</f>
        <v>2493</v>
      </c>
      <c r="EI163" s="66">
        <f t="shared" ref="EI163:EI197" si="702">SUM(DW163:EF163)</f>
        <v>5503</v>
      </c>
      <c r="EJ163" s="66">
        <f t="shared" ref="EJ163:EJ197" si="703">SUM(DC163:EF163)</f>
        <v>11922</v>
      </c>
      <c r="EK163" s="84"/>
      <c r="EL163" s="5">
        <f t="shared" ref="EL163:EL197" si="704">BT163+DC163</f>
        <v>160</v>
      </c>
      <c r="EM163" s="5">
        <f t="shared" ref="EM163:EM197" si="705">BU163+DD163</f>
        <v>120</v>
      </c>
      <c r="EN163" s="5">
        <f t="shared" ref="EN163:EN197" si="706">BV163+DE163</f>
        <v>-165</v>
      </c>
      <c r="EO163" s="5">
        <f t="shared" ref="EO163:EO197" si="707">BW163+DF163</f>
        <v>-369</v>
      </c>
      <c r="EP163" s="5">
        <f t="shared" ref="EP163:EP197" si="708">BX163+DG163</f>
        <v>-126</v>
      </c>
      <c r="EQ163" s="5">
        <f t="shared" ref="EQ163:EQ197" si="709">BY163+DH163</f>
        <v>-296</v>
      </c>
      <c r="ER163" s="5">
        <f t="shared" ref="ER163:ER197" si="710">BZ163+DI163</f>
        <v>-593</v>
      </c>
      <c r="ES163" s="5">
        <f t="shared" ref="ES163:ES197" si="711">CA163+DJ163</f>
        <v>-581</v>
      </c>
      <c r="ET163" s="5">
        <f t="shared" ref="ET163:ET197" si="712">CB163+DK163</f>
        <v>-281</v>
      </c>
      <c r="EU163" s="5">
        <f t="shared" ref="EU163:EU197" si="713">CC163+DL163</f>
        <v>-76</v>
      </c>
      <c r="EV163" s="5">
        <f t="shared" ref="EV163:EV197" si="714">CD163+DM163</f>
        <v>-267</v>
      </c>
      <c r="EW163" s="5">
        <f t="shared" ref="EW163:EW197" si="715">CE163+DN163</f>
        <v>-359</v>
      </c>
      <c r="EX163" s="5">
        <f t="shared" ref="EX163:EX197" si="716">CF163+DO163</f>
        <v>-333</v>
      </c>
      <c r="EY163" s="5">
        <f t="shared" ref="EY163:EY197" si="717">CG163+DP163</f>
        <v>-17</v>
      </c>
      <c r="EZ163" s="5">
        <f t="shared" ref="EZ163:EZ197" si="718">CH163+DQ163</f>
        <v>100</v>
      </c>
      <c r="FA163" s="5">
        <f t="shared" ref="FA163:FA197" si="719">CI163+DR163</f>
        <v>206</v>
      </c>
      <c r="FB163" s="5">
        <f t="shared" ref="FB163:FB197" si="720">CJ163+DS163</f>
        <v>1199</v>
      </c>
      <c r="FC163" s="5">
        <f t="shared" ref="FC163:FC197" si="721">CK163+DT163</f>
        <v>1789</v>
      </c>
      <c r="FD163" s="5">
        <f t="shared" ref="FD163:FD197" si="722">CL163+DU163</f>
        <v>2964</v>
      </c>
      <c r="FE163" s="5">
        <f t="shared" ref="FE163:FE197" si="723">CM163+DV163</f>
        <v>3194</v>
      </c>
      <c r="FF163" s="5">
        <f t="shared" ref="FF163:FF197" si="724">CN163+DW163</f>
        <v>3871</v>
      </c>
      <c r="FG163" s="5">
        <f t="shared" ref="FG163:FG197" si="725">CO163+DX163</f>
        <v>3390</v>
      </c>
      <c r="FH163" s="5">
        <f t="shared" ref="FH163:FH197" si="726">CP163+DY163</f>
        <v>3235</v>
      </c>
      <c r="FI163" s="5">
        <f t="shared" ref="FI163:FI197" si="727">CQ163+DZ163</f>
        <v>2129</v>
      </c>
      <c r="FJ163" s="5">
        <f t="shared" ref="FJ163:FJ197" si="728">CR163+EA163</f>
        <v>1484</v>
      </c>
      <c r="FK163" s="5">
        <f t="shared" ref="FK163:FK197" si="729">CS163+EB163</f>
        <v>1723</v>
      </c>
      <c r="FL163" s="5">
        <f t="shared" ref="FL163:FL197" si="730">CT163+EC163</f>
        <v>2133</v>
      </c>
      <c r="FM163" s="5">
        <f t="shared" ref="FM163:FM197" si="731">CU163+ED163</f>
        <v>3126</v>
      </c>
      <c r="FN163" s="5">
        <f t="shared" ref="FN163:FN197" si="732">CV163+EE163</f>
        <v>2684</v>
      </c>
      <c r="FO163" s="5">
        <f t="shared" ref="FO163:FO197" si="733">CW163+EF163</f>
        <v>4339</v>
      </c>
      <c r="FP163" s="176">
        <f t="shared" ref="FP163:FP197" si="734">SUM(EL163:EU163)</f>
        <v>-2207</v>
      </c>
      <c r="FQ163" s="176">
        <f t="shared" ref="FQ163:FQ197" si="735">SUM(EV163:FE163)</f>
        <v>8476</v>
      </c>
      <c r="FR163" s="176">
        <f t="shared" ref="FR163:FR197" si="736">SUM(FF163:FO163)</f>
        <v>28114</v>
      </c>
      <c r="FS163" s="66">
        <f t="shared" ref="FS163:FS197" si="737">SUM(EL163:FO163)</f>
        <v>34383</v>
      </c>
      <c r="FT163" s="242">
        <f t="shared" si="588"/>
        <v>5.096612663808316E-3</v>
      </c>
      <c r="FU163" s="242">
        <f t="shared" si="589"/>
        <v>4.8819384550292102E-3</v>
      </c>
      <c r="FV163" s="242">
        <f t="shared" si="590"/>
        <v>-5.7151763911258901E-3</v>
      </c>
      <c r="FW163" s="242">
        <f t="shared" si="591"/>
        <v>-2.7101465241819986E-2</v>
      </c>
      <c r="FX163" s="242">
        <f t="shared" si="592"/>
        <v>-5.2434820604942466E-3</v>
      </c>
      <c r="FY163" s="242">
        <f t="shared" si="593"/>
        <v>-1.2567490110885456E-2</v>
      </c>
      <c r="FZ163" s="242">
        <f t="shared" si="594"/>
        <v>-1.8593810424657964E-2</v>
      </c>
      <c r="GA163" s="242">
        <f t="shared" si="595"/>
        <v>-2.0825865653451861E-2</v>
      </c>
      <c r="GB163" s="242">
        <f t="shared" si="596"/>
        <v>-1.1183634482209664E-2</v>
      </c>
      <c r="GC163" s="242">
        <f t="shared" si="597"/>
        <v>-1.5697614375710007E-3</v>
      </c>
      <c r="GD163" s="242">
        <f t="shared" si="598"/>
        <v>-5.5159590951348002E-3</v>
      </c>
      <c r="GE163" s="242">
        <f t="shared" si="599"/>
        <v>-8.3140342751273737E-3</v>
      </c>
      <c r="GF163" s="242">
        <f t="shared" si="600"/>
        <v>-7.4907209537734788E-3</v>
      </c>
      <c r="GG163" s="242">
        <f t="shared" si="601"/>
        <v>-2.810614201868232E-4</v>
      </c>
      <c r="GH163" s="242">
        <f t="shared" si="602"/>
        <v>1.5941081761808357E-3</v>
      </c>
      <c r="GI163" s="242">
        <f t="shared" si="603"/>
        <v>2.7586945750137266E-3</v>
      </c>
      <c r="GJ163" s="242">
        <f t="shared" si="604"/>
        <v>1.5192792610144579E-2</v>
      </c>
      <c r="GK163" s="242">
        <f t="shared" si="605"/>
        <v>2.3271544715447155E-2</v>
      </c>
      <c r="GL163" s="242">
        <f t="shared" si="606"/>
        <v>3.2991618526062708E-2</v>
      </c>
      <c r="GM163" s="242">
        <f t="shared" si="607"/>
        <v>4.0123611878800057E-2</v>
      </c>
      <c r="GN163" s="242">
        <f t="shared" si="608"/>
        <v>5.9799484034418302E-2</v>
      </c>
      <c r="GO163" s="242">
        <f t="shared" si="609"/>
        <v>6.2158494994315888E-2</v>
      </c>
      <c r="GP163" s="242">
        <f t="shared" si="610"/>
        <v>5.4273059759084655E-2</v>
      </c>
      <c r="GQ163" s="242">
        <f t="shared" si="611"/>
        <v>3.1404422285486705E-2</v>
      </c>
      <c r="GR163" s="242">
        <f t="shared" si="612"/>
        <v>2.2989574135179935E-2</v>
      </c>
      <c r="GS163" s="242">
        <f t="shared" si="613"/>
        <v>2.5552045794960773E-2</v>
      </c>
      <c r="GT163" s="242">
        <f t="shared" si="614"/>
        <v>3.0283239866543622E-2</v>
      </c>
      <c r="GU163" s="242">
        <f t="shared" si="615"/>
        <v>4.0939406142875383E-2</v>
      </c>
      <c r="GV163" s="242">
        <f t="shared" si="616"/>
        <v>4.7805216895688805E-2</v>
      </c>
      <c r="GW163" s="242">
        <f t="shared" si="617"/>
        <v>5.8454702320876663E-2</v>
      </c>
      <c r="GX163" s="177">
        <f t="shared" si="618"/>
        <v>-7.8998102184242042E-3</v>
      </c>
      <c r="GY163" s="177">
        <f t="shared" si="619"/>
        <v>1.2858633914267684E-2</v>
      </c>
      <c r="GZ163" s="177">
        <f t="shared" si="620"/>
        <v>4.2868687895499254E-2</v>
      </c>
      <c r="HA163" s="243">
        <f t="shared" si="621"/>
        <v>2.1565413750324738E-2</v>
      </c>
      <c r="HB163" s="19"/>
      <c r="HC163" s="19"/>
      <c r="HD163" s="225">
        <v>2.0010000000000002E-3</v>
      </c>
      <c r="HE163" s="10">
        <f t="shared" ref="HE163:HE197" si="738">EL163*$HD163</f>
        <v>0.32016</v>
      </c>
      <c r="HF163" s="10">
        <f t="shared" ref="HF163:HF197" si="739">EM163*$HD163</f>
        <v>0.24012000000000003</v>
      </c>
      <c r="HG163" s="10">
        <f t="shared" ref="HG163:HG197" si="740">EN163*$HD163</f>
        <v>-0.33016500000000004</v>
      </c>
      <c r="HH163" s="10">
        <f t="shared" ref="HH163:HH197" si="741">EO163*$HD163</f>
        <v>-0.73836900000000005</v>
      </c>
      <c r="HI163" s="10">
        <f t="shared" ref="HI163:HI197" si="742">EP163*$HD163</f>
        <v>-0.25212600000000002</v>
      </c>
      <c r="HJ163" s="10">
        <f t="shared" ref="HJ163:HJ197" si="743">EQ163*$HD163</f>
        <v>-0.59229600000000004</v>
      </c>
      <c r="HK163" s="10">
        <f t="shared" ref="HK163:HK197" si="744">ER163*$HD163</f>
        <v>-1.186593</v>
      </c>
      <c r="HL163" s="10">
        <f t="shared" ref="HL163:HL197" si="745">ES163*$HD163</f>
        <v>-1.1625810000000001</v>
      </c>
      <c r="HM163" s="10">
        <f t="shared" ref="HM163:HM197" si="746">ET163*$HD163</f>
        <v>-0.56228100000000003</v>
      </c>
      <c r="HN163" s="10">
        <f t="shared" ref="HN163:HN197" si="747">EU163*$HD163</f>
        <v>-0.15207600000000002</v>
      </c>
      <c r="HO163" s="10">
        <f t="shared" ref="HO163:HO197" si="748">EV163*$HD163</f>
        <v>-0.53426700000000005</v>
      </c>
      <c r="HP163" s="10">
        <f t="shared" ref="HP163:HP197" si="749">EW163*$HD163</f>
        <v>-0.71835900000000008</v>
      </c>
      <c r="HQ163" s="10">
        <f t="shared" ref="HQ163:HQ197" si="750">EX163*$HD163</f>
        <v>-0.66633300000000006</v>
      </c>
      <c r="HR163" s="10">
        <f t="shared" ref="HR163:HR197" si="751">EY163*$HD163</f>
        <v>-3.4017000000000006E-2</v>
      </c>
      <c r="HS163" s="10">
        <f t="shared" ref="HS163:HS197" si="752">EZ163*$HD163</f>
        <v>0.20010000000000003</v>
      </c>
      <c r="HT163" s="10">
        <f t="shared" ref="HT163:HT197" si="753">FA163*$HD163</f>
        <v>0.41220600000000002</v>
      </c>
      <c r="HU163" s="10">
        <f t="shared" ref="HU163:HU197" si="754">FB163*$HD163</f>
        <v>2.3991990000000003</v>
      </c>
      <c r="HV163" s="10">
        <f t="shared" ref="HV163:HV197" si="755">FC163*$HD163</f>
        <v>3.5797890000000003</v>
      </c>
      <c r="HW163" s="10">
        <f t="shared" ref="HW163:HW197" si="756">FD163*$HD163</f>
        <v>5.9309640000000003</v>
      </c>
      <c r="HX163" s="10">
        <f t="shared" ref="HX163:HX197" si="757">FE163*$HD163</f>
        <v>6.3911940000000005</v>
      </c>
      <c r="HY163" s="10">
        <f t="shared" ref="HY163:HY197" si="758">FF163*$HD163</f>
        <v>7.7458710000000011</v>
      </c>
      <c r="HZ163" s="10">
        <f t="shared" ref="HZ163:HZ197" si="759">FG163*$HD163</f>
        <v>6.7833900000000007</v>
      </c>
      <c r="IA163" s="10">
        <f t="shared" ref="IA163:IA197" si="760">FH163*$HD163</f>
        <v>6.4732350000000007</v>
      </c>
      <c r="IB163" s="10">
        <f t="shared" ref="IB163:IB197" si="761">FI163*$HD163</f>
        <v>4.2601290000000001</v>
      </c>
      <c r="IC163" s="10">
        <f t="shared" ref="IC163:IC197" si="762">FJ163*$HD163</f>
        <v>2.9694840000000005</v>
      </c>
      <c r="ID163" s="10">
        <f t="shared" ref="ID163:ID197" si="763">FK163*$HD163</f>
        <v>3.4477230000000003</v>
      </c>
      <c r="IE163" s="10">
        <f t="shared" ref="IE163:IE197" si="764">FL163*$HD163</f>
        <v>4.2681330000000006</v>
      </c>
      <c r="IF163" s="10">
        <f t="shared" ref="IF163:IF197" si="765">FM163*$HD163</f>
        <v>6.2551260000000006</v>
      </c>
      <c r="IG163" s="10">
        <f t="shared" ref="IG163:IG197" si="766">FN163*$HD163</f>
        <v>5.3706840000000007</v>
      </c>
      <c r="IH163" s="10">
        <f t="shared" ref="IH163:IH197" si="767">FO163*$HD163</f>
        <v>8.6823390000000007</v>
      </c>
      <c r="II163" s="176">
        <f t="shared" ref="II163:II197" si="768">SUM(HE163:HN163)</f>
        <v>-4.4162070000000009</v>
      </c>
      <c r="IJ163" s="176">
        <f t="shared" ref="IJ163:IJ197" si="769">SUM(HO163:HX163)</f>
        <v>16.960476</v>
      </c>
      <c r="IK163" s="176">
        <f t="shared" ref="IK163:IK197" si="770">SUM(HY163:IH163)</f>
        <v>56.256113999999997</v>
      </c>
      <c r="IL163" s="19">
        <f t="shared" ref="IL163:IL197" si="771">SUM(HE163:IH163)</f>
        <v>68.800382999999997</v>
      </c>
      <c r="IM163" s="168"/>
      <c r="IN163" s="168"/>
      <c r="IO163" s="168"/>
      <c r="IP163" s="168"/>
      <c r="IQ163" s="168"/>
      <c r="IR163" s="168"/>
      <c r="IS163" s="168"/>
      <c r="IT163" s="168"/>
      <c r="IU163" s="168"/>
      <c r="IV163" s="168"/>
      <c r="IW163" s="168"/>
      <c r="IX163" s="168"/>
      <c r="IY163" s="168"/>
      <c r="IZ163" s="168"/>
      <c r="JA163" s="168"/>
      <c r="JB163" s="168"/>
      <c r="JC163" s="168"/>
      <c r="JD163" s="168"/>
      <c r="JE163" s="168"/>
      <c r="JF163" s="168"/>
      <c r="JG163" s="168"/>
      <c r="JH163" s="168"/>
      <c r="JI163" s="168"/>
      <c r="JJ163" s="168"/>
      <c r="JK163" s="168"/>
      <c r="JL163" s="168"/>
      <c r="JM163" s="168"/>
      <c r="JN163" s="168"/>
      <c r="JO163" s="168"/>
      <c r="JP163" s="168"/>
      <c r="JQ163" s="177">
        <f t="shared" si="665"/>
        <v>2.0010000000000006E-3</v>
      </c>
      <c r="JR163" s="177">
        <f t="shared" si="664"/>
        <v>2.0010000000000002E-3</v>
      </c>
      <c r="JS163" s="177">
        <f t="shared" si="664"/>
        <v>2.0009999999999997E-3</v>
      </c>
      <c r="JT163" s="22">
        <f t="shared" si="664"/>
        <v>2.0009999999999997E-3</v>
      </c>
    </row>
    <row r="164" spans="1:280" x14ac:dyDescent="0.25">
      <c r="A164" s="96">
        <v>163</v>
      </c>
      <c r="B164" s="45"/>
      <c r="C164" s="45" t="s">
        <v>182</v>
      </c>
      <c r="D164" s="45" t="s">
        <v>182</v>
      </c>
      <c r="E164" s="68">
        <v>203</v>
      </c>
      <c r="F164" s="46" t="s">
        <v>29</v>
      </c>
      <c r="G164" s="124"/>
      <c r="H164" s="125"/>
      <c r="I164" s="125"/>
      <c r="J164" s="125"/>
      <c r="K164" s="125"/>
      <c r="L164" s="125"/>
      <c r="M164" s="125"/>
      <c r="N164" s="17"/>
      <c r="O164" s="12"/>
      <c r="P164" s="12"/>
      <c r="Q164" s="12"/>
      <c r="R164" s="12"/>
      <c r="S164" s="12"/>
      <c r="T164" s="12"/>
      <c r="U164" s="12"/>
      <c r="V164" s="12"/>
      <c r="W164" s="11"/>
      <c r="X164" s="11"/>
      <c r="Y164" s="12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58"/>
      <c r="AM164" s="124">
        <v>122</v>
      </c>
      <c r="AN164" s="125">
        <v>122</v>
      </c>
      <c r="AO164" s="125">
        <v>122</v>
      </c>
      <c r="AP164" s="125">
        <v>122</v>
      </c>
      <c r="AQ164" s="125">
        <v>122</v>
      </c>
      <c r="AR164" s="125">
        <v>122</v>
      </c>
      <c r="AS164" s="125">
        <v>122</v>
      </c>
      <c r="AT164" s="17">
        <v>122</v>
      </c>
      <c r="AU164" s="12">
        <v>137</v>
      </c>
      <c r="AV164" s="12">
        <v>137</v>
      </c>
      <c r="AW164" s="12">
        <v>157</v>
      </c>
      <c r="AX164" s="12">
        <v>165</v>
      </c>
      <c r="AY164" s="12">
        <v>201</v>
      </c>
      <c r="AZ164" s="12">
        <v>203</v>
      </c>
      <c r="BA164" s="12">
        <v>250</v>
      </c>
      <c r="BB164" s="12">
        <v>289</v>
      </c>
      <c r="BC164" s="11">
        <v>370</v>
      </c>
      <c r="BD164" s="11">
        <v>488</v>
      </c>
      <c r="BE164" s="12">
        <v>626</v>
      </c>
      <c r="BF164" s="11">
        <v>791</v>
      </c>
      <c r="BG164" s="11">
        <v>903</v>
      </c>
      <c r="BH164" s="11">
        <v>961</v>
      </c>
      <c r="BI164" s="11">
        <v>969</v>
      </c>
      <c r="BJ164" s="11">
        <v>1022</v>
      </c>
      <c r="BK164" s="11">
        <v>1109</v>
      </c>
      <c r="BL164" s="11">
        <v>1126</v>
      </c>
      <c r="BM164" s="11">
        <v>1145</v>
      </c>
      <c r="BN164" s="11">
        <v>1128</v>
      </c>
      <c r="BO164" s="11">
        <v>1035</v>
      </c>
      <c r="BP164" s="11">
        <v>1006</v>
      </c>
      <c r="BQ164" s="11">
        <v>955</v>
      </c>
      <c r="BR164" s="58"/>
      <c r="BS164" s="58"/>
      <c r="BT164" s="12">
        <f t="shared" si="666"/>
        <v>0</v>
      </c>
      <c r="BU164" s="12">
        <f t="shared" si="667"/>
        <v>0</v>
      </c>
      <c r="BV164" s="12">
        <f t="shared" si="668"/>
        <v>0</v>
      </c>
      <c r="BW164" s="12">
        <f t="shared" si="669"/>
        <v>0</v>
      </c>
      <c r="BX164" s="12">
        <f t="shared" si="670"/>
        <v>0</v>
      </c>
      <c r="BY164" s="12">
        <f t="shared" si="671"/>
        <v>0</v>
      </c>
      <c r="BZ164" s="12">
        <f t="shared" si="672"/>
        <v>0</v>
      </c>
      <c r="CA164" s="12">
        <f t="shared" si="673"/>
        <v>15</v>
      </c>
      <c r="CB164" s="12">
        <f t="shared" si="674"/>
        <v>0</v>
      </c>
      <c r="CC164" s="12">
        <f t="shared" si="675"/>
        <v>20</v>
      </c>
      <c r="CD164" s="12">
        <f t="shared" si="676"/>
        <v>8</v>
      </c>
      <c r="CE164" s="12">
        <f t="shared" si="677"/>
        <v>36</v>
      </c>
      <c r="CF164" s="12">
        <f t="shared" si="678"/>
        <v>2</v>
      </c>
      <c r="CG164" s="12">
        <f t="shared" si="679"/>
        <v>47</v>
      </c>
      <c r="CH164" s="12">
        <f t="shared" si="680"/>
        <v>39</v>
      </c>
      <c r="CI164" s="12">
        <f t="shared" si="681"/>
        <v>81</v>
      </c>
      <c r="CJ164" s="12">
        <f t="shared" si="682"/>
        <v>118</v>
      </c>
      <c r="CK164" s="12">
        <f t="shared" si="683"/>
        <v>138</v>
      </c>
      <c r="CL164" s="12">
        <f t="shared" si="684"/>
        <v>165</v>
      </c>
      <c r="CM164" s="12">
        <f t="shared" si="685"/>
        <v>112</v>
      </c>
      <c r="CN164" s="12">
        <f t="shared" si="686"/>
        <v>58</v>
      </c>
      <c r="CO164" s="12">
        <f t="shared" si="687"/>
        <v>8</v>
      </c>
      <c r="CP164" s="12">
        <f t="shared" si="688"/>
        <v>53</v>
      </c>
      <c r="CQ164" s="12">
        <f t="shared" si="689"/>
        <v>87</v>
      </c>
      <c r="CR164" s="12">
        <f t="shared" si="690"/>
        <v>17</v>
      </c>
      <c r="CS164" s="12">
        <f t="shared" si="691"/>
        <v>19</v>
      </c>
      <c r="CT164" s="12">
        <f t="shared" si="692"/>
        <v>-17</v>
      </c>
      <c r="CU164" s="12">
        <f t="shared" si="693"/>
        <v>-93</v>
      </c>
      <c r="CV164" s="12">
        <f t="shared" si="694"/>
        <v>-29</v>
      </c>
      <c r="CW164" s="12">
        <f t="shared" si="695"/>
        <v>-51</v>
      </c>
      <c r="CX164" s="66">
        <f t="shared" si="696"/>
        <v>35</v>
      </c>
      <c r="CY164" s="66">
        <f t="shared" si="697"/>
        <v>746</v>
      </c>
      <c r="CZ164" s="66">
        <f t="shared" si="698"/>
        <v>52</v>
      </c>
      <c r="DA164" s="66">
        <f t="shared" si="699"/>
        <v>833</v>
      </c>
      <c r="DB164" s="58"/>
      <c r="DC164" s="128">
        <v>9</v>
      </c>
      <c r="DD164" s="128">
        <v>5</v>
      </c>
      <c r="DE164" s="128">
        <v>15</v>
      </c>
      <c r="DF164" s="129">
        <v>5</v>
      </c>
      <c r="DG164" s="129">
        <v>8</v>
      </c>
      <c r="DH164" s="129">
        <v>7</v>
      </c>
      <c r="DI164" s="129">
        <v>8</v>
      </c>
      <c r="DJ164" s="129">
        <v>1</v>
      </c>
      <c r="DK164" s="128">
        <v>14</v>
      </c>
      <c r="DL164" s="128">
        <v>15</v>
      </c>
      <c r="DM164" s="128">
        <v>17</v>
      </c>
      <c r="DN164" s="129">
        <v>12</v>
      </c>
      <c r="DO164" s="129">
        <v>10</v>
      </c>
      <c r="DP164" s="129">
        <v>22</v>
      </c>
      <c r="DQ164" s="129">
        <v>17</v>
      </c>
      <c r="DR164" s="129">
        <v>15</v>
      </c>
      <c r="DS164" s="130">
        <v>20</v>
      </c>
      <c r="DT164" s="130">
        <v>30</v>
      </c>
      <c r="DU164" s="130">
        <v>20</v>
      </c>
      <c r="DV164" s="130">
        <v>38</v>
      </c>
      <c r="DW164" s="130">
        <v>44</v>
      </c>
      <c r="DX164" s="130">
        <v>85</v>
      </c>
      <c r="DY164" s="130">
        <v>77</v>
      </c>
      <c r="DZ164" s="130">
        <v>93</v>
      </c>
      <c r="EA164" s="130">
        <v>96</v>
      </c>
      <c r="EB164" s="130">
        <v>95</v>
      </c>
      <c r="EC164" s="130">
        <v>83</v>
      </c>
      <c r="ED164" s="130">
        <v>134</v>
      </c>
      <c r="EE164" s="130">
        <v>71</v>
      </c>
      <c r="EF164" s="130">
        <v>116</v>
      </c>
      <c r="EG164" s="66">
        <f t="shared" si="700"/>
        <v>87</v>
      </c>
      <c r="EH164" s="66">
        <f t="shared" si="701"/>
        <v>201</v>
      </c>
      <c r="EI164" s="66">
        <f t="shared" si="702"/>
        <v>894</v>
      </c>
      <c r="EJ164" s="66">
        <f t="shared" si="703"/>
        <v>1182</v>
      </c>
      <c r="EK164" s="19"/>
      <c r="EL164" s="5">
        <f t="shared" si="704"/>
        <v>9</v>
      </c>
      <c r="EM164" s="5">
        <f t="shared" si="705"/>
        <v>5</v>
      </c>
      <c r="EN164" s="5">
        <f t="shared" si="706"/>
        <v>15</v>
      </c>
      <c r="EO164" s="5">
        <f t="shared" si="707"/>
        <v>5</v>
      </c>
      <c r="EP164" s="5">
        <f t="shared" si="708"/>
        <v>8</v>
      </c>
      <c r="EQ164" s="5">
        <f t="shared" si="709"/>
        <v>7</v>
      </c>
      <c r="ER164" s="5">
        <f t="shared" si="710"/>
        <v>8</v>
      </c>
      <c r="ES164" s="5">
        <f t="shared" si="711"/>
        <v>16</v>
      </c>
      <c r="ET164" s="5">
        <f t="shared" si="712"/>
        <v>14</v>
      </c>
      <c r="EU164" s="5">
        <f t="shared" si="713"/>
        <v>35</v>
      </c>
      <c r="EV164" s="5">
        <f t="shared" si="714"/>
        <v>25</v>
      </c>
      <c r="EW164" s="5">
        <f t="shared" si="715"/>
        <v>48</v>
      </c>
      <c r="EX164" s="5">
        <f t="shared" si="716"/>
        <v>12</v>
      </c>
      <c r="EY164" s="5">
        <f t="shared" si="717"/>
        <v>69</v>
      </c>
      <c r="EZ164" s="5">
        <f t="shared" si="718"/>
        <v>56</v>
      </c>
      <c r="FA164" s="5">
        <f t="shared" si="719"/>
        <v>96</v>
      </c>
      <c r="FB164" s="5">
        <f t="shared" si="720"/>
        <v>138</v>
      </c>
      <c r="FC164" s="5">
        <f t="shared" si="721"/>
        <v>168</v>
      </c>
      <c r="FD164" s="5">
        <f t="shared" si="722"/>
        <v>185</v>
      </c>
      <c r="FE164" s="5">
        <f t="shared" si="723"/>
        <v>150</v>
      </c>
      <c r="FF164" s="5">
        <f t="shared" si="724"/>
        <v>102</v>
      </c>
      <c r="FG164" s="5">
        <f t="shared" si="725"/>
        <v>93</v>
      </c>
      <c r="FH164" s="5">
        <f t="shared" si="726"/>
        <v>130</v>
      </c>
      <c r="FI164" s="5">
        <f t="shared" si="727"/>
        <v>180</v>
      </c>
      <c r="FJ164" s="5">
        <f t="shared" si="728"/>
        <v>113</v>
      </c>
      <c r="FK164" s="5">
        <f t="shared" si="729"/>
        <v>114</v>
      </c>
      <c r="FL164" s="5">
        <f t="shared" si="730"/>
        <v>66</v>
      </c>
      <c r="FM164" s="5">
        <f t="shared" si="731"/>
        <v>41</v>
      </c>
      <c r="FN164" s="5">
        <f t="shared" si="732"/>
        <v>42</v>
      </c>
      <c r="FO164" s="5">
        <f t="shared" si="733"/>
        <v>65</v>
      </c>
      <c r="FP164" s="176">
        <f t="shared" si="734"/>
        <v>122</v>
      </c>
      <c r="FQ164" s="176">
        <f t="shared" si="735"/>
        <v>947</v>
      </c>
      <c r="FR164" s="176">
        <f t="shared" si="736"/>
        <v>946</v>
      </c>
      <c r="FS164" s="66">
        <f t="shared" si="737"/>
        <v>2015</v>
      </c>
      <c r="FT164" s="242">
        <f t="shared" si="588"/>
        <v>2.866844623392178E-4</v>
      </c>
      <c r="FU164" s="242">
        <f t="shared" si="589"/>
        <v>2.0341410229288376E-4</v>
      </c>
      <c r="FV164" s="242">
        <f t="shared" si="590"/>
        <v>5.1956149010235365E-4</v>
      </c>
      <c r="FW164" s="242">
        <f t="shared" si="591"/>
        <v>3.6722852631192394E-4</v>
      </c>
      <c r="FX164" s="242">
        <f t="shared" si="592"/>
        <v>3.3291949590439664E-4</v>
      </c>
      <c r="FY164" s="242">
        <f t="shared" si="593"/>
        <v>2.9720415802769664E-4</v>
      </c>
      <c r="FZ164" s="242">
        <f t="shared" si="594"/>
        <v>2.5084398549285615E-4</v>
      </c>
      <c r="GA164" s="242">
        <f t="shared" si="595"/>
        <v>5.7351781489712521E-4</v>
      </c>
      <c r="GB164" s="242">
        <f t="shared" si="596"/>
        <v>5.5719175356204725E-4</v>
      </c>
      <c r="GC164" s="242">
        <f t="shared" si="597"/>
        <v>7.2291645151296091E-4</v>
      </c>
      <c r="GD164" s="242">
        <f t="shared" si="598"/>
        <v>5.164755707055056E-4</v>
      </c>
      <c r="GE164" s="242">
        <f t="shared" si="599"/>
        <v>1.11162575266327E-3</v>
      </c>
      <c r="GF164" s="242">
        <f t="shared" si="600"/>
        <v>2.6993589022607131E-4</v>
      </c>
      <c r="GG164" s="242">
        <f t="shared" si="601"/>
        <v>1.1407787054641646E-3</v>
      </c>
      <c r="GH164" s="242">
        <f t="shared" si="602"/>
        <v>8.9270057866126795E-4</v>
      </c>
      <c r="GI164" s="242">
        <f t="shared" si="603"/>
        <v>1.2856052388413484E-3</v>
      </c>
      <c r="GJ164" s="242">
        <f t="shared" si="604"/>
        <v>1.7486283404503351E-3</v>
      </c>
      <c r="GK164" s="242">
        <f t="shared" si="605"/>
        <v>2.1853658536585365E-3</v>
      </c>
      <c r="GL164" s="242">
        <f t="shared" si="606"/>
        <v>2.0591934640086375E-3</v>
      </c>
      <c r="GM164" s="242">
        <f t="shared" si="607"/>
        <v>1.8843274207326266E-3</v>
      </c>
      <c r="GN164" s="242">
        <f t="shared" si="608"/>
        <v>1.5757032734463102E-3</v>
      </c>
      <c r="GO164" s="242">
        <f t="shared" si="609"/>
        <v>1.7052330485166306E-3</v>
      </c>
      <c r="GP164" s="242">
        <f t="shared" si="610"/>
        <v>2.1809884910915008E-3</v>
      </c>
      <c r="GQ164" s="242">
        <f t="shared" si="611"/>
        <v>2.6551413862788194E-3</v>
      </c>
      <c r="GR164" s="242">
        <f t="shared" si="612"/>
        <v>1.7505538256572322E-3</v>
      </c>
      <c r="GS164" s="242">
        <f t="shared" si="613"/>
        <v>1.6906170752324597E-3</v>
      </c>
      <c r="GT164" s="242">
        <f t="shared" si="614"/>
        <v>9.3703414495634272E-4</v>
      </c>
      <c r="GU164" s="242">
        <f t="shared" si="615"/>
        <v>5.3695318357578083E-4</v>
      </c>
      <c r="GV164" s="242">
        <f t="shared" si="616"/>
        <v>7.4806971297277562E-4</v>
      </c>
      <c r="GW164" s="242">
        <f t="shared" si="617"/>
        <v>8.7567542080133282E-4</v>
      </c>
      <c r="GX164" s="177">
        <f t="shared" si="618"/>
        <v>4.3669091375068102E-4</v>
      </c>
      <c r="GY164" s="177">
        <f t="shared" si="619"/>
        <v>1.4366595465799311E-3</v>
      </c>
      <c r="GZ164" s="177">
        <f t="shared" si="620"/>
        <v>1.4424763018119902E-3</v>
      </c>
      <c r="HA164" s="243">
        <f t="shared" si="621"/>
        <v>1.2638312162087178E-3</v>
      </c>
      <c r="HB164" s="19"/>
      <c r="HC164" s="19"/>
      <c r="HD164" s="227">
        <v>7.3950000000000002E-2</v>
      </c>
      <c r="HE164" s="10">
        <f t="shared" si="738"/>
        <v>0.66554999999999997</v>
      </c>
      <c r="HF164" s="10">
        <f t="shared" si="739"/>
        <v>0.36975000000000002</v>
      </c>
      <c r="HG164" s="10">
        <f t="shared" si="740"/>
        <v>1.1092500000000001</v>
      </c>
      <c r="HH164" s="10">
        <f t="shared" si="741"/>
        <v>0.36975000000000002</v>
      </c>
      <c r="HI164" s="10">
        <f t="shared" si="742"/>
        <v>0.59160000000000001</v>
      </c>
      <c r="HJ164" s="10">
        <f t="shared" si="743"/>
        <v>0.51765000000000005</v>
      </c>
      <c r="HK164" s="10">
        <f t="shared" si="744"/>
        <v>0.59160000000000001</v>
      </c>
      <c r="HL164" s="10">
        <f t="shared" si="745"/>
        <v>1.1832</v>
      </c>
      <c r="HM164" s="10">
        <f t="shared" si="746"/>
        <v>1.0353000000000001</v>
      </c>
      <c r="HN164" s="10">
        <f t="shared" si="747"/>
        <v>2.5882499999999999</v>
      </c>
      <c r="HO164" s="10">
        <f t="shared" si="748"/>
        <v>1.8487500000000001</v>
      </c>
      <c r="HP164" s="10">
        <f t="shared" si="749"/>
        <v>3.5495999999999999</v>
      </c>
      <c r="HQ164" s="10">
        <f t="shared" si="750"/>
        <v>0.88739999999999997</v>
      </c>
      <c r="HR164" s="10">
        <f t="shared" si="751"/>
        <v>5.1025499999999999</v>
      </c>
      <c r="HS164" s="10">
        <f t="shared" si="752"/>
        <v>4.1412000000000004</v>
      </c>
      <c r="HT164" s="10">
        <f t="shared" si="753"/>
        <v>7.0991999999999997</v>
      </c>
      <c r="HU164" s="10">
        <f t="shared" si="754"/>
        <v>10.2051</v>
      </c>
      <c r="HV164" s="10">
        <f t="shared" si="755"/>
        <v>12.4236</v>
      </c>
      <c r="HW164" s="10">
        <f t="shared" si="756"/>
        <v>13.68075</v>
      </c>
      <c r="HX164" s="10">
        <f t="shared" si="757"/>
        <v>11.092500000000001</v>
      </c>
      <c r="HY164" s="10">
        <f t="shared" si="758"/>
        <v>7.5429000000000004</v>
      </c>
      <c r="HZ164" s="10">
        <f t="shared" si="759"/>
        <v>6.8773499999999999</v>
      </c>
      <c r="IA164" s="10">
        <f t="shared" si="760"/>
        <v>9.6135000000000002</v>
      </c>
      <c r="IB164" s="10">
        <f t="shared" si="761"/>
        <v>13.311</v>
      </c>
      <c r="IC164" s="10">
        <f t="shared" si="762"/>
        <v>8.3563500000000008</v>
      </c>
      <c r="ID164" s="10">
        <f t="shared" si="763"/>
        <v>8.4303000000000008</v>
      </c>
      <c r="IE164" s="10">
        <f t="shared" si="764"/>
        <v>4.8807</v>
      </c>
      <c r="IF164" s="10">
        <f t="shared" si="765"/>
        <v>3.0319500000000001</v>
      </c>
      <c r="IG164" s="10">
        <f t="shared" si="766"/>
        <v>3.1059000000000001</v>
      </c>
      <c r="IH164" s="10">
        <f t="shared" si="767"/>
        <v>4.8067500000000001</v>
      </c>
      <c r="II164" s="176">
        <f t="shared" si="768"/>
        <v>9.0219000000000005</v>
      </c>
      <c r="IJ164" s="176">
        <f t="shared" si="769"/>
        <v>70.030650000000009</v>
      </c>
      <c r="IK164" s="176">
        <f t="shared" si="770"/>
        <v>69.956699999999998</v>
      </c>
      <c r="IL164" s="19">
        <f t="shared" si="771"/>
        <v>149.00924999999998</v>
      </c>
      <c r="IM164" s="168"/>
      <c r="IN164" s="168"/>
      <c r="IO164" s="168"/>
      <c r="IP164" s="168"/>
      <c r="IQ164" s="168"/>
      <c r="IR164" s="168"/>
      <c r="IS164" s="168"/>
      <c r="IT164" s="168"/>
      <c r="IU164" s="168"/>
      <c r="IV164" s="168"/>
      <c r="IW164" s="168"/>
      <c r="IX164" s="168"/>
      <c r="IY164" s="168"/>
      <c r="IZ164" s="168"/>
      <c r="JA164" s="168"/>
      <c r="JB164" s="168"/>
      <c r="JC164" s="168"/>
      <c r="JD164" s="168"/>
      <c r="JE164" s="168"/>
      <c r="JF164" s="168"/>
      <c r="JG164" s="168"/>
      <c r="JH164" s="168"/>
      <c r="JI164" s="168"/>
      <c r="JJ164" s="168"/>
      <c r="JK164" s="168"/>
      <c r="JL164" s="168"/>
      <c r="JM164" s="168"/>
      <c r="JN164" s="168"/>
      <c r="JO164" s="168"/>
      <c r="JP164" s="168"/>
      <c r="JQ164" s="177">
        <f t="shared" si="665"/>
        <v>7.3950000000000002E-2</v>
      </c>
      <c r="JR164" s="177">
        <f t="shared" si="664"/>
        <v>7.3950000000000016E-2</v>
      </c>
      <c r="JS164" s="177">
        <f t="shared" si="664"/>
        <v>7.3950000000000002E-2</v>
      </c>
      <c r="JT164" s="22">
        <f t="shared" si="664"/>
        <v>7.3949999999999988E-2</v>
      </c>
    </row>
    <row r="165" spans="1:280" x14ac:dyDescent="0.25">
      <c r="A165" s="96">
        <v>164</v>
      </c>
      <c r="B165" s="39"/>
      <c r="C165" s="39" t="s">
        <v>236</v>
      </c>
      <c r="D165" s="39" t="s">
        <v>198</v>
      </c>
      <c r="E165" s="68">
        <v>522</v>
      </c>
      <c r="F165" s="46" t="s">
        <v>101</v>
      </c>
      <c r="G165" s="124"/>
      <c r="H165" s="125"/>
      <c r="I165" s="125"/>
      <c r="J165" s="125"/>
      <c r="K165" s="125"/>
      <c r="L165" s="125"/>
      <c r="M165" s="125"/>
      <c r="N165" s="17"/>
      <c r="O165" s="12"/>
      <c r="P165" s="12"/>
      <c r="Q165" s="12"/>
      <c r="R165" s="12"/>
      <c r="S165" s="12"/>
      <c r="T165" s="12"/>
      <c r="U165" s="12"/>
      <c r="V165" s="12"/>
      <c r="W165" s="11"/>
      <c r="X165" s="12"/>
      <c r="Y165" s="12"/>
      <c r="Z165" s="12"/>
      <c r="AA165" s="11"/>
      <c r="AB165" s="11"/>
      <c r="AC165" s="11"/>
      <c r="AD165" s="11"/>
      <c r="AE165" s="11"/>
      <c r="AF165" s="11"/>
      <c r="AG165" s="11"/>
      <c r="AH165" s="12"/>
      <c r="AI165" s="12"/>
      <c r="AJ165" s="12"/>
      <c r="AK165" s="12"/>
      <c r="AL165" s="58"/>
      <c r="AM165" s="124">
        <v>112</v>
      </c>
      <c r="AN165" s="125">
        <v>112</v>
      </c>
      <c r="AO165" s="125">
        <v>112</v>
      </c>
      <c r="AP165" s="125">
        <v>112</v>
      </c>
      <c r="AQ165" s="125">
        <v>112</v>
      </c>
      <c r="AR165" s="125">
        <v>112</v>
      </c>
      <c r="AS165" s="125">
        <v>112</v>
      </c>
      <c r="AT165" s="17">
        <v>112</v>
      </c>
      <c r="AU165" s="12">
        <v>108</v>
      </c>
      <c r="AV165" s="12">
        <v>100</v>
      </c>
      <c r="AW165" s="12">
        <v>90</v>
      </c>
      <c r="AX165" s="12">
        <v>81</v>
      </c>
      <c r="AY165" s="12">
        <v>81</v>
      </c>
      <c r="AZ165" s="12">
        <v>81</v>
      </c>
      <c r="BA165" s="12">
        <v>87</v>
      </c>
      <c r="BB165" s="12">
        <v>110</v>
      </c>
      <c r="BC165" s="11">
        <v>131</v>
      </c>
      <c r="BD165" s="12">
        <v>171</v>
      </c>
      <c r="BE165" s="12">
        <v>248</v>
      </c>
      <c r="BF165" s="12">
        <v>370</v>
      </c>
      <c r="BG165" s="11">
        <v>555</v>
      </c>
      <c r="BH165" s="11">
        <v>757</v>
      </c>
      <c r="BI165" s="11">
        <v>930</v>
      </c>
      <c r="BJ165" s="11">
        <v>1130</v>
      </c>
      <c r="BK165" s="11">
        <v>1286</v>
      </c>
      <c r="BL165" s="11">
        <v>1443</v>
      </c>
      <c r="BM165" s="11">
        <v>1655</v>
      </c>
      <c r="BN165" s="12">
        <v>1861</v>
      </c>
      <c r="BO165" s="12">
        <v>2089</v>
      </c>
      <c r="BP165" s="12">
        <v>2130</v>
      </c>
      <c r="BQ165" s="12">
        <v>2125</v>
      </c>
      <c r="BR165" s="58"/>
      <c r="BS165" s="58"/>
      <c r="BT165" s="12">
        <f t="shared" si="666"/>
        <v>0</v>
      </c>
      <c r="BU165" s="12">
        <f t="shared" si="667"/>
        <v>0</v>
      </c>
      <c r="BV165" s="12">
        <f t="shared" si="668"/>
        <v>0</v>
      </c>
      <c r="BW165" s="12">
        <f t="shared" si="669"/>
        <v>0</v>
      </c>
      <c r="BX165" s="12">
        <f t="shared" si="670"/>
        <v>0</v>
      </c>
      <c r="BY165" s="12">
        <f t="shared" si="671"/>
        <v>0</v>
      </c>
      <c r="BZ165" s="12">
        <f t="shared" si="672"/>
        <v>0</v>
      </c>
      <c r="CA165" s="12">
        <f t="shared" si="673"/>
        <v>-4</v>
      </c>
      <c r="CB165" s="12">
        <f t="shared" si="674"/>
        <v>-8</v>
      </c>
      <c r="CC165" s="12">
        <f t="shared" si="675"/>
        <v>-10</v>
      </c>
      <c r="CD165" s="12">
        <f t="shared" si="676"/>
        <v>-9</v>
      </c>
      <c r="CE165" s="12">
        <f t="shared" si="677"/>
        <v>0</v>
      </c>
      <c r="CF165" s="12">
        <f t="shared" si="678"/>
        <v>0</v>
      </c>
      <c r="CG165" s="12">
        <f t="shared" si="679"/>
        <v>6</v>
      </c>
      <c r="CH165" s="12">
        <f t="shared" si="680"/>
        <v>23</v>
      </c>
      <c r="CI165" s="12">
        <f t="shared" si="681"/>
        <v>21</v>
      </c>
      <c r="CJ165" s="12">
        <f t="shared" si="682"/>
        <v>40</v>
      </c>
      <c r="CK165" s="12">
        <f t="shared" si="683"/>
        <v>77</v>
      </c>
      <c r="CL165" s="12">
        <f t="shared" si="684"/>
        <v>122</v>
      </c>
      <c r="CM165" s="12">
        <f t="shared" si="685"/>
        <v>185</v>
      </c>
      <c r="CN165" s="12">
        <f t="shared" si="686"/>
        <v>202</v>
      </c>
      <c r="CO165" s="12">
        <f t="shared" si="687"/>
        <v>173</v>
      </c>
      <c r="CP165" s="12">
        <f t="shared" si="688"/>
        <v>200</v>
      </c>
      <c r="CQ165" s="12">
        <f t="shared" si="689"/>
        <v>156</v>
      </c>
      <c r="CR165" s="12">
        <f t="shared" si="690"/>
        <v>157</v>
      </c>
      <c r="CS165" s="12">
        <f t="shared" si="691"/>
        <v>212</v>
      </c>
      <c r="CT165" s="12">
        <f t="shared" si="692"/>
        <v>206</v>
      </c>
      <c r="CU165" s="12">
        <f t="shared" si="693"/>
        <v>228</v>
      </c>
      <c r="CV165" s="12">
        <f t="shared" si="694"/>
        <v>41</v>
      </c>
      <c r="CW165" s="12">
        <f t="shared" si="695"/>
        <v>-5</v>
      </c>
      <c r="CX165" s="66">
        <f t="shared" si="696"/>
        <v>-22</v>
      </c>
      <c r="CY165" s="66">
        <f t="shared" si="697"/>
        <v>465</v>
      </c>
      <c r="CZ165" s="66">
        <f t="shared" si="698"/>
        <v>1570</v>
      </c>
      <c r="DA165" s="66">
        <f t="shared" si="699"/>
        <v>2013</v>
      </c>
      <c r="DB165" s="58"/>
      <c r="DC165" s="128">
        <v>8</v>
      </c>
      <c r="DD165" s="128">
        <v>6</v>
      </c>
      <c r="DE165" s="128">
        <v>10</v>
      </c>
      <c r="DF165" s="129">
        <v>5</v>
      </c>
      <c r="DG165" s="129">
        <v>6</v>
      </c>
      <c r="DH165" s="129">
        <v>4</v>
      </c>
      <c r="DI165" s="129">
        <v>8</v>
      </c>
      <c r="DJ165" s="129">
        <v>11</v>
      </c>
      <c r="DK165" s="128">
        <v>16</v>
      </c>
      <c r="DL165" s="128">
        <v>20</v>
      </c>
      <c r="DM165" s="128">
        <v>15</v>
      </c>
      <c r="DN165" s="129">
        <v>6</v>
      </c>
      <c r="DO165" s="129">
        <v>10</v>
      </c>
      <c r="DP165" s="129">
        <v>8</v>
      </c>
      <c r="DQ165" s="129">
        <v>13</v>
      </c>
      <c r="DR165" s="129">
        <v>7</v>
      </c>
      <c r="DS165" s="130">
        <v>9</v>
      </c>
      <c r="DT165" s="130">
        <v>14</v>
      </c>
      <c r="DU165" s="130">
        <v>6</v>
      </c>
      <c r="DV165" s="130">
        <v>11</v>
      </c>
      <c r="DW165" s="130">
        <v>15</v>
      </c>
      <c r="DX165" s="130">
        <v>16</v>
      </c>
      <c r="DY165" s="130">
        <v>10</v>
      </c>
      <c r="DZ165" s="130">
        <v>33</v>
      </c>
      <c r="EA165" s="130">
        <v>43</v>
      </c>
      <c r="EB165" s="130">
        <v>66</v>
      </c>
      <c r="EC165" s="130">
        <v>85</v>
      </c>
      <c r="ED165" s="130">
        <v>107</v>
      </c>
      <c r="EE165" s="130">
        <v>98</v>
      </c>
      <c r="EF165" s="130">
        <v>136</v>
      </c>
      <c r="EG165" s="66">
        <f t="shared" si="700"/>
        <v>94</v>
      </c>
      <c r="EH165" s="66">
        <f t="shared" si="701"/>
        <v>99</v>
      </c>
      <c r="EI165" s="66">
        <f t="shared" si="702"/>
        <v>609</v>
      </c>
      <c r="EJ165" s="66">
        <f t="shared" si="703"/>
        <v>802</v>
      </c>
      <c r="EK165" s="19"/>
      <c r="EL165" s="5">
        <f t="shared" si="704"/>
        <v>8</v>
      </c>
      <c r="EM165" s="5">
        <f t="shared" si="705"/>
        <v>6</v>
      </c>
      <c r="EN165" s="5">
        <f t="shared" si="706"/>
        <v>10</v>
      </c>
      <c r="EO165" s="5">
        <f t="shared" si="707"/>
        <v>5</v>
      </c>
      <c r="EP165" s="5">
        <f t="shared" si="708"/>
        <v>6</v>
      </c>
      <c r="EQ165" s="5">
        <f t="shared" si="709"/>
        <v>4</v>
      </c>
      <c r="ER165" s="5">
        <f t="shared" si="710"/>
        <v>8</v>
      </c>
      <c r="ES165" s="5">
        <f t="shared" si="711"/>
        <v>7</v>
      </c>
      <c r="ET165" s="5">
        <f t="shared" si="712"/>
        <v>8</v>
      </c>
      <c r="EU165" s="5">
        <f t="shared" si="713"/>
        <v>10</v>
      </c>
      <c r="EV165" s="5">
        <f t="shared" si="714"/>
        <v>6</v>
      </c>
      <c r="EW165" s="5">
        <f t="shared" si="715"/>
        <v>6</v>
      </c>
      <c r="EX165" s="5">
        <f t="shared" si="716"/>
        <v>10</v>
      </c>
      <c r="EY165" s="5">
        <f t="shared" si="717"/>
        <v>14</v>
      </c>
      <c r="EZ165" s="5">
        <f t="shared" si="718"/>
        <v>36</v>
      </c>
      <c r="FA165" s="5">
        <f t="shared" si="719"/>
        <v>28</v>
      </c>
      <c r="FB165" s="5">
        <f t="shared" si="720"/>
        <v>49</v>
      </c>
      <c r="FC165" s="5">
        <f t="shared" si="721"/>
        <v>91</v>
      </c>
      <c r="FD165" s="5">
        <f t="shared" si="722"/>
        <v>128</v>
      </c>
      <c r="FE165" s="5">
        <f t="shared" si="723"/>
        <v>196</v>
      </c>
      <c r="FF165" s="5">
        <f t="shared" si="724"/>
        <v>217</v>
      </c>
      <c r="FG165" s="5">
        <f t="shared" si="725"/>
        <v>189</v>
      </c>
      <c r="FH165" s="5">
        <f t="shared" si="726"/>
        <v>210</v>
      </c>
      <c r="FI165" s="5">
        <f t="shared" si="727"/>
        <v>189</v>
      </c>
      <c r="FJ165" s="5">
        <f t="shared" si="728"/>
        <v>200</v>
      </c>
      <c r="FK165" s="5">
        <f t="shared" si="729"/>
        <v>278</v>
      </c>
      <c r="FL165" s="5">
        <f t="shared" si="730"/>
        <v>291</v>
      </c>
      <c r="FM165" s="5">
        <f t="shared" si="731"/>
        <v>335</v>
      </c>
      <c r="FN165" s="5">
        <f t="shared" si="732"/>
        <v>139</v>
      </c>
      <c r="FO165" s="5">
        <f t="shared" si="733"/>
        <v>131</v>
      </c>
      <c r="FP165" s="176">
        <f t="shared" si="734"/>
        <v>72</v>
      </c>
      <c r="FQ165" s="176">
        <f t="shared" si="735"/>
        <v>564</v>
      </c>
      <c r="FR165" s="176">
        <f t="shared" si="736"/>
        <v>2179</v>
      </c>
      <c r="FS165" s="66">
        <f t="shared" si="737"/>
        <v>2815</v>
      </c>
      <c r="FT165" s="242">
        <f t="shared" si="588"/>
        <v>2.5483063319041579E-4</v>
      </c>
      <c r="FU165" s="242">
        <f t="shared" si="589"/>
        <v>2.4409692275146049E-4</v>
      </c>
      <c r="FV165" s="242">
        <f t="shared" si="590"/>
        <v>3.4637432673490241E-4</v>
      </c>
      <c r="FW165" s="242">
        <f t="shared" si="591"/>
        <v>3.6722852631192394E-4</v>
      </c>
      <c r="FX165" s="242">
        <f t="shared" si="592"/>
        <v>2.4968962192829748E-4</v>
      </c>
      <c r="FY165" s="242">
        <f t="shared" si="593"/>
        <v>1.6983094744439807E-4</v>
      </c>
      <c r="FZ165" s="242">
        <f t="shared" si="594"/>
        <v>2.5084398549285615E-4</v>
      </c>
      <c r="GA165" s="242">
        <f t="shared" si="595"/>
        <v>2.5091404401749232E-4</v>
      </c>
      <c r="GB165" s="242">
        <f t="shared" si="596"/>
        <v>3.1839528774974131E-4</v>
      </c>
      <c r="GC165" s="242">
        <f t="shared" si="597"/>
        <v>2.0654755757513167E-4</v>
      </c>
      <c r="GD165" s="242">
        <f t="shared" si="598"/>
        <v>1.2395413696932134E-4</v>
      </c>
      <c r="GE165" s="242">
        <f t="shared" si="599"/>
        <v>1.3895321908290875E-4</v>
      </c>
      <c r="GF165" s="242">
        <f t="shared" si="600"/>
        <v>2.2494657518839275E-4</v>
      </c>
      <c r="GG165" s="242">
        <f t="shared" si="601"/>
        <v>2.3146234603620733E-4</v>
      </c>
      <c r="GH165" s="242">
        <f t="shared" si="602"/>
        <v>5.7387894342510084E-4</v>
      </c>
      <c r="GI165" s="242">
        <f t="shared" si="603"/>
        <v>3.749681946620599E-4</v>
      </c>
      <c r="GJ165" s="242">
        <f t="shared" si="604"/>
        <v>6.2088977305845233E-4</v>
      </c>
      <c r="GK165" s="242">
        <f t="shared" si="605"/>
        <v>1.183739837398374E-3</v>
      </c>
      <c r="GL165" s="242">
        <f t="shared" si="606"/>
        <v>1.4247392615843546E-3</v>
      </c>
      <c r="GM165" s="242">
        <f t="shared" si="607"/>
        <v>2.4621878297572987E-3</v>
      </c>
      <c r="GN165" s="242">
        <f t="shared" si="608"/>
        <v>3.3522314739004833E-3</v>
      </c>
      <c r="GO165" s="242">
        <f t="shared" si="609"/>
        <v>3.465473614727346E-3</v>
      </c>
      <c r="GP165" s="242">
        <f t="shared" si="610"/>
        <v>3.5231352548401166E-3</v>
      </c>
      <c r="GQ165" s="242">
        <f t="shared" si="611"/>
        <v>2.7878984555927602E-3</v>
      </c>
      <c r="GR165" s="242">
        <f t="shared" si="612"/>
        <v>3.0983253551455439E-3</v>
      </c>
      <c r="GS165" s="242">
        <f t="shared" si="613"/>
        <v>4.1227328676721386E-3</v>
      </c>
      <c r="GT165" s="242">
        <f t="shared" si="614"/>
        <v>4.1314687300347836E-3</v>
      </c>
      <c r="GU165" s="242">
        <f t="shared" si="615"/>
        <v>4.3873004023874769E-3</v>
      </c>
      <c r="GV165" s="242">
        <f t="shared" si="616"/>
        <v>2.4757545262670431E-3</v>
      </c>
      <c r="GW165" s="242">
        <f t="shared" si="617"/>
        <v>1.7648227711534552E-3</v>
      </c>
      <c r="GX165" s="177">
        <f t="shared" si="618"/>
        <v>2.5771922778728714E-4</v>
      </c>
      <c r="GY165" s="177">
        <f t="shared" si="619"/>
        <v>8.5562405942036016E-4</v>
      </c>
      <c r="GZ165" s="177">
        <f t="shared" si="620"/>
        <v>3.3225749066049964E-3</v>
      </c>
      <c r="HA165" s="243">
        <f t="shared" si="621"/>
        <v>1.7656004335620549E-3</v>
      </c>
      <c r="HB165" s="19"/>
      <c r="HC165" s="19"/>
      <c r="HD165" s="225">
        <v>0.13833000000000001</v>
      </c>
      <c r="HE165" s="10">
        <f t="shared" si="738"/>
        <v>1.1066400000000001</v>
      </c>
      <c r="HF165" s="10">
        <f t="shared" si="739"/>
        <v>0.82998000000000005</v>
      </c>
      <c r="HG165" s="10">
        <f t="shared" si="740"/>
        <v>1.3833000000000002</v>
      </c>
      <c r="HH165" s="10">
        <f t="shared" si="741"/>
        <v>0.6916500000000001</v>
      </c>
      <c r="HI165" s="10">
        <f t="shared" si="742"/>
        <v>0.82998000000000005</v>
      </c>
      <c r="HJ165" s="10">
        <f t="shared" si="743"/>
        <v>0.55332000000000003</v>
      </c>
      <c r="HK165" s="10">
        <f t="shared" si="744"/>
        <v>1.1066400000000001</v>
      </c>
      <c r="HL165" s="10">
        <f t="shared" si="745"/>
        <v>0.96831</v>
      </c>
      <c r="HM165" s="10">
        <f t="shared" si="746"/>
        <v>1.1066400000000001</v>
      </c>
      <c r="HN165" s="10">
        <f t="shared" si="747"/>
        <v>1.3833000000000002</v>
      </c>
      <c r="HO165" s="10">
        <f t="shared" si="748"/>
        <v>0.82998000000000005</v>
      </c>
      <c r="HP165" s="10">
        <f t="shared" si="749"/>
        <v>0.82998000000000005</v>
      </c>
      <c r="HQ165" s="10">
        <f t="shared" si="750"/>
        <v>1.3833000000000002</v>
      </c>
      <c r="HR165" s="10">
        <f t="shared" si="751"/>
        <v>1.93662</v>
      </c>
      <c r="HS165" s="10">
        <f t="shared" si="752"/>
        <v>4.9798800000000005</v>
      </c>
      <c r="HT165" s="10">
        <f t="shared" si="753"/>
        <v>3.87324</v>
      </c>
      <c r="HU165" s="10">
        <f t="shared" si="754"/>
        <v>6.7781700000000003</v>
      </c>
      <c r="HV165" s="10">
        <f t="shared" si="755"/>
        <v>12.588030000000002</v>
      </c>
      <c r="HW165" s="10">
        <f t="shared" si="756"/>
        <v>17.706240000000001</v>
      </c>
      <c r="HX165" s="10">
        <f t="shared" si="757"/>
        <v>27.112680000000001</v>
      </c>
      <c r="HY165" s="10">
        <f t="shared" si="758"/>
        <v>30.017610000000001</v>
      </c>
      <c r="HZ165" s="10">
        <f t="shared" si="759"/>
        <v>26.144370000000002</v>
      </c>
      <c r="IA165" s="10">
        <f t="shared" si="760"/>
        <v>29.049300000000002</v>
      </c>
      <c r="IB165" s="10">
        <f t="shared" si="761"/>
        <v>26.144370000000002</v>
      </c>
      <c r="IC165" s="10">
        <f t="shared" si="762"/>
        <v>27.666</v>
      </c>
      <c r="ID165" s="10">
        <f t="shared" si="763"/>
        <v>38.455740000000006</v>
      </c>
      <c r="IE165" s="10">
        <f t="shared" si="764"/>
        <v>40.25403</v>
      </c>
      <c r="IF165" s="10">
        <f t="shared" si="765"/>
        <v>46.34055</v>
      </c>
      <c r="IG165" s="10">
        <f t="shared" si="766"/>
        <v>19.227870000000003</v>
      </c>
      <c r="IH165" s="10">
        <f t="shared" si="767"/>
        <v>18.121230000000001</v>
      </c>
      <c r="II165" s="176">
        <f t="shared" si="768"/>
        <v>9.9597600000000011</v>
      </c>
      <c r="IJ165" s="176">
        <f t="shared" si="769"/>
        <v>78.018119999999996</v>
      </c>
      <c r="IK165" s="176">
        <f t="shared" si="770"/>
        <v>301.42107000000004</v>
      </c>
      <c r="IL165" s="19">
        <f t="shared" si="771"/>
        <v>389.39895000000007</v>
      </c>
      <c r="IM165" s="168"/>
      <c r="IN165" s="168"/>
      <c r="IO165" s="168"/>
      <c r="IP165" s="168"/>
      <c r="IQ165" s="168"/>
      <c r="IR165" s="168"/>
      <c r="IS165" s="168"/>
      <c r="IT165" s="168"/>
      <c r="IU165" s="168"/>
      <c r="IV165" s="168"/>
      <c r="IW165" s="168"/>
      <c r="IX165" s="168"/>
      <c r="IY165" s="168"/>
      <c r="IZ165" s="168"/>
      <c r="JA165" s="168"/>
      <c r="JB165" s="168"/>
      <c r="JC165" s="168"/>
      <c r="JD165" s="168"/>
      <c r="JE165" s="168"/>
      <c r="JF165" s="168"/>
      <c r="JG165" s="168"/>
      <c r="JH165" s="168"/>
      <c r="JI165" s="168"/>
      <c r="JJ165" s="168"/>
      <c r="JK165" s="168"/>
      <c r="JL165" s="168"/>
      <c r="JM165" s="168"/>
      <c r="JN165" s="168"/>
      <c r="JO165" s="168"/>
      <c r="JP165" s="168"/>
      <c r="JQ165" s="177">
        <f t="shared" si="665"/>
        <v>0.13833000000000001</v>
      </c>
      <c r="JR165" s="177">
        <f t="shared" si="664"/>
        <v>0.13832999999999998</v>
      </c>
      <c r="JS165" s="177">
        <f t="shared" si="664"/>
        <v>0.13833000000000001</v>
      </c>
      <c r="JT165" s="22">
        <f t="shared" si="664"/>
        <v>0.13833000000000004</v>
      </c>
    </row>
    <row r="166" spans="1:280" x14ac:dyDescent="0.25">
      <c r="A166" s="96">
        <v>165</v>
      </c>
      <c r="B166" s="45"/>
      <c r="C166" s="45" t="s">
        <v>237</v>
      </c>
      <c r="D166" s="45" t="s">
        <v>183</v>
      </c>
      <c r="E166" s="68">
        <v>331</v>
      </c>
      <c r="F166" s="48" t="s">
        <v>71</v>
      </c>
      <c r="G166" s="124"/>
      <c r="H166" s="125"/>
      <c r="I166" s="125"/>
      <c r="J166" s="125"/>
      <c r="K166" s="125"/>
      <c r="L166" s="125"/>
      <c r="M166" s="125"/>
      <c r="N166" s="17"/>
      <c r="O166" s="12"/>
      <c r="P166" s="12"/>
      <c r="Q166" s="12"/>
      <c r="R166" s="12"/>
      <c r="S166" s="12"/>
      <c r="T166" s="12"/>
      <c r="U166" s="12"/>
      <c r="V166" s="12"/>
      <c r="W166" s="11"/>
      <c r="X166" s="11"/>
      <c r="Y166" s="12"/>
      <c r="Z166" s="11"/>
      <c r="AA166" s="11"/>
      <c r="AB166" s="11"/>
      <c r="AC166" s="11"/>
      <c r="AD166" s="11"/>
      <c r="AE166" s="11"/>
      <c r="AF166" s="11"/>
      <c r="AG166" s="11"/>
      <c r="AH166" s="12"/>
      <c r="AI166" s="12"/>
      <c r="AJ166" s="12"/>
      <c r="AK166" s="12"/>
      <c r="AL166" s="58"/>
      <c r="AM166" s="124">
        <v>12</v>
      </c>
      <c r="AN166" s="125">
        <v>12</v>
      </c>
      <c r="AO166" s="125">
        <v>12</v>
      </c>
      <c r="AP166" s="125">
        <v>12</v>
      </c>
      <c r="AQ166" s="125">
        <v>12</v>
      </c>
      <c r="AR166" s="125">
        <v>12</v>
      </c>
      <c r="AS166" s="125">
        <v>12</v>
      </c>
      <c r="AT166" s="17">
        <v>12</v>
      </c>
      <c r="AU166" s="12">
        <v>13</v>
      </c>
      <c r="AV166" s="12">
        <v>13</v>
      </c>
      <c r="AW166" s="12">
        <v>12</v>
      </c>
      <c r="AX166" s="12">
        <v>10</v>
      </c>
      <c r="AY166" s="12">
        <v>9</v>
      </c>
      <c r="AZ166" s="12">
        <v>13</v>
      </c>
      <c r="BA166" s="12">
        <v>11</v>
      </c>
      <c r="BB166" s="12">
        <v>10</v>
      </c>
      <c r="BC166" s="11">
        <v>9</v>
      </c>
      <c r="BD166" s="11">
        <v>9</v>
      </c>
      <c r="BE166" s="12">
        <v>9</v>
      </c>
      <c r="BF166" s="11">
        <v>10</v>
      </c>
      <c r="BG166" s="11">
        <v>8</v>
      </c>
      <c r="BH166" s="11">
        <v>9</v>
      </c>
      <c r="BI166" s="11"/>
      <c r="BJ166" s="11"/>
      <c r="BK166" s="11"/>
      <c r="BL166" s="11">
        <v>10</v>
      </c>
      <c r="BM166" s="11">
        <v>9</v>
      </c>
      <c r="BN166" s="12">
        <v>8</v>
      </c>
      <c r="BO166" s="12">
        <v>9</v>
      </c>
      <c r="BP166" s="12">
        <v>8</v>
      </c>
      <c r="BQ166" s="12">
        <v>6</v>
      </c>
      <c r="BR166" s="58"/>
      <c r="BS166" s="58"/>
      <c r="BT166" s="12">
        <f t="shared" si="666"/>
        <v>0</v>
      </c>
      <c r="BU166" s="12">
        <f t="shared" si="667"/>
        <v>0</v>
      </c>
      <c r="BV166" s="12">
        <f t="shared" si="668"/>
        <v>0</v>
      </c>
      <c r="BW166" s="12">
        <f t="shared" si="669"/>
        <v>0</v>
      </c>
      <c r="BX166" s="12">
        <f t="shared" si="670"/>
        <v>0</v>
      </c>
      <c r="BY166" s="12">
        <f t="shared" si="671"/>
        <v>0</v>
      </c>
      <c r="BZ166" s="12">
        <f t="shared" si="672"/>
        <v>0</v>
      </c>
      <c r="CA166" s="12">
        <f t="shared" si="673"/>
        <v>1</v>
      </c>
      <c r="CB166" s="12">
        <f t="shared" si="674"/>
        <v>0</v>
      </c>
      <c r="CC166" s="12">
        <f t="shared" si="675"/>
        <v>-1</v>
      </c>
      <c r="CD166" s="12">
        <f t="shared" si="676"/>
        <v>-2</v>
      </c>
      <c r="CE166" s="12">
        <f t="shared" si="677"/>
        <v>-1</v>
      </c>
      <c r="CF166" s="12">
        <f t="shared" si="678"/>
        <v>4</v>
      </c>
      <c r="CG166" s="12">
        <f t="shared" si="679"/>
        <v>-2</v>
      </c>
      <c r="CH166" s="12">
        <f t="shared" si="680"/>
        <v>-1</v>
      </c>
      <c r="CI166" s="12">
        <f t="shared" si="681"/>
        <v>-1</v>
      </c>
      <c r="CJ166" s="12">
        <f t="shared" si="682"/>
        <v>0</v>
      </c>
      <c r="CK166" s="12">
        <f t="shared" si="683"/>
        <v>0</v>
      </c>
      <c r="CL166" s="12">
        <f t="shared" si="684"/>
        <v>1</v>
      </c>
      <c r="CM166" s="12">
        <f t="shared" si="685"/>
        <v>-2</v>
      </c>
      <c r="CN166" s="12">
        <f t="shared" si="686"/>
        <v>1</v>
      </c>
      <c r="CO166" s="12">
        <f t="shared" si="687"/>
        <v>-9</v>
      </c>
      <c r="CP166" s="12">
        <f t="shared" si="688"/>
        <v>0</v>
      </c>
      <c r="CQ166" s="12">
        <f t="shared" si="689"/>
        <v>0</v>
      </c>
      <c r="CR166" s="12">
        <f t="shared" si="690"/>
        <v>10</v>
      </c>
      <c r="CS166" s="12">
        <f t="shared" si="691"/>
        <v>-1</v>
      </c>
      <c r="CT166" s="12">
        <f t="shared" si="692"/>
        <v>-1</v>
      </c>
      <c r="CU166" s="12">
        <f t="shared" si="693"/>
        <v>1</v>
      </c>
      <c r="CV166" s="12">
        <f t="shared" si="694"/>
        <v>-1</v>
      </c>
      <c r="CW166" s="12">
        <f t="shared" si="695"/>
        <v>-2</v>
      </c>
      <c r="CX166" s="66">
        <f t="shared" si="696"/>
        <v>0</v>
      </c>
      <c r="CY166" s="66">
        <f t="shared" si="697"/>
        <v>-4</v>
      </c>
      <c r="CZ166" s="66">
        <f t="shared" si="698"/>
        <v>-2</v>
      </c>
      <c r="DA166" s="66">
        <f t="shared" si="699"/>
        <v>-6</v>
      </c>
      <c r="DB166" s="58"/>
      <c r="DC166" s="128">
        <v>0</v>
      </c>
      <c r="DD166" s="128">
        <v>0</v>
      </c>
      <c r="DE166" s="128">
        <v>0</v>
      </c>
      <c r="DF166" s="129">
        <v>0</v>
      </c>
      <c r="DG166" s="129">
        <v>0</v>
      </c>
      <c r="DH166" s="129">
        <v>0</v>
      </c>
      <c r="DI166" s="129">
        <v>2</v>
      </c>
      <c r="DJ166" s="129">
        <v>0</v>
      </c>
      <c r="DK166" s="128">
        <v>1</v>
      </c>
      <c r="DL166" s="128">
        <v>1</v>
      </c>
      <c r="DM166" s="128">
        <v>2</v>
      </c>
      <c r="DN166" s="129">
        <v>1</v>
      </c>
      <c r="DO166" s="129">
        <v>0</v>
      </c>
      <c r="DP166" s="129">
        <v>0</v>
      </c>
      <c r="DQ166" s="129">
        <v>0</v>
      </c>
      <c r="DR166" s="129">
        <v>1</v>
      </c>
      <c r="DS166" s="130">
        <v>0</v>
      </c>
      <c r="DT166" s="130">
        <v>0</v>
      </c>
      <c r="DU166" s="130">
        <v>0</v>
      </c>
      <c r="DV166" s="130">
        <v>1</v>
      </c>
      <c r="DW166" s="130">
        <v>1</v>
      </c>
      <c r="DX166" s="130">
        <v>0</v>
      </c>
      <c r="DY166" s="130">
        <v>0</v>
      </c>
      <c r="DZ166" s="130">
        <v>0</v>
      </c>
      <c r="EA166" s="130">
        <v>0</v>
      </c>
      <c r="EB166" s="130">
        <v>0</v>
      </c>
      <c r="EC166" s="130">
        <v>0</v>
      </c>
      <c r="ED166" s="130">
        <v>0</v>
      </c>
      <c r="EE166" s="130">
        <v>0</v>
      </c>
      <c r="EF166" s="130">
        <v>1</v>
      </c>
      <c r="EG166" s="66">
        <f t="shared" si="700"/>
        <v>4</v>
      </c>
      <c r="EH166" s="66">
        <f t="shared" si="701"/>
        <v>5</v>
      </c>
      <c r="EI166" s="66">
        <f t="shared" si="702"/>
        <v>2</v>
      </c>
      <c r="EJ166" s="66">
        <f t="shared" si="703"/>
        <v>11</v>
      </c>
      <c r="EK166" s="19"/>
      <c r="EL166" s="5">
        <f t="shared" si="704"/>
        <v>0</v>
      </c>
      <c r="EM166" s="5">
        <f t="shared" si="705"/>
        <v>0</v>
      </c>
      <c r="EN166" s="5">
        <f t="shared" si="706"/>
        <v>0</v>
      </c>
      <c r="EO166" s="5">
        <f t="shared" si="707"/>
        <v>0</v>
      </c>
      <c r="EP166" s="5">
        <f t="shared" si="708"/>
        <v>0</v>
      </c>
      <c r="EQ166" s="5">
        <f t="shared" si="709"/>
        <v>0</v>
      </c>
      <c r="ER166" s="5">
        <f t="shared" si="710"/>
        <v>2</v>
      </c>
      <c r="ES166" s="5">
        <f t="shared" si="711"/>
        <v>1</v>
      </c>
      <c r="ET166" s="5">
        <f t="shared" si="712"/>
        <v>1</v>
      </c>
      <c r="EU166" s="5">
        <f t="shared" si="713"/>
        <v>0</v>
      </c>
      <c r="EV166" s="5">
        <f t="shared" si="714"/>
        <v>0</v>
      </c>
      <c r="EW166" s="5">
        <f t="shared" si="715"/>
        <v>0</v>
      </c>
      <c r="EX166" s="5">
        <f t="shared" si="716"/>
        <v>4</v>
      </c>
      <c r="EY166" s="5">
        <f t="shared" si="717"/>
        <v>-2</v>
      </c>
      <c r="EZ166" s="5">
        <f t="shared" si="718"/>
        <v>-1</v>
      </c>
      <c r="FA166" s="5">
        <f t="shared" si="719"/>
        <v>0</v>
      </c>
      <c r="FB166" s="5">
        <f t="shared" si="720"/>
        <v>0</v>
      </c>
      <c r="FC166" s="5">
        <f t="shared" si="721"/>
        <v>0</v>
      </c>
      <c r="FD166" s="5">
        <f t="shared" si="722"/>
        <v>1</v>
      </c>
      <c r="FE166" s="5">
        <f t="shared" si="723"/>
        <v>-1</v>
      </c>
      <c r="FF166" s="5">
        <f t="shared" si="724"/>
        <v>2</v>
      </c>
      <c r="FG166" s="5">
        <f t="shared" si="725"/>
        <v>-9</v>
      </c>
      <c r="FH166" s="5">
        <f t="shared" si="726"/>
        <v>0</v>
      </c>
      <c r="FI166" s="5">
        <f t="shared" si="727"/>
        <v>0</v>
      </c>
      <c r="FJ166" s="5">
        <f t="shared" si="728"/>
        <v>10</v>
      </c>
      <c r="FK166" s="5">
        <f t="shared" si="729"/>
        <v>-1</v>
      </c>
      <c r="FL166" s="5">
        <f t="shared" si="730"/>
        <v>-1</v>
      </c>
      <c r="FM166" s="5">
        <f t="shared" si="731"/>
        <v>1</v>
      </c>
      <c r="FN166" s="5">
        <f t="shared" si="732"/>
        <v>-1</v>
      </c>
      <c r="FO166" s="5">
        <f t="shared" si="733"/>
        <v>-1</v>
      </c>
      <c r="FP166" s="176">
        <f t="shared" si="734"/>
        <v>4</v>
      </c>
      <c r="FQ166" s="176">
        <f t="shared" si="735"/>
        <v>1</v>
      </c>
      <c r="FR166" s="176">
        <f t="shared" si="736"/>
        <v>0</v>
      </c>
      <c r="FS166" s="66">
        <f t="shared" si="737"/>
        <v>5</v>
      </c>
      <c r="FT166" s="242">
        <f t="shared" si="588"/>
        <v>0</v>
      </c>
      <c r="FU166" s="242">
        <f t="shared" si="589"/>
        <v>0</v>
      </c>
      <c r="FV166" s="242">
        <f t="shared" si="590"/>
        <v>0</v>
      </c>
      <c r="FW166" s="242">
        <f t="shared" si="591"/>
        <v>0</v>
      </c>
      <c r="FX166" s="242">
        <f t="shared" si="592"/>
        <v>0</v>
      </c>
      <c r="FY166" s="242">
        <f t="shared" si="593"/>
        <v>0</v>
      </c>
      <c r="FZ166" s="242">
        <f t="shared" si="594"/>
        <v>6.2710996373214039E-5</v>
      </c>
      <c r="GA166" s="242">
        <f t="shared" si="595"/>
        <v>3.5844863431070325E-5</v>
      </c>
      <c r="GB166" s="242">
        <f t="shared" si="596"/>
        <v>3.9799410968717664E-5</v>
      </c>
      <c r="GC166" s="242">
        <f t="shared" si="597"/>
        <v>0</v>
      </c>
      <c r="GD166" s="242">
        <f t="shared" si="598"/>
        <v>0</v>
      </c>
      <c r="GE166" s="242">
        <f t="shared" si="599"/>
        <v>0</v>
      </c>
      <c r="GF166" s="242">
        <f t="shared" si="600"/>
        <v>8.9978630075357108E-5</v>
      </c>
      <c r="GG166" s="242">
        <f t="shared" si="601"/>
        <v>-3.3066049433743901E-5</v>
      </c>
      <c r="GH166" s="242">
        <f t="shared" si="602"/>
        <v>-1.5941081761808355E-5</v>
      </c>
      <c r="GI166" s="242">
        <f t="shared" si="603"/>
        <v>0</v>
      </c>
      <c r="GJ166" s="242">
        <f t="shared" si="604"/>
        <v>0</v>
      </c>
      <c r="GK166" s="242">
        <f t="shared" si="605"/>
        <v>0</v>
      </c>
      <c r="GL166" s="242">
        <f t="shared" si="606"/>
        <v>1.113077548112777E-5</v>
      </c>
      <c r="GM166" s="242">
        <f t="shared" si="607"/>
        <v>-1.2562182804884177E-5</v>
      </c>
      <c r="GN166" s="242">
        <f t="shared" si="608"/>
        <v>3.0896142616594319E-5</v>
      </c>
      <c r="GO166" s="242">
        <f t="shared" si="609"/>
        <v>-1.6502255308225458E-4</v>
      </c>
      <c r="GP166" s="242">
        <f t="shared" si="610"/>
        <v>0</v>
      </c>
      <c r="GQ166" s="242">
        <f t="shared" si="611"/>
        <v>0</v>
      </c>
      <c r="GR166" s="242">
        <f t="shared" si="612"/>
        <v>1.5491626775727718E-4</v>
      </c>
      <c r="GS166" s="242">
        <f t="shared" si="613"/>
        <v>-1.4829974344144385E-5</v>
      </c>
      <c r="GT166" s="242">
        <f t="shared" si="614"/>
        <v>-1.4197487044793071E-5</v>
      </c>
      <c r="GU166" s="242">
        <f t="shared" si="615"/>
        <v>1.309641911160441E-5</v>
      </c>
      <c r="GV166" s="242">
        <f t="shared" si="616"/>
        <v>-1.7811183642208942E-5</v>
      </c>
      <c r="GW166" s="242">
        <f t="shared" si="617"/>
        <v>-1.3471929550789735E-5</v>
      </c>
      <c r="GX166" s="177">
        <f t="shared" si="618"/>
        <v>1.4317734877071509E-5</v>
      </c>
      <c r="GY166" s="177">
        <f t="shared" si="619"/>
        <v>1.5170639351424826E-6</v>
      </c>
      <c r="GZ166" s="177">
        <f t="shared" si="620"/>
        <v>0</v>
      </c>
      <c r="HA166" s="243">
        <f t="shared" si="621"/>
        <v>3.1360576084583569E-6</v>
      </c>
      <c r="HB166" s="19"/>
      <c r="HC166" s="19"/>
      <c r="HD166" s="225">
        <v>0.26012999999999997</v>
      </c>
      <c r="HE166" s="10">
        <f t="shared" si="738"/>
        <v>0</v>
      </c>
      <c r="HF166" s="10">
        <f t="shared" si="739"/>
        <v>0</v>
      </c>
      <c r="HG166" s="10">
        <f t="shared" si="740"/>
        <v>0</v>
      </c>
      <c r="HH166" s="10">
        <f t="shared" si="741"/>
        <v>0</v>
      </c>
      <c r="HI166" s="10">
        <f t="shared" si="742"/>
        <v>0</v>
      </c>
      <c r="HJ166" s="10">
        <f t="shared" si="743"/>
        <v>0</v>
      </c>
      <c r="HK166" s="10">
        <f t="shared" si="744"/>
        <v>0.52025999999999994</v>
      </c>
      <c r="HL166" s="10">
        <f t="shared" si="745"/>
        <v>0.26012999999999997</v>
      </c>
      <c r="HM166" s="10">
        <f t="shared" si="746"/>
        <v>0.26012999999999997</v>
      </c>
      <c r="HN166" s="10">
        <f t="shared" si="747"/>
        <v>0</v>
      </c>
      <c r="HO166" s="10">
        <f t="shared" si="748"/>
        <v>0</v>
      </c>
      <c r="HP166" s="10">
        <f t="shared" si="749"/>
        <v>0</v>
      </c>
      <c r="HQ166" s="10">
        <f t="shared" si="750"/>
        <v>1.0405199999999999</v>
      </c>
      <c r="HR166" s="10">
        <f t="shared" si="751"/>
        <v>-0.52025999999999994</v>
      </c>
      <c r="HS166" s="10">
        <f t="shared" si="752"/>
        <v>-0.26012999999999997</v>
      </c>
      <c r="HT166" s="10">
        <f t="shared" si="753"/>
        <v>0</v>
      </c>
      <c r="HU166" s="10">
        <f t="shared" si="754"/>
        <v>0</v>
      </c>
      <c r="HV166" s="10">
        <f t="shared" si="755"/>
        <v>0</v>
      </c>
      <c r="HW166" s="10">
        <f t="shared" si="756"/>
        <v>0.26012999999999997</v>
      </c>
      <c r="HX166" s="10">
        <f t="shared" si="757"/>
        <v>-0.26012999999999997</v>
      </c>
      <c r="HY166" s="10">
        <f t="shared" si="758"/>
        <v>0.52025999999999994</v>
      </c>
      <c r="HZ166" s="10">
        <f t="shared" si="759"/>
        <v>-2.34117</v>
      </c>
      <c r="IA166" s="10">
        <f t="shared" si="760"/>
        <v>0</v>
      </c>
      <c r="IB166" s="10">
        <f t="shared" si="761"/>
        <v>0</v>
      </c>
      <c r="IC166" s="10">
        <f t="shared" si="762"/>
        <v>2.6012999999999997</v>
      </c>
      <c r="ID166" s="10">
        <f t="shared" si="763"/>
        <v>-0.26012999999999997</v>
      </c>
      <c r="IE166" s="10">
        <f t="shared" si="764"/>
        <v>-0.26012999999999997</v>
      </c>
      <c r="IF166" s="10">
        <f t="shared" si="765"/>
        <v>0.26012999999999997</v>
      </c>
      <c r="IG166" s="10">
        <f t="shared" si="766"/>
        <v>-0.26012999999999997</v>
      </c>
      <c r="IH166" s="10">
        <f t="shared" si="767"/>
        <v>-0.26012999999999997</v>
      </c>
      <c r="II166" s="176">
        <f t="shared" si="768"/>
        <v>1.0405199999999999</v>
      </c>
      <c r="IJ166" s="176">
        <f t="shared" si="769"/>
        <v>0.26012999999999997</v>
      </c>
      <c r="IK166" s="176">
        <f t="shared" si="770"/>
        <v>0</v>
      </c>
      <c r="IL166" s="19">
        <f t="shared" si="771"/>
        <v>1.3006499999999999</v>
      </c>
      <c r="IM166" s="168"/>
      <c r="IN166" s="168"/>
      <c r="IO166" s="168"/>
      <c r="IP166" s="168"/>
      <c r="IQ166" s="168"/>
      <c r="IR166" s="168"/>
      <c r="IS166" s="168"/>
      <c r="IT166" s="168"/>
      <c r="IU166" s="168"/>
      <c r="IV166" s="168"/>
      <c r="IW166" s="168"/>
      <c r="IX166" s="168"/>
      <c r="IY166" s="168"/>
      <c r="IZ166" s="168"/>
      <c r="JA166" s="168"/>
      <c r="JB166" s="168"/>
      <c r="JC166" s="168"/>
      <c r="JD166" s="168"/>
      <c r="JE166" s="168"/>
      <c r="JF166" s="168"/>
      <c r="JG166" s="168"/>
      <c r="JH166" s="168"/>
      <c r="JI166" s="168"/>
      <c r="JJ166" s="168"/>
      <c r="JK166" s="168"/>
      <c r="JL166" s="168"/>
      <c r="JM166" s="168"/>
      <c r="JN166" s="168"/>
      <c r="JO166" s="168"/>
      <c r="JP166" s="168"/>
      <c r="JQ166" s="177">
        <f t="shared" si="665"/>
        <v>0.26012999999999997</v>
      </c>
      <c r="JR166" s="177">
        <f t="shared" ref="JR166:JR171" si="772">IJ166/FQ166</f>
        <v>0.26012999999999997</v>
      </c>
      <c r="JS166" s="177"/>
      <c r="JT166" s="22">
        <f t="shared" ref="JT166:JT173" si="773">IL166/FS166</f>
        <v>0.26012999999999997</v>
      </c>
    </row>
    <row r="167" spans="1:280" x14ac:dyDescent="0.25">
      <c r="A167" s="96">
        <v>166</v>
      </c>
      <c r="B167" s="45"/>
      <c r="C167" s="45" t="s">
        <v>182</v>
      </c>
      <c r="D167" s="45" t="s">
        <v>182</v>
      </c>
      <c r="E167" s="68">
        <v>261</v>
      </c>
      <c r="F167" s="48" t="s">
        <v>142</v>
      </c>
      <c r="G167" s="124"/>
      <c r="H167" s="125"/>
      <c r="I167" s="125"/>
      <c r="J167" s="125"/>
      <c r="K167" s="125"/>
      <c r="L167" s="125"/>
      <c r="M167" s="125"/>
      <c r="N167" s="17"/>
      <c r="O167" s="12"/>
      <c r="P167" s="12"/>
      <c r="Q167" s="12"/>
      <c r="R167" s="12"/>
      <c r="S167" s="12"/>
      <c r="T167" s="12"/>
      <c r="U167" s="12"/>
      <c r="V167" s="12"/>
      <c r="W167" s="11"/>
      <c r="X167" s="11"/>
      <c r="Y167" s="12"/>
      <c r="Z167" s="11"/>
      <c r="AA167" s="11"/>
      <c r="AB167" s="11"/>
      <c r="AC167" s="11"/>
      <c r="AD167" s="11"/>
      <c r="AE167" s="11"/>
      <c r="AF167" s="11"/>
      <c r="AG167" s="11"/>
      <c r="AH167" s="12"/>
      <c r="AI167" s="12"/>
      <c r="AJ167" s="12"/>
      <c r="AK167" s="11"/>
      <c r="AL167" s="60"/>
      <c r="AM167" s="124">
        <v>833</v>
      </c>
      <c r="AN167" s="125">
        <v>833</v>
      </c>
      <c r="AO167" s="125">
        <v>833</v>
      </c>
      <c r="AP167" s="125">
        <v>833</v>
      </c>
      <c r="AQ167" s="125">
        <v>833</v>
      </c>
      <c r="AR167" s="125">
        <v>833</v>
      </c>
      <c r="AS167" s="125">
        <v>833</v>
      </c>
      <c r="AT167" s="17">
        <v>833</v>
      </c>
      <c r="AU167" s="12">
        <v>835</v>
      </c>
      <c r="AV167" s="12">
        <v>739</v>
      </c>
      <c r="AW167" s="12">
        <v>813</v>
      </c>
      <c r="AX167" s="12">
        <v>846</v>
      </c>
      <c r="AY167" s="12">
        <v>887</v>
      </c>
      <c r="AZ167" s="12">
        <v>1027</v>
      </c>
      <c r="BA167" s="12">
        <v>1325</v>
      </c>
      <c r="BB167" s="12">
        <v>1499</v>
      </c>
      <c r="BC167" s="11">
        <v>1609</v>
      </c>
      <c r="BD167" s="11">
        <v>1633</v>
      </c>
      <c r="BE167" s="12">
        <v>1809</v>
      </c>
      <c r="BF167" s="11">
        <v>2138</v>
      </c>
      <c r="BG167" s="11">
        <v>2273</v>
      </c>
      <c r="BH167" s="11">
        <v>2564</v>
      </c>
      <c r="BI167" s="11">
        <v>3993</v>
      </c>
      <c r="BJ167" s="11">
        <v>5643</v>
      </c>
      <c r="BK167" s="11">
        <v>10301</v>
      </c>
      <c r="BL167" s="11">
        <v>19397</v>
      </c>
      <c r="BM167" s="11">
        <v>25428</v>
      </c>
      <c r="BN167" s="12">
        <v>28433</v>
      </c>
      <c r="BO167" s="12">
        <v>29491</v>
      </c>
      <c r="BP167" s="12">
        <v>29888</v>
      </c>
      <c r="BQ167" s="11">
        <v>29775</v>
      </c>
      <c r="BR167" s="60"/>
      <c r="BS167" s="60"/>
      <c r="BT167" s="11">
        <f t="shared" si="666"/>
        <v>0</v>
      </c>
      <c r="BU167" s="11">
        <f t="shared" si="667"/>
        <v>0</v>
      </c>
      <c r="BV167" s="11">
        <f t="shared" si="668"/>
        <v>0</v>
      </c>
      <c r="BW167" s="11">
        <f t="shared" si="669"/>
        <v>0</v>
      </c>
      <c r="BX167" s="11">
        <f t="shared" si="670"/>
        <v>0</v>
      </c>
      <c r="BY167" s="11">
        <f t="shared" si="671"/>
        <v>0</v>
      </c>
      <c r="BZ167" s="11">
        <f t="shared" si="672"/>
        <v>0</v>
      </c>
      <c r="CA167" s="11">
        <f t="shared" si="673"/>
        <v>2</v>
      </c>
      <c r="CB167" s="11">
        <f t="shared" si="674"/>
        <v>-96</v>
      </c>
      <c r="CC167" s="11">
        <f t="shared" si="675"/>
        <v>74</v>
      </c>
      <c r="CD167" s="11">
        <f t="shared" si="676"/>
        <v>33</v>
      </c>
      <c r="CE167" s="11">
        <f t="shared" si="677"/>
        <v>41</v>
      </c>
      <c r="CF167" s="11">
        <f t="shared" si="678"/>
        <v>140</v>
      </c>
      <c r="CG167" s="11">
        <f t="shared" si="679"/>
        <v>298</v>
      </c>
      <c r="CH167" s="11">
        <f t="shared" si="680"/>
        <v>174</v>
      </c>
      <c r="CI167" s="11">
        <f t="shared" si="681"/>
        <v>110</v>
      </c>
      <c r="CJ167" s="11">
        <f t="shared" si="682"/>
        <v>24</v>
      </c>
      <c r="CK167" s="11">
        <f t="shared" si="683"/>
        <v>176</v>
      </c>
      <c r="CL167" s="11">
        <f t="shared" si="684"/>
        <v>329</v>
      </c>
      <c r="CM167" s="11">
        <f t="shared" si="685"/>
        <v>135</v>
      </c>
      <c r="CN167" s="11">
        <f t="shared" si="686"/>
        <v>291</v>
      </c>
      <c r="CO167" s="11">
        <f t="shared" si="687"/>
        <v>1429</v>
      </c>
      <c r="CP167" s="11">
        <f t="shared" si="688"/>
        <v>1650</v>
      </c>
      <c r="CQ167" s="11">
        <f t="shared" si="689"/>
        <v>4658</v>
      </c>
      <c r="CR167" s="11">
        <f t="shared" si="690"/>
        <v>9096</v>
      </c>
      <c r="CS167" s="11">
        <f t="shared" si="691"/>
        <v>6031</v>
      </c>
      <c r="CT167" s="11">
        <f t="shared" si="692"/>
        <v>3005</v>
      </c>
      <c r="CU167" s="11">
        <f t="shared" si="693"/>
        <v>1058</v>
      </c>
      <c r="CV167" s="11">
        <f t="shared" si="694"/>
        <v>397</v>
      </c>
      <c r="CW167" s="11">
        <f t="shared" si="695"/>
        <v>-113</v>
      </c>
      <c r="CX167" s="66">
        <f t="shared" si="696"/>
        <v>-20</v>
      </c>
      <c r="CY167" s="66">
        <f t="shared" si="697"/>
        <v>1460</v>
      </c>
      <c r="CZ167" s="66">
        <f t="shared" si="698"/>
        <v>27502</v>
      </c>
      <c r="DA167" s="66">
        <f t="shared" si="699"/>
        <v>28942</v>
      </c>
      <c r="DB167" s="60"/>
      <c r="DC167" s="128">
        <v>47</v>
      </c>
      <c r="DD167" s="128">
        <v>64</v>
      </c>
      <c r="DE167" s="128">
        <v>104</v>
      </c>
      <c r="DF167" s="129">
        <v>86</v>
      </c>
      <c r="DG167" s="129">
        <v>87</v>
      </c>
      <c r="DH167" s="129">
        <v>142</v>
      </c>
      <c r="DI167" s="129">
        <v>156</v>
      </c>
      <c r="DJ167" s="129">
        <v>139</v>
      </c>
      <c r="DK167" s="128">
        <v>204</v>
      </c>
      <c r="DL167" s="128">
        <v>151</v>
      </c>
      <c r="DM167" s="128">
        <v>156</v>
      </c>
      <c r="DN167" s="129">
        <v>112</v>
      </c>
      <c r="DO167" s="129">
        <v>163</v>
      </c>
      <c r="DP167" s="129">
        <v>117</v>
      </c>
      <c r="DQ167" s="129">
        <v>184</v>
      </c>
      <c r="DR167" s="129">
        <v>202</v>
      </c>
      <c r="DS167" s="130">
        <v>309</v>
      </c>
      <c r="DT167" s="130">
        <v>238</v>
      </c>
      <c r="DU167" s="130">
        <v>212</v>
      </c>
      <c r="DV167" s="130">
        <v>186</v>
      </c>
      <c r="DW167" s="130">
        <v>246</v>
      </c>
      <c r="DX167" s="130">
        <v>205</v>
      </c>
      <c r="DY167" s="130">
        <v>92</v>
      </c>
      <c r="DZ167" s="130">
        <v>185</v>
      </c>
      <c r="EA167" s="130">
        <v>253</v>
      </c>
      <c r="EB167" s="130">
        <v>243</v>
      </c>
      <c r="EC167" s="130">
        <v>474</v>
      </c>
      <c r="ED167" s="130">
        <v>979</v>
      </c>
      <c r="EE167" s="130">
        <v>1431</v>
      </c>
      <c r="EF167" s="130">
        <v>3385</v>
      </c>
      <c r="EG167" s="66">
        <f t="shared" si="700"/>
        <v>1180</v>
      </c>
      <c r="EH167" s="66">
        <f t="shared" si="701"/>
        <v>1879</v>
      </c>
      <c r="EI167" s="66">
        <f t="shared" si="702"/>
        <v>7493</v>
      </c>
      <c r="EJ167" s="66">
        <f t="shared" si="703"/>
        <v>10552</v>
      </c>
      <c r="EK167" s="84"/>
      <c r="EL167" s="5">
        <f t="shared" si="704"/>
        <v>47</v>
      </c>
      <c r="EM167" s="5">
        <f t="shared" si="705"/>
        <v>64</v>
      </c>
      <c r="EN167" s="5">
        <f t="shared" si="706"/>
        <v>104</v>
      </c>
      <c r="EO167" s="5">
        <f t="shared" si="707"/>
        <v>86</v>
      </c>
      <c r="EP167" s="5">
        <f t="shared" si="708"/>
        <v>87</v>
      </c>
      <c r="EQ167" s="5">
        <f t="shared" si="709"/>
        <v>142</v>
      </c>
      <c r="ER167" s="5">
        <f t="shared" si="710"/>
        <v>156</v>
      </c>
      <c r="ES167" s="5">
        <f t="shared" si="711"/>
        <v>141</v>
      </c>
      <c r="ET167" s="5">
        <f t="shared" si="712"/>
        <v>108</v>
      </c>
      <c r="EU167" s="5">
        <f t="shared" si="713"/>
        <v>225</v>
      </c>
      <c r="EV167" s="5">
        <f t="shared" si="714"/>
        <v>189</v>
      </c>
      <c r="EW167" s="5">
        <f t="shared" si="715"/>
        <v>153</v>
      </c>
      <c r="EX167" s="5">
        <f t="shared" si="716"/>
        <v>303</v>
      </c>
      <c r="EY167" s="5">
        <f t="shared" si="717"/>
        <v>415</v>
      </c>
      <c r="EZ167" s="5">
        <f t="shared" si="718"/>
        <v>358</v>
      </c>
      <c r="FA167" s="5">
        <f t="shared" si="719"/>
        <v>312</v>
      </c>
      <c r="FB167" s="5">
        <f t="shared" si="720"/>
        <v>333</v>
      </c>
      <c r="FC167" s="5">
        <f t="shared" si="721"/>
        <v>414</v>
      </c>
      <c r="FD167" s="5">
        <f t="shared" si="722"/>
        <v>541</v>
      </c>
      <c r="FE167" s="5">
        <f t="shared" si="723"/>
        <v>321</v>
      </c>
      <c r="FF167" s="5">
        <f t="shared" si="724"/>
        <v>537</v>
      </c>
      <c r="FG167" s="5">
        <f t="shared" si="725"/>
        <v>1634</v>
      </c>
      <c r="FH167" s="5">
        <f t="shared" si="726"/>
        <v>1742</v>
      </c>
      <c r="FI167" s="5">
        <f t="shared" si="727"/>
        <v>4843</v>
      </c>
      <c r="FJ167" s="5">
        <f t="shared" si="728"/>
        <v>9349</v>
      </c>
      <c r="FK167" s="5">
        <f t="shared" si="729"/>
        <v>6274</v>
      </c>
      <c r="FL167" s="5">
        <f t="shared" si="730"/>
        <v>3479</v>
      </c>
      <c r="FM167" s="5">
        <f t="shared" si="731"/>
        <v>2037</v>
      </c>
      <c r="FN167" s="5">
        <f t="shared" si="732"/>
        <v>1828</v>
      </c>
      <c r="FO167" s="5">
        <f t="shared" si="733"/>
        <v>3272</v>
      </c>
      <c r="FP167" s="176">
        <f t="shared" si="734"/>
        <v>1160</v>
      </c>
      <c r="FQ167" s="176">
        <f t="shared" si="735"/>
        <v>3339</v>
      </c>
      <c r="FR167" s="176">
        <f t="shared" si="736"/>
        <v>34995</v>
      </c>
      <c r="FS167" s="66">
        <f t="shared" si="737"/>
        <v>39494</v>
      </c>
      <c r="FT167" s="242">
        <f t="shared" si="588"/>
        <v>1.4971299699936928E-3</v>
      </c>
      <c r="FU167" s="242">
        <f t="shared" si="589"/>
        <v>2.603700509348912E-3</v>
      </c>
      <c r="FV167" s="242">
        <f t="shared" si="590"/>
        <v>3.6022929980429851E-3</v>
      </c>
      <c r="FW167" s="242">
        <f t="shared" si="591"/>
        <v>6.3163306525650916E-3</v>
      </c>
      <c r="FX167" s="242">
        <f t="shared" si="592"/>
        <v>3.6204995179603132E-3</v>
      </c>
      <c r="FY167" s="242">
        <f t="shared" si="593"/>
        <v>6.0289986342761314E-3</v>
      </c>
      <c r="FZ167" s="242">
        <f t="shared" si="594"/>
        <v>4.8914577171106947E-3</v>
      </c>
      <c r="GA167" s="242">
        <f t="shared" si="595"/>
        <v>5.0541257437809158E-3</v>
      </c>
      <c r="GB167" s="242">
        <f t="shared" si="596"/>
        <v>4.2983363846215072E-3</v>
      </c>
      <c r="GC167" s="242">
        <f t="shared" si="597"/>
        <v>4.6473200454404629E-3</v>
      </c>
      <c r="GD167" s="242">
        <f t="shared" si="598"/>
        <v>3.9045553145336228E-3</v>
      </c>
      <c r="GE167" s="242">
        <f t="shared" si="599"/>
        <v>3.5433070866141732E-3</v>
      </c>
      <c r="GF167" s="242">
        <f t="shared" si="600"/>
        <v>6.8158812282083005E-3</v>
      </c>
      <c r="GG167" s="242">
        <f t="shared" si="601"/>
        <v>6.8612052575018597E-3</v>
      </c>
      <c r="GH167" s="242">
        <f t="shared" si="602"/>
        <v>5.7069072707273917E-3</v>
      </c>
      <c r="GI167" s="242">
        <f t="shared" si="603"/>
        <v>4.1782170262343815E-3</v>
      </c>
      <c r="GJ167" s="242">
        <f t="shared" si="604"/>
        <v>4.2195162128258086E-3</v>
      </c>
      <c r="GK167" s="242">
        <f t="shared" si="605"/>
        <v>5.3853658536585367E-3</v>
      </c>
      <c r="GL167" s="242">
        <f t="shared" si="606"/>
        <v>6.0217495352901237E-3</v>
      </c>
      <c r="GM167" s="242">
        <f t="shared" si="607"/>
        <v>4.032460680367821E-3</v>
      </c>
      <c r="GN167" s="242">
        <f t="shared" si="608"/>
        <v>8.295614292555575E-3</v>
      </c>
      <c r="GO167" s="242">
        <f t="shared" si="609"/>
        <v>2.9960761304044885E-2</v>
      </c>
      <c r="GP167" s="242">
        <f t="shared" si="610"/>
        <v>2.9225245780626113E-2</v>
      </c>
      <c r="GQ167" s="242">
        <f t="shared" si="611"/>
        <v>7.143805407637957E-2</v>
      </c>
      <c r="GR167" s="242">
        <f t="shared" si="612"/>
        <v>0.14483121872627844</v>
      </c>
      <c r="GS167" s="242">
        <f t="shared" si="613"/>
        <v>9.3043259035161863E-2</v>
      </c>
      <c r="GT167" s="242">
        <f t="shared" si="614"/>
        <v>4.9393057428835097E-2</v>
      </c>
      <c r="GU167" s="242">
        <f t="shared" si="615"/>
        <v>2.6677405730338184E-2</v>
      </c>
      <c r="GV167" s="242">
        <f t="shared" si="616"/>
        <v>3.2558843697957945E-2</v>
      </c>
      <c r="GW167" s="242">
        <f t="shared" si="617"/>
        <v>4.4080153490184015E-2</v>
      </c>
      <c r="GX167" s="177">
        <f t="shared" si="618"/>
        <v>4.1521431143507377E-3</v>
      </c>
      <c r="GY167" s="177">
        <f t="shared" si="619"/>
        <v>5.0654764794407494E-3</v>
      </c>
      <c r="GZ167" s="177">
        <f t="shared" si="620"/>
        <v>5.3360949452336784E-2</v>
      </c>
      <c r="HA167" s="243">
        <f t="shared" si="621"/>
        <v>2.477109183769087E-2</v>
      </c>
      <c r="HB167" s="19"/>
      <c r="HC167" s="19"/>
      <c r="HD167" s="225">
        <v>0.80735999999999997</v>
      </c>
      <c r="HE167" s="10">
        <f t="shared" si="738"/>
        <v>37.945920000000001</v>
      </c>
      <c r="HF167" s="10">
        <f t="shared" si="739"/>
        <v>51.671039999999998</v>
      </c>
      <c r="HG167" s="10">
        <f t="shared" si="740"/>
        <v>83.965440000000001</v>
      </c>
      <c r="HH167" s="10">
        <f t="shared" si="741"/>
        <v>69.432959999999994</v>
      </c>
      <c r="HI167" s="10">
        <f t="shared" si="742"/>
        <v>70.240319999999997</v>
      </c>
      <c r="HJ167" s="10">
        <f t="shared" si="743"/>
        <v>114.64511999999999</v>
      </c>
      <c r="HK167" s="10">
        <f t="shared" si="744"/>
        <v>125.94816</v>
      </c>
      <c r="HL167" s="10">
        <f t="shared" si="745"/>
        <v>113.83775999999999</v>
      </c>
      <c r="HM167" s="10">
        <f t="shared" si="746"/>
        <v>87.194879999999998</v>
      </c>
      <c r="HN167" s="10">
        <f t="shared" si="747"/>
        <v>181.65600000000001</v>
      </c>
      <c r="HO167" s="10">
        <f t="shared" si="748"/>
        <v>152.59103999999999</v>
      </c>
      <c r="HP167" s="10">
        <f t="shared" si="749"/>
        <v>123.52607999999999</v>
      </c>
      <c r="HQ167" s="10">
        <f t="shared" si="750"/>
        <v>244.63007999999999</v>
      </c>
      <c r="HR167" s="10">
        <f t="shared" si="751"/>
        <v>335.05439999999999</v>
      </c>
      <c r="HS167" s="10">
        <f t="shared" si="752"/>
        <v>289.03487999999999</v>
      </c>
      <c r="HT167" s="10">
        <f t="shared" si="753"/>
        <v>251.89632</v>
      </c>
      <c r="HU167" s="10">
        <f t="shared" si="754"/>
        <v>268.85087999999996</v>
      </c>
      <c r="HV167" s="10">
        <f t="shared" si="755"/>
        <v>334.24703999999997</v>
      </c>
      <c r="HW167" s="10">
        <f t="shared" si="756"/>
        <v>436.78175999999996</v>
      </c>
      <c r="HX167" s="10">
        <f t="shared" si="757"/>
        <v>259.16255999999998</v>
      </c>
      <c r="HY167" s="10">
        <f t="shared" si="758"/>
        <v>433.55232000000001</v>
      </c>
      <c r="HZ167" s="10">
        <f t="shared" si="759"/>
        <v>1319.22624</v>
      </c>
      <c r="IA167" s="10">
        <f t="shared" si="760"/>
        <v>1406.42112</v>
      </c>
      <c r="IB167" s="10">
        <f t="shared" si="761"/>
        <v>3910.04448</v>
      </c>
      <c r="IC167" s="10">
        <f t="shared" si="762"/>
        <v>7548.00864</v>
      </c>
      <c r="ID167" s="10">
        <f t="shared" si="763"/>
        <v>5065.3766399999995</v>
      </c>
      <c r="IE167" s="10">
        <f t="shared" si="764"/>
        <v>2808.8054400000001</v>
      </c>
      <c r="IF167" s="10">
        <f t="shared" si="765"/>
        <v>1644.59232</v>
      </c>
      <c r="IG167" s="10">
        <f t="shared" si="766"/>
        <v>1475.8540799999998</v>
      </c>
      <c r="IH167" s="10">
        <f t="shared" si="767"/>
        <v>2641.68192</v>
      </c>
      <c r="II167" s="176">
        <f t="shared" si="768"/>
        <v>936.53760000000011</v>
      </c>
      <c r="IJ167" s="176">
        <f t="shared" si="769"/>
        <v>2695.7750399999995</v>
      </c>
      <c r="IK167" s="176">
        <f t="shared" si="770"/>
        <v>28253.563200000001</v>
      </c>
      <c r="IL167" s="19">
        <f t="shared" si="771"/>
        <v>31885.875839999997</v>
      </c>
      <c r="IM167" s="168"/>
      <c r="IN167" s="168"/>
      <c r="IO167" s="168"/>
      <c r="IP167" s="168"/>
      <c r="IQ167" s="168"/>
      <c r="IR167" s="168"/>
      <c r="IS167" s="168"/>
      <c r="IT167" s="168"/>
      <c r="IU167" s="168"/>
      <c r="IV167" s="168"/>
      <c r="IW167" s="168"/>
      <c r="IX167" s="168"/>
      <c r="IY167" s="168"/>
      <c r="IZ167" s="168"/>
      <c r="JA167" s="168"/>
      <c r="JB167" s="168"/>
      <c r="JC167" s="168"/>
      <c r="JD167" s="168"/>
      <c r="JE167" s="168"/>
      <c r="JF167" s="168"/>
      <c r="JG167" s="168"/>
      <c r="JH167" s="168"/>
      <c r="JI167" s="168"/>
      <c r="JJ167" s="168"/>
      <c r="JK167" s="168"/>
      <c r="JL167" s="168"/>
      <c r="JM167" s="168"/>
      <c r="JN167" s="168"/>
      <c r="JO167" s="168"/>
      <c r="JP167" s="168"/>
      <c r="JQ167" s="177">
        <f t="shared" si="665"/>
        <v>0.80736000000000008</v>
      </c>
      <c r="JR167" s="177">
        <f t="shared" si="772"/>
        <v>0.80735999999999986</v>
      </c>
      <c r="JS167" s="177">
        <f t="shared" ref="JS167:JS173" si="774">IK167/FR167</f>
        <v>0.80735999999999997</v>
      </c>
      <c r="JT167" s="22">
        <f t="shared" si="773"/>
        <v>0.80735999999999997</v>
      </c>
    </row>
    <row r="168" spans="1:280" x14ac:dyDescent="0.25">
      <c r="A168" s="96">
        <v>167</v>
      </c>
      <c r="B168" s="45"/>
      <c r="C168" s="45" t="s">
        <v>182</v>
      </c>
      <c r="D168" s="45" t="s">
        <v>182</v>
      </c>
      <c r="E168" s="68">
        <v>228</v>
      </c>
      <c r="F168" s="48" t="s">
        <v>189</v>
      </c>
      <c r="G168" s="124"/>
      <c r="H168" s="125"/>
      <c r="I168" s="125"/>
      <c r="J168" s="125"/>
      <c r="K168" s="125"/>
      <c r="L168" s="125"/>
      <c r="M168" s="125"/>
      <c r="N168" s="17"/>
      <c r="O168" s="12"/>
      <c r="P168" s="12"/>
      <c r="Q168" s="12"/>
      <c r="R168" s="12"/>
      <c r="S168" s="12"/>
      <c r="T168" s="12"/>
      <c r="U168" s="12"/>
      <c r="V168" s="12"/>
      <c r="W168" s="11"/>
      <c r="X168" s="11"/>
      <c r="Y168" s="12"/>
      <c r="Z168" s="11"/>
      <c r="AA168" s="11"/>
      <c r="AB168" s="11"/>
      <c r="AC168" s="11"/>
      <c r="AD168" s="11"/>
      <c r="AE168" s="11"/>
      <c r="AF168" s="11"/>
      <c r="AG168" s="11"/>
      <c r="AH168" s="12"/>
      <c r="AI168" s="12"/>
      <c r="AJ168" s="12"/>
      <c r="AK168" s="12"/>
      <c r="AL168" s="60"/>
      <c r="AM168" s="124">
        <v>0</v>
      </c>
      <c r="AN168" s="125">
        <v>0</v>
      </c>
      <c r="AO168" s="125">
        <v>0</v>
      </c>
      <c r="AP168" s="125">
        <v>0</v>
      </c>
      <c r="AQ168" s="125">
        <v>0</v>
      </c>
      <c r="AR168" s="125">
        <v>0</v>
      </c>
      <c r="AS168" s="125">
        <v>0</v>
      </c>
      <c r="AT168" s="17">
        <v>0</v>
      </c>
      <c r="AU168" s="12">
        <v>0</v>
      </c>
      <c r="AV168" s="12">
        <v>0</v>
      </c>
      <c r="AW168" s="12">
        <v>10</v>
      </c>
      <c r="AX168" s="12">
        <v>17</v>
      </c>
      <c r="AY168" s="12">
        <v>15</v>
      </c>
      <c r="AZ168" s="12">
        <v>21</v>
      </c>
      <c r="BA168" s="12">
        <v>28</v>
      </c>
      <c r="BB168" s="12">
        <v>30</v>
      </c>
      <c r="BC168" s="11">
        <v>47</v>
      </c>
      <c r="BD168" s="11">
        <v>58</v>
      </c>
      <c r="BE168" s="12">
        <v>62</v>
      </c>
      <c r="BF168" s="11">
        <v>74</v>
      </c>
      <c r="BG168" s="11">
        <v>81</v>
      </c>
      <c r="BH168" s="11">
        <v>80</v>
      </c>
      <c r="BI168" s="11">
        <v>68</v>
      </c>
      <c r="BJ168" s="11">
        <v>69</v>
      </c>
      <c r="BK168" s="11">
        <v>65</v>
      </c>
      <c r="BL168" s="11">
        <v>67</v>
      </c>
      <c r="BM168" s="11">
        <v>59</v>
      </c>
      <c r="BN168" s="12">
        <v>59</v>
      </c>
      <c r="BO168" s="12">
        <v>61</v>
      </c>
      <c r="BP168" s="12">
        <v>63</v>
      </c>
      <c r="BQ168" s="12">
        <v>58</v>
      </c>
      <c r="BR168" s="60"/>
      <c r="BS168" s="60"/>
      <c r="BT168" s="11">
        <f t="shared" si="666"/>
        <v>0</v>
      </c>
      <c r="BU168" s="11">
        <f t="shared" si="667"/>
        <v>0</v>
      </c>
      <c r="BV168" s="11">
        <f t="shared" si="668"/>
        <v>0</v>
      </c>
      <c r="BW168" s="11">
        <f t="shared" si="669"/>
        <v>0</v>
      </c>
      <c r="BX168" s="11">
        <f t="shared" si="670"/>
        <v>0</v>
      </c>
      <c r="BY168" s="11">
        <f t="shared" si="671"/>
        <v>0</v>
      </c>
      <c r="BZ168" s="11">
        <f t="shared" si="672"/>
        <v>0</v>
      </c>
      <c r="CA168" s="11">
        <f t="shared" si="673"/>
        <v>0</v>
      </c>
      <c r="CB168" s="11">
        <f t="shared" si="674"/>
        <v>0</v>
      </c>
      <c r="CC168" s="11">
        <f t="shared" si="675"/>
        <v>10</v>
      </c>
      <c r="CD168" s="11">
        <f t="shared" si="676"/>
        <v>7</v>
      </c>
      <c r="CE168" s="11">
        <f t="shared" si="677"/>
        <v>-2</v>
      </c>
      <c r="CF168" s="11">
        <f t="shared" si="678"/>
        <v>6</v>
      </c>
      <c r="CG168" s="11">
        <f t="shared" si="679"/>
        <v>7</v>
      </c>
      <c r="CH168" s="11">
        <f t="shared" si="680"/>
        <v>2</v>
      </c>
      <c r="CI168" s="11">
        <f t="shared" si="681"/>
        <v>17</v>
      </c>
      <c r="CJ168" s="11">
        <f t="shared" si="682"/>
        <v>11</v>
      </c>
      <c r="CK168" s="11">
        <f t="shared" si="683"/>
        <v>4</v>
      </c>
      <c r="CL168" s="11">
        <f t="shared" si="684"/>
        <v>12</v>
      </c>
      <c r="CM168" s="11">
        <f t="shared" si="685"/>
        <v>7</v>
      </c>
      <c r="CN168" s="11">
        <f t="shared" si="686"/>
        <v>-1</v>
      </c>
      <c r="CO168" s="11">
        <f t="shared" si="687"/>
        <v>-12</v>
      </c>
      <c r="CP168" s="11">
        <f t="shared" si="688"/>
        <v>1</v>
      </c>
      <c r="CQ168" s="11">
        <f t="shared" si="689"/>
        <v>-4</v>
      </c>
      <c r="CR168" s="11">
        <f t="shared" si="690"/>
        <v>2</v>
      </c>
      <c r="CS168" s="11">
        <f t="shared" si="691"/>
        <v>-8</v>
      </c>
      <c r="CT168" s="11">
        <f t="shared" si="692"/>
        <v>0</v>
      </c>
      <c r="CU168" s="11">
        <f t="shared" si="693"/>
        <v>2</v>
      </c>
      <c r="CV168" s="11">
        <f t="shared" si="694"/>
        <v>2</v>
      </c>
      <c r="CW168" s="11">
        <f t="shared" si="695"/>
        <v>-5</v>
      </c>
      <c r="CX168" s="66">
        <f t="shared" si="696"/>
        <v>10</v>
      </c>
      <c r="CY168" s="66">
        <f t="shared" si="697"/>
        <v>71</v>
      </c>
      <c r="CZ168" s="66">
        <f t="shared" si="698"/>
        <v>-23</v>
      </c>
      <c r="DA168" s="66">
        <f t="shared" si="699"/>
        <v>58</v>
      </c>
      <c r="DB168" s="60"/>
      <c r="DC168" s="129">
        <v>0</v>
      </c>
      <c r="DD168" s="129">
        <v>0</v>
      </c>
      <c r="DE168" s="128">
        <v>0</v>
      </c>
      <c r="DF168" s="129">
        <v>0</v>
      </c>
      <c r="DG168" s="129">
        <v>0</v>
      </c>
      <c r="DH168" s="129">
        <v>1</v>
      </c>
      <c r="DI168" s="129">
        <v>0</v>
      </c>
      <c r="DJ168" s="129">
        <v>0</v>
      </c>
      <c r="DK168" s="129">
        <v>0</v>
      </c>
      <c r="DL168" s="129">
        <v>0</v>
      </c>
      <c r="DM168" s="128">
        <v>1</v>
      </c>
      <c r="DN168" s="129">
        <v>2</v>
      </c>
      <c r="DO168" s="129">
        <v>0</v>
      </c>
      <c r="DP168" s="129">
        <v>6</v>
      </c>
      <c r="DQ168" s="129">
        <v>5</v>
      </c>
      <c r="DR168" s="129">
        <v>6</v>
      </c>
      <c r="DS168" s="130">
        <v>1</v>
      </c>
      <c r="DT168" s="130">
        <v>1</v>
      </c>
      <c r="DU168" s="130">
        <v>0</v>
      </c>
      <c r="DV168" s="130">
        <v>4</v>
      </c>
      <c r="DW168" s="130">
        <v>1</v>
      </c>
      <c r="DX168" s="130">
        <v>4</v>
      </c>
      <c r="DY168" s="130">
        <v>5</v>
      </c>
      <c r="DZ168" s="130">
        <v>9</v>
      </c>
      <c r="EA168" s="130">
        <v>4</v>
      </c>
      <c r="EB168" s="130">
        <v>9</v>
      </c>
      <c r="EC168" s="130">
        <v>1</v>
      </c>
      <c r="ED168" s="130">
        <v>0</v>
      </c>
      <c r="EE168" s="130">
        <v>3</v>
      </c>
      <c r="EF168" s="130">
        <v>3</v>
      </c>
      <c r="EG168" s="66">
        <f t="shared" si="700"/>
        <v>1</v>
      </c>
      <c r="EH168" s="66">
        <f t="shared" si="701"/>
        <v>26</v>
      </c>
      <c r="EI168" s="66">
        <f t="shared" si="702"/>
        <v>39</v>
      </c>
      <c r="EJ168" s="66">
        <f t="shared" si="703"/>
        <v>66</v>
      </c>
      <c r="EK168" s="19"/>
      <c r="EL168" s="5">
        <f t="shared" si="704"/>
        <v>0</v>
      </c>
      <c r="EM168" s="5">
        <f t="shared" si="705"/>
        <v>0</v>
      </c>
      <c r="EN168" s="5">
        <f t="shared" si="706"/>
        <v>0</v>
      </c>
      <c r="EO168" s="5">
        <f t="shared" si="707"/>
        <v>0</v>
      </c>
      <c r="EP168" s="5">
        <f t="shared" si="708"/>
        <v>0</v>
      </c>
      <c r="EQ168" s="5">
        <f t="shared" si="709"/>
        <v>1</v>
      </c>
      <c r="ER168" s="5">
        <f t="shared" si="710"/>
        <v>0</v>
      </c>
      <c r="ES168" s="5">
        <f t="shared" si="711"/>
        <v>0</v>
      </c>
      <c r="ET168" s="5">
        <f t="shared" si="712"/>
        <v>0</v>
      </c>
      <c r="EU168" s="5">
        <f t="shared" si="713"/>
        <v>10</v>
      </c>
      <c r="EV168" s="5">
        <f t="shared" si="714"/>
        <v>8</v>
      </c>
      <c r="EW168" s="5">
        <f t="shared" si="715"/>
        <v>0</v>
      </c>
      <c r="EX168" s="5">
        <f t="shared" si="716"/>
        <v>6</v>
      </c>
      <c r="EY168" s="5">
        <f t="shared" si="717"/>
        <v>13</v>
      </c>
      <c r="EZ168" s="5">
        <f t="shared" si="718"/>
        <v>7</v>
      </c>
      <c r="FA168" s="5">
        <f t="shared" si="719"/>
        <v>23</v>
      </c>
      <c r="FB168" s="5">
        <f t="shared" si="720"/>
        <v>12</v>
      </c>
      <c r="FC168" s="5">
        <f t="shared" si="721"/>
        <v>5</v>
      </c>
      <c r="FD168" s="5">
        <f t="shared" si="722"/>
        <v>12</v>
      </c>
      <c r="FE168" s="5">
        <f t="shared" si="723"/>
        <v>11</v>
      </c>
      <c r="FF168" s="5">
        <f t="shared" si="724"/>
        <v>0</v>
      </c>
      <c r="FG168" s="5">
        <f t="shared" si="725"/>
        <v>-8</v>
      </c>
      <c r="FH168" s="5">
        <f t="shared" si="726"/>
        <v>6</v>
      </c>
      <c r="FI168" s="5">
        <f t="shared" si="727"/>
        <v>5</v>
      </c>
      <c r="FJ168" s="5">
        <f t="shared" si="728"/>
        <v>6</v>
      </c>
      <c r="FK168" s="5">
        <f t="shared" si="729"/>
        <v>1</v>
      </c>
      <c r="FL168" s="5">
        <f t="shared" si="730"/>
        <v>1</v>
      </c>
      <c r="FM168" s="5">
        <f t="shared" si="731"/>
        <v>2</v>
      </c>
      <c r="FN168" s="5">
        <f t="shared" si="732"/>
        <v>5</v>
      </c>
      <c r="FO168" s="5">
        <f t="shared" si="733"/>
        <v>-2</v>
      </c>
      <c r="FP168" s="176">
        <f t="shared" si="734"/>
        <v>11</v>
      </c>
      <c r="FQ168" s="176">
        <f t="shared" si="735"/>
        <v>97</v>
      </c>
      <c r="FR168" s="176">
        <f t="shared" si="736"/>
        <v>16</v>
      </c>
      <c r="FS168" s="66">
        <f t="shared" si="737"/>
        <v>124</v>
      </c>
      <c r="FT168" s="242">
        <f t="shared" si="588"/>
        <v>0</v>
      </c>
      <c r="FU168" s="242">
        <f t="shared" si="589"/>
        <v>0</v>
      </c>
      <c r="FV168" s="242">
        <f t="shared" si="590"/>
        <v>0</v>
      </c>
      <c r="FW168" s="242">
        <f t="shared" si="591"/>
        <v>0</v>
      </c>
      <c r="FX168" s="242">
        <f t="shared" si="592"/>
        <v>0</v>
      </c>
      <c r="FY168" s="242">
        <f t="shared" si="593"/>
        <v>4.2457736861099519E-5</v>
      </c>
      <c r="FZ168" s="242">
        <f t="shared" si="594"/>
        <v>0</v>
      </c>
      <c r="GA168" s="242">
        <f t="shared" si="595"/>
        <v>0</v>
      </c>
      <c r="GB168" s="242">
        <f t="shared" si="596"/>
        <v>0</v>
      </c>
      <c r="GC168" s="242">
        <f t="shared" si="597"/>
        <v>2.0654755757513167E-4</v>
      </c>
      <c r="GD168" s="242">
        <f t="shared" si="598"/>
        <v>1.6527218262576179E-4</v>
      </c>
      <c r="GE168" s="242">
        <f t="shared" si="599"/>
        <v>0</v>
      </c>
      <c r="GF168" s="242">
        <f t="shared" si="600"/>
        <v>1.3496794511303565E-4</v>
      </c>
      <c r="GG168" s="242">
        <f t="shared" si="601"/>
        <v>2.1492932131933538E-4</v>
      </c>
      <c r="GH168" s="242">
        <f t="shared" si="602"/>
        <v>1.1158757233265849E-4</v>
      </c>
      <c r="GI168" s="242">
        <f t="shared" si="603"/>
        <v>3.0800958847240637E-4</v>
      </c>
      <c r="GJ168" s="242">
        <f t="shared" si="604"/>
        <v>1.5205463830002914E-4</v>
      </c>
      <c r="GK168" s="242">
        <f t="shared" si="605"/>
        <v>6.504065040650406E-5</v>
      </c>
      <c r="GL168" s="242">
        <f t="shared" si="606"/>
        <v>1.3356930577353325E-4</v>
      </c>
      <c r="GM168" s="242">
        <f t="shared" si="607"/>
        <v>1.3818401085372595E-4</v>
      </c>
      <c r="GN168" s="242">
        <f t="shared" si="608"/>
        <v>0</v>
      </c>
      <c r="GO168" s="242">
        <f t="shared" si="609"/>
        <v>-1.4668671385089296E-4</v>
      </c>
      <c r="GP168" s="242">
        <f t="shared" si="610"/>
        <v>1.0066100728114619E-4</v>
      </c>
      <c r="GQ168" s="242">
        <f t="shared" si="611"/>
        <v>7.3753927396633877E-5</v>
      </c>
      <c r="GR168" s="242">
        <f t="shared" si="612"/>
        <v>9.2949760654366311E-5</v>
      </c>
      <c r="GS168" s="242">
        <f t="shared" si="613"/>
        <v>1.4829974344144385E-5</v>
      </c>
      <c r="GT168" s="242">
        <f t="shared" si="614"/>
        <v>1.4197487044793071E-5</v>
      </c>
      <c r="GU168" s="242">
        <f t="shared" si="615"/>
        <v>2.6192838223208819E-5</v>
      </c>
      <c r="GV168" s="242">
        <f t="shared" si="616"/>
        <v>8.9055918211044721E-5</v>
      </c>
      <c r="GW168" s="242">
        <f t="shared" si="617"/>
        <v>-2.694385910157947E-5</v>
      </c>
      <c r="GX168" s="177">
        <f t="shared" si="618"/>
        <v>3.9373770911946649E-5</v>
      </c>
      <c r="GY168" s="177">
        <f t="shared" si="619"/>
        <v>1.4715520170882081E-4</v>
      </c>
      <c r="GZ168" s="177">
        <f t="shared" si="620"/>
        <v>2.4397062187094972E-5</v>
      </c>
      <c r="HA168" s="243">
        <f t="shared" si="621"/>
        <v>7.7774228689767255E-5</v>
      </c>
      <c r="HB168" s="19"/>
      <c r="HC168" s="19"/>
      <c r="HD168" s="225">
        <v>0.86129999999999995</v>
      </c>
      <c r="HE168" s="10">
        <f t="shared" si="738"/>
        <v>0</v>
      </c>
      <c r="HF168" s="10">
        <f t="shared" si="739"/>
        <v>0</v>
      </c>
      <c r="HG168" s="10">
        <f t="shared" si="740"/>
        <v>0</v>
      </c>
      <c r="HH168" s="10">
        <f t="shared" si="741"/>
        <v>0</v>
      </c>
      <c r="HI168" s="10">
        <f t="shared" si="742"/>
        <v>0</v>
      </c>
      <c r="HJ168" s="10">
        <f t="shared" si="743"/>
        <v>0.86129999999999995</v>
      </c>
      <c r="HK168" s="10">
        <f t="shared" si="744"/>
        <v>0</v>
      </c>
      <c r="HL168" s="10">
        <f t="shared" si="745"/>
        <v>0</v>
      </c>
      <c r="HM168" s="10">
        <f t="shared" si="746"/>
        <v>0</v>
      </c>
      <c r="HN168" s="10">
        <f t="shared" si="747"/>
        <v>8.6129999999999995</v>
      </c>
      <c r="HO168" s="10">
        <f t="shared" si="748"/>
        <v>6.8903999999999996</v>
      </c>
      <c r="HP168" s="10">
        <f t="shared" si="749"/>
        <v>0</v>
      </c>
      <c r="HQ168" s="10">
        <f t="shared" si="750"/>
        <v>5.1677999999999997</v>
      </c>
      <c r="HR168" s="10">
        <f t="shared" si="751"/>
        <v>11.196899999999999</v>
      </c>
      <c r="HS168" s="10">
        <f t="shared" si="752"/>
        <v>6.0290999999999997</v>
      </c>
      <c r="HT168" s="10">
        <f t="shared" si="753"/>
        <v>19.809899999999999</v>
      </c>
      <c r="HU168" s="10">
        <f t="shared" si="754"/>
        <v>10.335599999999999</v>
      </c>
      <c r="HV168" s="10">
        <f t="shared" si="755"/>
        <v>4.3064999999999998</v>
      </c>
      <c r="HW168" s="10">
        <f t="shared" si="756"/>
        <v>10.335599999999999</v>
      </c>
      <c r="HX168" s="10">
        <f t="shared" si="757"/>
        <v>9.4742999999999995</v>
      </c>
      <c r="HY168" s="10">
        <f t="shared" si="758"/>
        <v>0</v>
      </c>
      <c r="HZ168" s="10">
        <f t="shared" si="759"/>
        <v>-6.8903999999999996</v>
      </c>
      <c r="IA168" s="10">
        <f t="shared" si="760"/>
        <v>5.1677999999999997</v>
      </c>
      <c r="IB168" s="10">
        <f t="shared" si="761"/>
        <v>4.3064999999999998</v>
      </c>
      <c r="IC168" s="10">
        <f t="shared" si="762"/>
        <v>5.1677999999999997</v>
      </c>
      <c r="ID168" s="10">
        <f t="shared" si="763"/>
        <v>0.86129999999999995</v>
      </c>
      <c r="IE168" s="10">
        <f t="shared" si="764"/>
        <v>0.86129999999999995</v>
      </c>
      <c r="IF168" s="10">
        <f t="shared" si="765"/>
        <v>1.7225999999999999</v>
      </c>
      <c r="IG168" s="10">
        <f t="shared" si="766"/>
        <v>4.3064999999999998</v>
      </c>
      <c r="IH168" s="10">
        <f t="shared" si="767"/>
        <v>-1.7225999999999999</v>
      </c>
      <c r="II168" s="176">
        <f t="shared" si="768"/>
        <v>9.4742999999999995</v>
      </c>
      <c r="IJ168" s="176">
        <f t="shared" si="769"/>
        <v>83.546099999999996</v>
      </c>
      <c r="IK168" s="176">
        <f t="shared" si="770"/>
        <v>13.780799999999999</v>
      </c>
      <c r="IL168" s="19">
        <f t="shared" si="771"/>
        <v>106.80119999999999</v>
      </c>
      <c r="IM168" s="168"/>
      <c r="IN168" s="168"/>
      <c r="IO168" s="168"/>
      <c r="IP168" s="168"/>
      <c r="IQ168" s="168"/>
      <c r="IR168" s="168"/>
      <c r="IS168" s="168"/>
      <c r="IT168" s="168"/>
      <c r="IU168" s="168"/>
      <c r="IV168" s="168"/>
      <c r="IW168" s="168"/>
      <c r="IX168" s="168"/>
      <c r="IY168" s="168"/>
      <c r="IZ168" s="168"/>
      <c r="JA168" s="168"/>
      <c r="JB168" s="168"/>
      <c r="JC168" s="168"/>
      <c r="JD168" s="168"/>
      <c r="JE168" s="168"/>
      <c r="JF168" s="168"/>
      <c r="JG168" s="168"/>
      <c r="JH168" s="168"/>
      <c r="JI168" s="168"/>
      <c r="JJ168" s="168"/>
      <c r="JK168" s="168"/>
      <c r="JL168" s="168"/>
      <c r="JM168" s="168"/>
      <c r="JN168" s="168"/>
      <c r="JO168" s="168"/>
      <c r="JP168" s="168"/>
      <c r="JQ168" s="177">
        <f t="shared" si="665"/>
        <v>0.86129999999999995</v>
      </c>
      <c r="JR168" s="177">
        <f t="shared" si="772"/>
        <v>0.86129999999999995</v>
      </c>
      <c r="JS168" s="177">
        <f t="shared" si="774"/>
        <v>0.86129999999999995</v>
      </c>
      <c r="JT168" s="22">
        <f t="shared" si="773"/>
        <v>0.86129999999999995</v>
      </c>
    </row>
    <row r="169" spans="1:280" x14ac:dyDescent="0.25">
      <c r="A169" s="96">
        <v>168</v>
      </c>
      <c r="B169" s="45"/>
      <c r="C169" s="45" t="s">
        <v>182</v>
      </c>
      <c r="D169" s="45" t="s">
        <v>182</v>
      </c>
      <c r="E169" s="68">
        <v>204</v>
      </c>
      <c r="F169" s="46" t="s">
        <v>127</v>
      </c>
      <c r="G169" s="17"/>
      <c r="H169" s="5"/>
      <c r="I169" s="5"/>
      <c r="J169" s="5"/>
      <c r="K169" s="5"/>
      <c r="L169" s="5"/>
      <c r="M169" s="5"/>
      <c r="N169" s="17"/>
      <c r="O169" s="12"/>
      <c r="P169" s="12"/>
      <c r="Q169" s="12"/>
      <c r="R169" s="12"/>
      <c r="S169" s="12"/>
      <c r="T169" s="12"/>
      <c r="U169" s="12"/>
      <c r="V169" s="12"/>
      <c r="W169" s="11"/>
      <c r="X169" s="11"/>
      <c r="Y169" s="12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58"/>
      <c r="AM169" s="17">
        <v>584</v>
      </c>
      <c r="AN169" s="5">
        <v>582</v>
      </c>
      <c r="AO169" s="5">
        <v>561</v>
      </c>
      <c r="AP169" s="5">
        <v>561</v>
      </c>
      <c r="AQ169" s="5">
        <v>542</v>
      </c>
      <c r="AR169" s="5">
        <v>489</v>
      </c>
      <c r="AS169" s="5">
        <v>463</v>
      </c>
      <c r="AT169" s="17">
        <v>464</v>
      </c>
      <c r="AU169" s="12">
        <v>421</v>
      </c>
      <c r="AV169" s="12">
        <v>384</v>
      </c>
      <c r="AW169" s="12">
        <v>369</v>
      </c>
      <c r="AX169" s="12">
        <v>378</v>
      </c>
      <c r="AY169" s="12">
        <v>360</v>
      </c>
      <c r="AZ169" s="12">
        <v>347</v>
      </c>
      <c r="BA169" s="12">
        <v>354</v>
      </c>
      <c r="BB169" s="12">
        <v>367</v>
      </c>
      <c r="BC169" s="11">
        <v>396</v>
      </c>
      <c r="BD169" s="11">
        <v>360</v>
      </c>
      <c r="BE169" s="12">
        <v>352</v>
      </c>
      <c r="BF169" s="11">
        <v>351</v>
      </c>
      <c r="BG169" s="11">
        <v>350</v>
      </c>
      <c r="BH169" s="11">
        <v>382</v>
      </c>
      <c r="BI169" s="11">
        <v>479</v>
      </c>
      <c r="BJ169" s="11">
        <v>510</v>
      </c>
      <c r="BK169" s="11">
        <v>545</v>
      </c>
      <c r="BL169" s="11">
        <v>525</v>
      </c>
      <c r="BM169" s="11">
        <v>574</v>
      </c>
      <c r="BN169" s="11">
        <v>626</v>
      </c>
      <c r="BO169" s="11">
        <v>683</v>
      </c>
      <c r="BP169" s="11">
        <v>654</v>
      </c>
      <c r="BQ169" s="11">
        <v>687</v>
      </c>
      <c r="BR169" s="58"/>
      <c r="BS169" s="58"/>
      <c r="BT169" s="12">
        <f t="shared" si="666"/>
        <v>-2</v>
      </c>
      <c r="BU169" s="12">
        <f t="shared" si="667"/>
        <v>-21</v>
      </c>
      <c r="BV169" s="12">
        <f t="shared" si="668"/>
        <v>0</v>
      </c>
      <c r="BW169" s="12">
        <f t="shared" si="669"/>
        <v>-19</v>
      </c>
      <c r="BX169" s="12">
        <f t="shared" si="670"/>
        <v>-53</v>
      </c>
      <c r="BY169" s="12">
        <f t="shared" si="671"/>
        <v>-26</v>
      </c>
      <c r="BZ169" s="12">
        <f t="shared" si="672"/>
        <v>1</v>
      </c>
      <c r="CA169" s="12">
        <f t="shared" si="673"/>
        <v>-43</v>
      </c>
      <c r="CB169" s="12">
        <f t="shared" si="674"/>
        <v>-37</v>
      </c>
      <c r="CC169" s="12">
        <f t="shared" si="675"/>
        <v>-15</v>
      </c>
      <c r="CD169" s="12">
        <f t="shared" si="676"/>
        <v>9</v>
      </c>
      <c r="CE169" s="12">
        <f t="shared" si="677"/>
        <v>-18</v>
      </c>
      <c r="CF169" s="12">
        <f t="shared" si="678"/>
        <v>-13</v>
      </c>
      <c r="CG169" s="12">
        <f t="shared" si="679"/>
        <v>7</v>
      </c>
      <c r="CH169" s="12">
        <f t="shared" si="680"/>
        <v>13</v>
      </c>
      <c r="CI169" s="12">
        <f t="shared" si="681"/>
        <v>29</v>
      </c>
      <c r="CJ169" s="12">
        <f t="shared" si="682"/>
        <v>-36</v>
      </c>
      <c r="CK169" s="12">
        <f t="shared" si="683"/>
        <v>-8</v>
      </c>
      <c r="CL169" s="12">
        <f t="shared" si="684"/>
        <v>-1</v>
      </c>
      <c r="CM169" s="12">
        <f t="shared" si="685"/>
        <v>-1</v>
      </c>
      <c r="CN169" s="12">
        <f t="shared" si="686"/>
        <v>32</v>
      </c>
      <c r="CO169" s="12">
        <f t="shared" si="687"/>
        <v>97</v>
      </c>
      <c r="CP169" s="12">
        <f t="shared" si="688"/>
        <v>31</v>
      </c>
      <c r="CQ169" s="12">
        <f t="shared" si="689"/>
        <v>35</v>
      </c>
      <c r="CR169" s="12">
        <f t="shared" si="690"/>
        <v>-20</v>
      </c>
      <c r="CS169" s="12">
        <f t="shared" si="691"/>
        <v>49</v>
      </c>
      <c r="CT169" s="12">
        <f t="shared" si="692"/>
        <v>52</v>
      </c>
      <c r="CU169" s="12">
        <f t="shared" si="693"/>
        <v>57</v>
      </c>
      <c r="CV169" s="12">
        <f t="shared" si="694"/>
        <v>-29</v>
      </c>
      <c r="CW169" s="12">
        <f t="shared" si="695"/>
        <v>33</v>
      </c>
      <c r="CX169" s="66">
        <f t="shared" si="696"/>
        <v>-215</v>
      </c>
      <c r="CY169" s="66">
        <f t="shared" si="697"/>
        <v>-19</v>
      </c>
      <c r="CZ169" s="66">
        <f t="shared" si="698"/>
        <v>337</v>
      </c>
      <c r="DA169" s="66">
        <f t="shared" si="699"/>
        <v>103</v>
      </c>
      <c r="DB169" s="58"/>
      <c r="DC169" s="128">
        <v>28</v>
      </c>
      <c r="DD169" s="128">
        <v>33</v>
      </c>
      <c r="DE169" s="128">
        <v>15</v>
      </c>
      <c r="DF169" s="129">
        <v>24</v>
      </c>
      <c r="DG169" s="129">
        <v>17</v>
      </c>
      <c r="DH169" s="129">
        <v>28</v>
      </c>
      <c r="DI169" s="129">
        <v>21</v>
      </c>
      <c r="DJ169" s="129">
        <v>20</v>
      </c>
      <c r="DK169" s="128">
        <v>34</v>
      </c>
      <c r="DL169" s="128">
        <v>35</v>
      </c>
      <c r="DM169" s="128">
        <v>25</v>
      </c>
      <c r="DN169" s="129">
        <v>12</v>
      </c>
      <c r="DO169" s="129">
        <v>17</v>
      </c>
      <c r="DP169" s="129">
        <v>12</v>
      </c>
      <c r="DQ169" s="129">
        <v>23</v>
      </c>
      <c r="DR169" s="129">
        <v>8</v>
      </c>
      <c r="DS169" s="130">
        <v>23</v>
      </c>
      <c r="DT169" s="130">
        <v>5</v>
      </c>
      <c r="DU169" s="130">
        <v>10</v>
      </c>
      <c r="DV169" s="130">
        <v>8</v>
      </c>
      <c r="DW169" s="130">
        <v>9</v>
      </c>
      <c r="DX169" s="130">
        <v>8</v>
      </c>
      <c r="DY169" s="130">
        <v>2</v>
      </c>
      <c r="DZ169" s="130">
        <v>11</v>
      </c>
      <c r="EA169" s="130">
        <v>5</v>
      </c>
      <c r="EB169" s="130">
        <v>5</v>
      </c>
      <c r="EC169" s="130">
        <v>8</v>
      </c>
      <c r="ED169" s="130">
        <v>20</v>
      </c>
      <c r="EE169" s="130">
        <v>14</v>
      </c>
      <c r="EF169" s="130">
        <v>17</v>
      </c>
      <c r="EG169" s="66">
        <f t="shared" si="700"/>
        <v>255</v>
      </c>
      <c r="EH169" s="66">
        <f t="shared" si="701"/>
        <v>143</v>
      </c>
      <c r="EI169" s="66">
        <f t="shared" si="702"/>
        <v>99</v>
      </c>
      <c r="EJ169" s="66">
        <f t="shared" si="703"/>
        <v>497</v>
      </c>
      <c r="EK169" s="25"/>
      <c r="EL169" s="5">
        <f t="shared" si="704"/>
        <v>26</v>
      </c>
      <c r="EM169" s="5">
        <f t="shared" si="705"/>
        <v>12</v>
      </c>
      <c r="EN169" s="5">
        <f t="shared" si="706"/>
        <v>15</v>
      </c>
      <c r="EO169" s="5">
        <f t="shared" si="707"/>
        <v>5</v>
      </c>
      <c r="EP169" s="5">
        <f t="shared" si="708"/>
        <v>-36</v>
      </c>
      <c r="EQ169" s="5">
        <f t="shared" si="709"/>
        <v>2</v>
      </c>
      <c r="ER169" s="5">
        <f t="shared" si="710"/>
        <v>22</v>
      </c>
      <c r="ES169" s="5">
        <f t="shared" si="711"/>
        <v>-23</v>
      </c>
      <c r="ET169" s="5">
        <f t="shared" si="712"/>
        <v>-3</v>
      </c>
      <c r="EU169" s="5">
        <f t="shared" si="713"/>
        <v>20</v>
      </c>
      <c r="EV169" s="5">
        <f t="shared" si="714"/>
        <v>34</v>
      </c>
      <c r="EW169" s="5">
        <f t="shared" si="715"/>
        <v>-6</v>
      </c>
      <c r="EX169" s="5">
        <f t="shared" si="716"/>
        <v>4</v>
      </c>
      <c r="EY169" s="5">
        <f t="shared" si="717"/>
        <v>19</v>
      </c>
      <c r="EZ169" s="5">
        <f t="shared" si="718"/>
        <v>36</v>
      </c>
      <c r="FA169" s="5">
        <f t="shared" si="719"/>
        <v>37</v>
      </c>
      <c r="FB169" s="5">
        <f t="shared" si="720"/>
        <v>-13</v>
      </c>
      <c r="FC169" s="5">
        <f t="shared" si="721"/>
        <v>-3</v>
      </c>
      <c r="FD169" s="5">
        <f t="shared" si="722"/>
        <v>9</v>
      </c>
      <c r="FE169" s="5">
        <f t="shared" si="723"/>
        <v>7</v>
      </c>
      <c r="FF169" s="5">
        <f t="shared" si="724"/>
        <v>41</v>
      </c>
      <c r="FG169" s="5">
        <f t="shared" si="725"/>
        <v>105</v>
      </c>
      <c r="FH169" s="5">
        <f t="shared" si="726"/>
        <v>33</v>
      </c>
      <c r="FI169" s="5">
        <f t="shared" si="727"/>
        <v>46</v>
      </c>
      <c r="FJ169" s="5">
        <f t="shared" si="728"/>
        <v>-15</v>
      </c>
      <c r="FK169" s="5">
        <f t="shared" si="729"/>
        <v>54</v>
      </c>
      <c r="FL169" s="5">
        <f t="shared" si="730"/>
        <v>60</v>
      </c>
      <c r="FM169" s="5">
        <f t="shared" si="731"/>
        <v>77</v>
      </c>
      <c r="FN169" s="5">
        <f t="shared" si="732"/>
        <v>-15</v>
      </c>
      <c r="FO169" s="5">
        <f t="shared" si="733"/>
        <v>50</v>
      </c>
      <c r="FP169" s="176">
        <f t="shared" si="734"/>
        <v>40</v>
      </c>
      <c r="FQ169" s="176">
        <f t="shared" si="735"/>
        <v>124</v>
      </c>
      <c r="FR169" s="176">
        <f t="shared" si="736"/>
        <v>436</v>
      </c>
      <c r="FS169" s="66">
        <f t="shared" si="737"/>
        <v>600</v>
      </c>
      <c r="FT169" s="242">
        <f t="shared" si="588"/>
        <v>8.2819955786885132E-4</v>
      </c>
      <c r="FU169" s="242">
        <f t="shared" si="589"/>
        <v>4.8819384550292098E-4</v>
      </c>
      <c r="FV169" s="242">
        <f t="shared" si="590"/>
        <v>5.1956149010235365E-4</v>
      </c>
      <c r="FW169" s="242">
        <f t="shared" si="591"/>
        <v>3.6722852631192394E-4</v>
      </c>
      <c r="FX169" s="242">
        <f t="shared" si="592"/>
        <v>-1.4981377315697849E-3</v>
      </c>
      <c r="FY169" s="242">
        <f t="shared" si="593"/>
        <v>8.4915473722199037E-5</v>
      </c>
      <c r="FZ169" s="242">
        <f t="shared" si="594"/>
        <v>6.8982096010535444E-4</v>
      </c>
      <c r="GA169" s="242">
        <f t="shared" si="595"/>
        <v>-8.2443185891461752E-4</v>
      </c>
      <c r="GB169" s="242">
        <f t="shared" si="596"/>
        <v>-1.1939823290615299E-4</v>
      </c>
      <c r="GC169" s="242">
        <f t="shared" si="597"/>
        <v>4.1309511515026334E-4</v>
      </c>
      <c r="GD169" s="242">
        <f t="shared" si="598"/>
        <v>7.0240677615948763E-4</v>
      </c>
      <c r="GE169" s="242">
        <f t="shared" si="599"/>
        <v>-1.3895321908290875E-4</v>
      </c>
      <c r="GF169" s="242">
        <f t="shared" si="600"/>
        <v>8.9978630075357108E-5</v>
      </c>
      <c r="GG169" s="242">
        <f t="shared" si="601"/>
        <v>3.1412746962056708E-4</v>
      </c>
      <c r="GH169" s="242">
        <f t="shared" si="602"/>
        <v>5.7387894342510084E-4</v>
      </c>
      <c r="GI169" s="242">
        <f t="shared" si="603"/>
        <v>4.9549368580343635E-4</v>
      </c>
      <c r="GJ169" s="242">
        <f t="shared" si="604"/>
        <v>-1.647258581583649E-4</v>
      </c>
      <c r="GK169" s="242">
        <f t="shared" si="605"/>
        <v>-3.9024390243902437E-5</v>
      </c>
      <c r="GL169" s="242">
        <f t="shared" si="606"/>
        <v>1.0017697933014993E-4</v>
      </c>
      <c r="GM169" s="242">
        <f t="shared" si="607"/>
        <v>8.7935279634189235E-5</v>
      </c>
      <c r="GN169" s="242">
        <f t="shared" si="608"/>
        <v>6.333709236401835E-4</v>
      </c>
      <c r="GO169" s="242">
        <f t="shared" si="609"/>
        <v>1.92526311929297E-3</v>
      </c>
      <c r="GP169" s="242">
        <f t="shared" si="610"/>
        <v>5.5363554004630403E-4</v>
      </c>
      <c r="GQ169" s="242">
        <f t="shared" si="611"/>
        <v>6.7853613204903163E-4</v>
      </c>
      <c r="GR169" s="242">
        <f t="shared" si="612"/>
        <v>-2.3237440163591578E-4</v>
      </c>
      <c r="GS169" s="242">
        <f t="shared" si="613"/>
        <v>8.0081861458379674E-4</v>
      </c>
      <c r="GT169" s="242">
        <f t="shared" si="614"/>
        <v>8.5184922268758431E-4</v>
      </c>
      <c r="GU169" s="242">
        <f t="shared" si="615"/>
        <v>1.0084242715935395E-3</v>
      </c>
      <c r="GV169" s="242">
        <f t="shared" si="616"/>
        <v>-2.6716775463313415E-4</v>
      </c>
      <c r="GW169" s="242">
        <f t="shared" si="617"/>
        <v>6.7359647753948673E-4</v>
      </c>
      <c r="GX169" s="177">
        <f t="shared" si="618"/>
        <v>1.4317734877071508E-4</v>
      </c>
      <c r="GY169" s="177">
        <f t="shared" si="619"/>
        <v>1.8811592795766786E-4</v>
      </c>
      <c r="GZ169" s="177">
        <f t="shared" si="620"/>
        <v>6.64819944598338E-4</v>
      </c>
      <c r="HA169" s="243">
        <f t="shared" si="621"/>
        <v>3.7632691301500281E-4</v>
      </c>
      <c r="HB169" s="19"/>
      <c r="HC169" s="19"/>
      <c r="HD169" s="225">
        <v>8.7000000000000001E-4</v>
      </c>
      <c r="HE169" s="10">
        <f t="shared" si="738"/>
        <v>2.2620000000000001E-2</v>
      </c>
      <c r="HF169" s="10">
        <f t="shared" si="739"/>
        <v>1.044E-2</v>
      </c>
      <c r="HG169" s="10">
        <f t="shared" si="740"/>
        <v>1.3050000000000001E-2</v>
      </c>
      <c r="HH169" s="10">
        <f t="shared" si="741"/>
        <v>4.3499999999999997E-3</v>
      </c>
      <c r="HI169" s="10">
        <f t="shared" si="742"/>
        <v>-3.1320000000000001E-2</v>
      </c>
      <c r="HJ169" s="10">
        <f t="shared" si="743"/>
        <v>1.74E-3</v>
      </c>
      <c r="HK169" s="10">
        <f t="shared" si="744"/>
        <v>1.9140000000000001E-2</v>
      </c>
      <c r="HL169" s="10">
        <f t="shared" si="745"/>
        <v>-2.001E-2</v>
      </c>
      <c r="HM169" s="10">
        <f t="shared" si="746"/>
        <v>-2.6099999999999999E-3</v>
      </c>
      <c r="HN169" s="10">
        <f t="shared" si="747"/>
        <v>1.7399999999999999E-2</v>
      </c>
      <c r="HO169" s="10">
        <f t="shared" si="748"/>
        <v>2.9579999999999999E-2</v>
      </c>
      <c r="HP169" s="10">
        <f t="shared" si="749"/>
        <v>-5.2199999999999998E-3</v>
      </c>
      <c r="HQ169" s="10">
        <f t="shared" si="750"/>
        <v>3.48E-3</v>
      </c>
      <c r="HR169" s="10">
        <f t="shared" si="751"/>
        <v>1.653E-2</v>
      </c>
      <c r="HS169" s="10">
        <f t="shared" si="752"/>
        <v>3.1320000000000001E-2</v>
      </c>
      <c r="HT169" s="10">
        <f t="shared" si="753"/>
        <v>3.2190000000000003E-2</v>
      </c>
      <c r="HU169" s="10">
        <f t="shared" si="754"/>
        <v>-1.1310000000000001E-2</v>
      </c>
      <c r="HV169" s="10">
        <f t="shared" si="755"/>
        <v>-2.6099999999999999E-3</v>
      </c>
      <c r="HW169" s="10">
        <f t="shared" si="756"/>
        <v>7.8300000000000002E-3</v>
      </c>
      <c r="HX169" s="10">
        <f t="shared" si="757"/>
        <v>6.0899999999999999E-3</v>
      </c>
      <c r="HY169" s="10">
        <f t="shared" si="758"/>
        <v>3.567E-2</v>
      </c>
      <c r="HZ169" s="10">
        <f t="shared" si="759"/>
        <v>9.1350000000000001E-2</v>
      </c>
      <c r="IA169" s="10">
        <f t="shared" si="760"/>
        <v>2.8709999999999999E-2</v>
      </c>
      <c r="IB169" s="10">
        <f t="shared" si="761"/>
        <v>4.002E-2</v>
      </c>
      <c r="IC169" s="10">
        <f t="shared" si="762"/>
        <v>-1.3050000000000001E-2</v>
      </c>
      <c r="ID169" s="10">
        <f t="shared" si="763"/>
        <v>4.6980000000000001E-2</v>
      </c>
      <c r="IE169" s="10">
        <f t="shared" si="764"/>
        <v>5.2200000000000003E-2</v>
      </c>
      <c r="IF169" s="10">
        <f t="shared" si="765"/>
        <v>6.6989999999999994E-2</v>
      </c>
      <c r="IG169" s="10">
        <f t="shared" si="766"/>
        <v>-1.3050000000000001E-2</v>
      </c>
      <c r="IH169" s="10">
        <f t="shared" si="767"/>
        <v>4.3499999999999997E-2</v>
      </c>
      <c r="II169" s="176">
        <f t="shared" si="768"/>
        <v>3.4799999999999998E-2</v>
      </c>
      <c r="IJ169" s="176">
        <f t="shared" si="769"/>
        <v>0.10788</v>
      </c>
      <c r="IK169" s="176">
        <f t="shared" si="770"/>
        <v>0.37931999999999994</v>
      </c>
      <c r="IL169" s="19">
        <f t="shared" si="771"/>
        <v>0.52200000000000002</v>
      </c>
      <c r="IM169" s="168"/>
      <c r="IN169" s="168"/>
      <c r="IO169" s="168"/>
      <c r="IP169" s="168"/>
      <c r="IQ169" s="168"/>
      <c r="IR169" s="168"/>
      <c r="IS169" s="168"/>
      <c r="IT169" s="168"/>
      <c r="IU169" s="168"/>
      <c r="IV169" s="168"/>
      <c r="IW169" s="168"/>
      <c r="IX169" s="168"/>
      <c r="IY169" s="168"/>
      <c r="IZ169" s="168"/>
      <c r="JA169" s="168"/>
      <c r="JB169" s="168"/>
      <c r="JC169" s="168"/>
      <c r="JD169" s="168"/>
      <c r="JE169" s="168"/>
      <c r="JF169" s="168"/>
      <c r="JG169" s="168"/>
      <c r="JH169" s="168"/>
      <c r="JI169" s="168"/>
      <c r="JJ169" s="168"/>
      <c r="JK169" s="168"/>
      <c r="JL169" s="168"/>
      <c r="JM169" s="168"/>
      <c r="JN169" s="168"/>
      <c r="JO169" s="168"/>
      <c r="JP169" s="168"/>
      <c r="JQ169" s="177">
        <f t="shared" si="665"/>
        <v>8.699999999999999E-4</v>
      </c>
      <c r="JR169" s="177">
        <f t="shared" si="772"/>
        <v>8.7000000000000001E-4</v>
      </c>
      <c r="JS169" s="177">
        <f t="shared" si="774"/>
        <v>8.699999999999999E-4</v>
      </c>
      <c r="JT169" s="22">
        <f t="shared" si="773"/>
        <v>8.7000000000000001E-4</v>
      </c>
    </row>
    <row r="170" spans="1:280" x14ac:dyDescent="0.25">
      <c r="A170" s="96">
        <v>169</v>
      </c>
      <c r="B170" s="45"/>
      <c r="C170" s="45" t="s">
        <v>237</v>
      </c>
      <c r="D170" s="45" t="s">
        <v>183</v>
      </c>
      <c r="E170" s="68">
        <v>332</v>
      </c>
      <c r="F170" s="49" t="s">
        <v>149</v>
      </c>
      <c r="G170" s="124"/>
      <c r="H170" s="125"/>
      <c r="I170" s="125"/>
      <c r="J170" s="125"/>
      <c r="K170" s="125"/>
      <c r="L170" s="125"/>
      <c r="M170" s="125"/>
      <c r="N170" s="17"/>
      <c r="O170" s="12"/>
      <c r="P170" s="12"/>
      <c r="Q170" s="12"/>
      <c r="R170" s="12"/>
      <c r="S170" s="12"/>
      <c r="T170" s="12"/>
      <c r="U170" s="12"/>
      <c r="V170" s="12"/>
      <c r="W170" s="11"/>
      <c r="X170" s="11"/>
      <c r="Y170" s="12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58"/>
      <c r="AM170" s="124">
        <v>124</v>
      </c>
      <c r="AN170" s="125">
        <v>124</v>
      </c>
      <c r="AO170" s="125">
        <v>124</v>
      </c>
      <c r="AP170" s="125">
        <v>124</v>
      </c>
      <c r="AQ170" s="125">
        <v>124</v>
      </c>
      <c r="AR170" s="125">
        <v>124</v>
      </c>
      <c r="AS170" s="125">
        <v>124</v>
      </c>
      <c r="AT170" s="17">
        <v>124</v>
      </c>
      <c r="AU170" s="12">
        <v>114</v>
      </c>
      <c r="AV170" s="12">
        <v>122</v>
      </c>
      <c r="AW170" s="12">
        <v>117</v>
      </c>
      <c r="AX170" s="12">
        <v>141</v>
      </c>
      <c r="AY170" s="12">
        <v>137</v>
      </c>
      <c r="AZ170" s="12">
        <v>121</v>
      </c>
      <c r="BA170" s="12">
        <v>154</v>
      </c>
      <c r="BB170" s="12">
        <v>150</v>
      </c>
      <c r="BC170" s="11">
        <v>164</v>
      </c>
      <c r="BD170" s="11">
        <v>172</v>
      </c>
      <c r="BE170" s="12">
        <v>210</v>
      </c>
      <c r="BF170" s="11">
        <v>264</v>
      </c>
      <c r="BG170" s="11">
        <v>279</v>
      </c>
      <c r="BH170" s="11">
        <v>267</v>
      </c>
      <c r="BI170" s="11">
        <v>265</v>
      </c>
      <c r="BJ170" s="11">
        <v>292</v>
      </c>
      <c r="BK170" s="11">
        <v>302</v>
      </c>
      <c r="BL170" s="11">
        <v>317</v>
      </c>
      <c r="BM170" s="11">
        <v>336</v>
      </c>
      <c r="BN170" s="11">
        <v>347</v>
      </c>
      <c r="BO170" s="11">
        <v>371</v>
      </c>
      <c r="BP170" s="11">
        <v>352</v>
      </c>
      <c r="BQ170" s="11">
        <v>357</v>
      </c>
      <c r="BR170" s="58"/>
      <c r="BS170" s="58"/>
      <c r="BT170" s="12">
        <f t="shared" si="666"/>
        <v>0</v>
      </c>
      <c r="BU170" s="12">
        <f t="shared" si="667"/>
        <v>0</v>
      </c>
      <c r="BV170" s="12">
        <f t="shared" si="668"/>
        <v>0</v>
      </c>
      <c r="BW170" s="12">
        <f t="shared" si="669"/>
        <v>0</v>
      </c>
      <c r="BX170" s="12">
        <f t="shared" si="670"/>
        <v>0</v>
      </c>
      <c r="BY170" s="12">
        <f t="shared" si="671"/>
        <v>0</v>
      </c>
      <c r="BZ170" s="12">
        <f t="shared" si="672"/>
        <v>0</v>
      </c>
      <c r="CA170" s="12">
        <f t="shared" si="673"/>
        <v>-10</v>
      </c>
      <c r="CB170" s="12">
        <f t="shared" si="674"/>
        <v>8</v>
      </c>
      <c r="CC170" s="12">
        <f t="shared" si="675"/>
        <v>-5</v>
      </c>
      <c r="CD170" s="12">
        <f t="shared" si="676"/>
        <v>24</v>
      </c>
      <c r="CE170" s="12">
        <f t="shared" si="677"/>
        <v>-4</v>
      </c>
      <c r="CF170" s="12">
        <f t="shared" si="678"/>
        <v>-16</v>
      </c>
      <c r="CG170" s="12">
        <f t="shared" si="679"/>
        <v>33</v>
      </c>
      <c r="CH170" s="12">
        <f t="shared" si="680"/>
        <v>-4</v>
      </c>
      <c r="CI170" s="12">
        <f t="shared" si="681"/>
        <v>14</v>
      </c>
      <c r="CJ170" s="12">
        <f t="shared" si="682"/>
        <v>8</v>
      </c>
      <c r="CK170" s="12">
        <f t="shared" si="683"/>
        <v>38</v>
      </c>
      <c r="CL170" s="12">
        <f t="shared" si="684"/>
        <v>54</v>
      </c>
      <c r="CM170" s="12">
        <f t="shared" si="685"/>
        <v>15</v>
      </c>
      <c r="CN170" s="12">
        <f t="shared" si="686"/>
        <v>-12</v>
      </c>
      <c r="CO170" s="12">
        <f t="shared" si="687"/>
        <v>-2</v>
      </c>
      <c r="CP170" s="12">
        <f t="shared" si="688"/>
        <v>27</v>
      </c>
      <c r="CQ170" s="12">
        <f t="shared" si="689"/>
        <v>10</v>
      </c>
      <c r="CR170" s="12">
        <f t="shared" si="690"/>
        <v>15</v>
      </c>
      <c r="CS170" s="12">
        <f t="shared" si="691"/>
        <v>19</v>
      </c>
      <c r="CT170" s="12">
        <f t="shared" si="692"/>
        <v>11</v>
      </c>
      <c r="CU170" s="12">
        <f t="shared" si="693"/>
        <v>24</v>
      </c>
      <c r="CV170" s="12">
        <f t="shared" si="694"/>
        <v>-19</v>
      </c>
      <c r="CW170" s="12">
        <f t="shared" si="695"/>
        <v>5</v>
      </c>
      <c r="CX170" s="66">
        <f t="shared" si="696"/>
        <v>-7</v>
      </c>
      <c r="CY170" s="66">
        <f t="shared" si="697"/>
        <v>162</v>
      </c>
      <c r="CZ170" s="66">
        <f t="shared" si="698"/>
        <v>78</v>
      </c>
      <c r="DA170" s="66">
        <f t="shared" si="699"/>
        <v>233</v>
      </c>
      <c r="DB170" s="58"/>
      <c r="DC170" s="128">
        <v>3</v>
      </c>
      <c r="DD170" s="128">
        <v>4</v>
      </c>
      <c r="DE170" s="128">
        <v>7</v>
      </c>
      <c r="DF170" s="129">
        <v>1</v>
      </c>
      <c r="DG170" s="129">
        <v>1</v>
      </c>
      <c r="DH170" s="129">
        <v>5</v>
      </c>
      <c r="DI170" s="129">
        <v>2</v>
      </c>
      <c r="DJ170" s="129">
        <v>3</v>
      </c>
      <c r="DK170" s="128">
        <v>2</v>
      </c>
      <c r="DL170" s="128">
        <v>5</v>
      </c>
      <c r="DM170" s="128">
        <v>8</v>
      </c>
      <c r="DN170" s="129">
        <v>2</v>
      </c>
      <c r="DO170" s="129">
        <v>9</v>
      </c>
      <c r="DP170" s="129">
        <v>3</v>
      </c>
      <c r="DQ170" s="129">
        <v>2</v>
      </c>
      <c r="DR170" s="129">
        <v>4</v>
      </c>
      <c r="DS170" s="130">
        <v>6</v>
      </c>
      <c r="DT170" s="130">
        <v>3</v>
      </c>
      <c r="DU170" s="130">
        <v>2</v>
      </c>
      <c r="DV170" s="130">
        <v>4</v>
      </c>
      <c r="DW170" s="130">
        <v>7</v>
      </c>
      <c r="DX170" s="130">
        <v>14</v>
      </c>
      <c r="DY170" s="130">
        <v>7</v>
      </c>
      <c r="DZ170" s="130">
        <v>26</v>
      </c>
      <c r="EA170" s="130">
        <v>11</v>
      </c>
      <c r="EB170" s="130">
        <v>15</v>
      </c>
      <c r="EC170" s="130">
        <v>10</v>
      </c>
      <c r="ED170" s="130">
        <v>20</v>
      </c>
      <c r="EE170" s="130">
        <v>32</v>
      </c>
      <c r="EF170" s="130">
        <v>25</v>
      </c>
      <c r="EG170" s="66">
        <f t="shared" si="700"/>
        <v>33</v>
      </c>
      <c r="EH170" s="66">
        <f t="shared" si="701"/>
        <v>43</v>
      </c>
      <c r="EI170" s="66">
        <f t="shared" si="702"/>
        <v>167</v>
      </c>
      <c r="EJ170" s="66">
        <f t="shared" si="703"/>
        <v>243</v>
      </c>
      <c r="EK170" s="19"/>
      <c r="EL170" s="5">
        <f t="shared" si="704"/>
        <v>3</v>
      </c>
      <c r="EM170" s="5">
        <f t="shared" si="705"/>
        <v>4</v>
      </c>
      <c r="EN170" s="5">
        <f t="shared" si="706"/>
        <v>7</v>
      </c>
      <c r="EO170" s="5">
        <f t="shared" si="707"/>
        <v>1</v>
      </c>
      <c r="EP170" s="5">
        <f t="shared" si="708"/>
        <v>1</v>
      </c>
      <c r="EQ170" s="5">
        <f t="shared" si="709"/>
        <v>5</v>
      </c>
      <c r="ER170" s="5">
        <f t="shared" si="710"/>
        <v>2</v>
      </c>
      <c r="ES170" s="5">
        <f t="shared" si="711"/>
        <v>-7</v>
      </c>
      <c r="ET170" s="5">
        <f t="shared" si="712"/>
        <v>10</v>
      </c>
      <c r="EU170" s="5">
        <f t="shared" si="713"/>
        <v>0</v>
      </c>
      <c r="EV170" s="5">
        <f t="shared" si="714"/>
        <v>32</v>
      </c>
      <c r="EW170" s="5">
        <f t="shared" si="715"/>
        <v>-2</v>
      </c>
      <c r="EX170" s="5">
        <f t="shared" si="716"/>
        <v>-7</v>
      </c>
      <c r="EY170" s="5">
        <f t="shared" si="717"/>
        <v>36</v>
      </c>
      <c r="EZ170" s="5">
        <f t="shared" si="718"/>
        <v>-2</v>
      </c>
      <c r="FA170" s="5">
        <f t="shared" si="719"/>
        <v>18</v>
      </c>
      <c r="FB170" s="5">
        <f t="shared" si="720"/>
        <v>14</v>
      </c>
      <c r="FC170" s="5">
        <f t="shared" si="721"/>
        <v>41</v>
      </c>
      <c r="FD170" s="5">
        <f t="shared" si="722"/>
        <v>56</v>
      </c>
      <c r="FE170" s="5">
        <f t="shared" si="723"/>
        <v>19</v>
      </c>
      <c r="FF170" s="5">
        <f t="shared" si="724"/>
        <v>-5</v>
      </c>
      <c r="FG170" s="5">
        <f t="shared" si="725"/>
        <v>12</v>
      </c>
      <c r="FH170" s="5">
        <f t="shared" si="726"/>
        <v>34</v>
      </c>
      <c r="FI170" s="5">
        <f t="shared" si="727"/>
        <v>36</v>
      </c>
      <c r="FJ170" s="5">
        <f t="shared" si="728"/>
        <v>26</v>
      </c>
      <c r="FK170" s="5">
        <f t="shared" si="729"/>
        <v>34</v>
      </c>
      <c r="FL170" s="5">
        <f t="shared" si="730"/>
        <v>21</v>
      </c>
      <c r="FM170" s="5">
        <f t="shared" si="731"/>
        <v>44</v>
      </c>
      <c r="FN170" s="5">
        <f t="shared" si="732"/>
        <v>13</v>
      </c>
      <c r="FO170" s="5">
        <f t="shared" si="733"/>
        <v>30</v>
      </c>
      <c r="FP170" s="176">
        <f t="shared" si="734"/>
        <v>26</v>
      </c>
      <c r="FQ170" s="176">
        <f t="shared" si="735"/>
        <v>205</v>
      </c>
      <c r="FR170" s="176">
        <f t="shared" si="736"/>
        <v>245</v>
      </c>
      <c r="FS170" s="66">
        <f t="shared" si="737"/>
        <v>476</v>
      </c>
      <c r="FT170" s="242">
        <f t="shared" si="588"/>
        <v>9.5561487446405927E-5</v>
      </c>
      <c r="FU170" s="242">
        <f t="shared" si="589"/>
        <v>1.62731281834307E-4</v>
      </c>
      <c r="FV170" s="242">
        <f t="shared" si="590"/>
        <v>2.4246202871443169E-4</v>
      </c>
      <c r="FW170" s="242">
        <f t="shared" si="591"/>
        <v>7.3445705262384787E-5</v>
      </c>
      <c r="FX170" s="242">
        <f t="shared" si="592"/>
        <v>4.161493698804958E-5</v>
      </c>
      <c r="FY170" s="242">
        <f t="shared" si="593"/>
        <v>2.1228868430549759E-4</v>
      </c>
      <c r="FZ170" s="242">
        <f t="shared" si="594"/>
        <v>6.2710996373214039E-5</v>
      </c>
      <c r="GA170" s="242">
        <f t="shared" si="595"/>
        <v>-2.5091404401749232E-4</v>
      </c>
      <c r="GB170" s="242">
        <f t="shared" si="596"/>
        <v>3.9799410968717664E-4</v>
      </c>
      <c r="GC170" s="242">
        <f t="shared" si="597"/>
        <v>0</v>
      </c>
      <c r="GD170" s="242">
        <f t="shared" si="598"/>
        <v>6.6108873050304716E-4</v>
      </c>
      <c r="GE170" s="242">
        <f t="shared" si="599"/>
        <v>-4.6317739694302917E-5</v>
      </c>
      <c r="GF170" s="242">
        <f t="shared" si="600"/>
        <v>-1.5746260263187493E-4</v>
      </c>
      <c r="GG170" s="242">
        <f t="shared" si="601"/>
        <v>5.9518888980739028E-4</v>
      </c>
      <c r="GH170" s="242">
        <f t="shared" si="602"/>
        <v>-3.188216352361671E-5</v>
      </c>
      <c r="GI170" s="242">
        <f t="shared" si="603"/>
        <v>2.4105098228275281E-4</v>
      </c>
      <c r="GJ170" s="242">
        <f t="shared" si="604"/>
        <v>1.7739707801670067E-4</v>
      </c>
      <c r="GK170" s="242">
        <f t="shared" si="605"/>
        <v>5.3333333333333336E-4</v>
      </c>
      <c r="GL170" s="242">
        <f t="shared" si="606"/>
        <v>6.2332342694315515E-4</v>
      </c>
      <c r="GM170" s="242">
        <f t="shared" si="607"/>
        <v>2.3868147329279935E-4</v>
      </c>
      <c r="GN170" s="242">
        <f t="shared" si="608"/>
        <v>-7.7240356541485801E-5</v>
      </c>
      <c r="GO170" s="242">
        <f t="shared" si="609"/>
        <v>2.2003007077633943E-4</v>
      </c>
      <c r="GP170" s="242">
        <f t="shared" si="610"/>
        <v>5.7041237459316179E-4</v>
      </c>
      <c r="GQ170" s="242">
        <f t="shared" si="611"/>
        <v>5.3102827725576382E-4</v>
      </c>
      <c r="GR170" s="242">
        <f t="shared" si="612"/>
        <v>4.0278229616892068E-4</v>
      </c>
      <c r="GS170" s="242">
        <f t="shared" si="613"/>
        <v>5.0421912770090907E-4</v>
      </c>
      <c r="GT170" s="242">
        <f t="shared" si="614"/>
        <v>2.9814722794065449E-4</v>
      </c>
      <c r="GU170" s="242">
        <f t="shared" si="615"/>
        <v>5.7624244091059398E-4</v>
      </c>
      <c r="GV170" s="242">
        <f t="shared" si="616"/>
        <v>2.3154538734871625E-4</v>
      </c>
      <c r="GW170" s="242">
        <f t="shared" si="617"/>
        <v>4.0415788652369206E-4</v>
      </c>
      <c r="GX170" s="177">
        <f t="shared" si="618"/>
        <v>9.3065276700964798E-5</v>
      </c>
      <c r="GY170" s="177">
        <f t="shared" si="619"/>
        <v>3.1099810670420894E-4</v>
      </c>
      <c r="GZ170" s="177">
        <f t="shared" si="620"/>
        <v>3.7358001473989175E-4</v>
      </c>
      <c r="HA170" s="243">
        <f t="shared" si="621"/>
        <v>2.9855268432523558E-4</v>
      </c>
      <c r="HB170" s="19"/>
      <c r="HC170" s="19"/>
      <c r="HD170" s="225">
        <v>0.48459000000000002</v>
      </c>
      <c r="HE170" s="10">
        <f t="shared" si="738"/>
        <v>1.45377</v>
      </c>
      <c r="HF170" s="10">
        <f t="shared" si="739"/>
        <v>1.9383600000000001</v>
      </c>
      <c r="HG170" s="10">
        <f t="shared" si="740"/>
        <v>3.3921300000000003</v>
      </c>
      <c r="HH170" s="10">
        <f t="shared" si="741"/>
        <v>0.48459000000000002</v>
      </c>
      <c r="HI170" s="10">
        <f t="shared" si="742"/>
        <v>0.48459000000000002</v>
      </c>
      <c r="HJ170" s="10">
        <f t="shared" si="743"/>
        <v>2.4229500000000002</v>
      </c>
      <c r="HK170" s="10">
        <f t="shared" si="744"/>
        <v>0.96918000000000004</v>
      </c>
      <c r="HL170" s="10">
        <f t="shared" si="745"/>
        <v>-3.3921300000000003</v>
      </c>
      <c r="HM170" s="10">
        <f t="shared" si="746"/>
        <v>4.8459000000000003</v>
      </c>
      <c r="HN170" s="10">
        <f t="shared" si="747"/>
        <v>0</v>
      </c>
      <c r="HO170" s="10">
        <f t="shared" si="748"/>
        <v>15.506880000000001</v>
      </c>
      <c r="HP170" s="10">
        <f t="shared" si="749"/>
        <v>-0.96918000000000004</v>
      </c>
      <c r="HQ170" s="10">
        <f t="shared" si="750"/>
        <v>-3.3921300000000003</v>
      </c>
      <c r="HR170" s="10">
        <f t="shared" si="751"/>
        <v>17.445240000000002</v>
      </c>
      <c r="HS170" s="10">
        <f t="shared" si="752"/>
        <v>-0.96918000000000004</v>
      </c>
      <c r="HT170" s="10">
        <f t="shared" si="753"/>
        <v>8.7226200000000009</v>
      </c>
      <c r="HU170" s="10">
        <f t="shared" si="754"/>
        <v>6.7842600000000006</v>
      </c>
      <c r="HV170" s="10">
        <f t="shared" si="755"/>
        <v>19.868190000000002</v>
      </c>
      <c r="HW170" s="10">
        <f t="shared" si="756"/>
        <v>27.137040000000002</v>
      </c>
      <c r="HX170" s="10">
        <f t="shared" si="757"/>
        <v>9.2072099999999999</v>
      </c>
      <c r="HY170" s="10">
        <f t="shared" si="758"/>
        <v>-2.4229500000000002</v>
      </c>
      <c r="HZ170" s="10">
        <f t="shared" si="759"/>
        <v>5.81508</v>
      </c>
      <c r="IA170" s="10">
        <f t="shared" si="760"/>
        <v>16.47606</v>
      </c>
      <c r="IB170" s="10">
        <f t="shared" si="761"/>
        <v>17.445240000000002</v>
      </c>
      <c r="IC170" s="10">
        <f t="shared" si="762"/>
        <v>12.59934</v>
      </c>
      <c r="ID170" s="10">
        <f t="shared" si="763"/>
        <v>16.47606</v>
      </c>
      <c r="IE170" s="10">
        <f t="shared" si="764"/>
        <v>10.17639</v>
      </c>
      <c r="IF170" s="10">
        <f t="shared" si="765"/>
        <v>21.321960000000001</v>
      </c>
      <c r="IG170" s="10">
        <f t="shared" si="766"/>
        <v>6.2996699999999999</v>
      </c>
      <c r="IH170" s="10">
        <f t="shared" si="767"/>
        <v>14.537700000000001</v>
      </c>
      <c r="II170" s="176">
        <f t="shared" si="768"/>
        <v>12.59934</v>
      </c>
      <c r="IJ170" s="176">
        <f t="shared" si="769"/>
        <v>99.340950000000007</v>
      </c>
      <c r="IK170" s="176">
        <f t="shared" si="770"/>
        <v>118.72455000000001</v>
      </c>
      <c r="IL170" s="19">
        <f t="shared" si="771"/>
        <v>230.66484</v>
      </c>
      <c r="IM170" s="168"/>
      <c r="IN170" s="168"/>
      <c r="IO170" s="168"/>
      <c r="IP170" s="168"/>
      <c r="IQ170" s="168"/>
      <c r="IR170" s="168"/>
      <c r="IS170" s="168"/>
      <c r="IT170" s="168"/>
      <c r="IU170" s="168"/>
      <c r="IV170" s="168"/>
      <c r="IW170" s="168"/>
      <c r="IX170" s="168"/>
      <c r="IY170" s="168"/>
      <c r="IZ170" s="168"/>
      <c r="JA170" s="168"/>
      <c r="JB170" s="168"/>
      <c r="JC170" s="168"/>
      <c r="JD170" s="168"/>
      <c r="JE170" s="168"/>
      <c r="JF170" s="168"/>
      <c r="JG170" s="168"/>
      <c r="JH170" s="168"/>
      <c r="JI170" s="168"/>
      <c r="JJ170" s="168"/>
      <c r="JK170" s="168"/>
      <c r="JL170" s="168"/>
      <c r="JM170" s="168"/>
      <c r="JN170" s="168"/>
      <c r="JO170" s="168"/>
      <c r="JP170" s="168"/>
      <c r="JQ170" s="177">
        <f t="shared" si="665"/>
        <v>0.48458999999999997</v>
      </c>
      <c r="JR170" s="177">
        <f t="shared" si="772"/>
        <v>0.48459000000000002</v>
      </c>
      <c r="JS170" s="177">
        <f t="shared" si="774"/>
        <v>0.48459000000000002</v>
      </c>
      <c r="JT170" s="22">
        <f t="shared" si="773"/>
        <v>0.48459000000000002</v>
      </c>
    </row>
    <row r="171" spans="1:280" x14ac:dyDescent="0.25">
      <c r="A171" s="96">
        <v>170</v>
      </c>
      <c r="B171" s="45"/>
      <c r="C171" s="45" t="s">
        <v>182</v>
      </c>
      <c r="D171" s="45" t="s">
        <v>182</v>
      </c>
      <c r="E171" s="68">
        <v>235</v>
      </c>
      <c r="F171" s="48" t="s">
        <v>229</v>
      </c>
      <c r="G171" s="124"/>
      <c r="H171" s="125"/>
      <c r="I171" s="125"/>
      <c r="J171" s="5"/>
      <c r="K171" s="5"/>
      <c r="L171" s="5"/>
      <c r="M171" s="5"/>
      <c r="N171" s="17"/>
      <c r="O171" s="12"/>
      <c r="P171" s="12"/>
      <c r="Q171" s="12"/>
      <c r="R171" s="12"/>
      <c r="S171" s="12"/>
      <c r="T171" s="12"/>
      <c r="U171" s="12"/>
      <c r="V171" s="12"/>
      <c r="W171" s="11"/>
      <c r="X171" s="12"/>
      <c r="Y171" s="12"/>
      <c r="Z171" s="12"/>
      <c r="AA171" s="11"/>
      <c r="AB171" s="11"/>
      <c r="AC171" s="11"/>
      <c r="AD171" s="11"/>
      <c r="AE171" s="11"/>
      <c r="AF171" s="11"/>
      <c r="AG171" s="11"/>
      <c r="AH171" s="12"/>
      <c r="AI171" s="12"/>
      <c r="AJ171" s="12"/>
      <c r="AK171" s="11"/>
      <c r="AL171" s="60"/>
      <c r="AM171" s="124">
        <v>1120</v>
      </c>
      <c r="AN171" s="125">
        <v>1120</v>
      </c>
      <c r="AO171" s="125">
        <v>1120</v>
      </c>
      <c r="AP171" s="5">
        <v>1120</v>
      </c>
      <c r="AQ171" s="5">
        <v>1120</v>
      </c>
      <c r="AR171" s="5">
        <v>1357</v>
      </c>
      <c r="AS171" s="5">
        <v>1243</v>
      </c>
      <c r="AT171" s="17">
        <v>1610</v>
      </c>
      <c r="AU171" s="12">
        <v>1763</v>
      </c>
      <c r="AV171" s="12">
        <v>1908</v>
      </c>
      <c r="AW171" s="12">
        <v>2075</v>
      </c>
      <c r="AX171" s="12">
        <v>2235</v>
      </c>
      <c r="AY171" s="12">
        <v>2445</v>
      </c>
      <c r="AZ171" s="12">
        <v>2586</v>
      </c>
      <c r="BA171" s="12">
        <v>2754</v>
      </c>
      <c r="BB171" s="12">
        <v>2894</v>
      </c>
      <c r="BC171" s="11">
        <v>2993</v>
      </c>
      <c r="BD171" s="12">
        <v>3045</v>
      </c>
      <c r="BE171" s="12">
        <v>3156</v>
      </c>
      <c r="BF171" s="12">
        <v>3324</v>
      </c>
      <c r="BG171" s="11">
        <v>3454</v>
      </c>
      <c r="BH171" s="11">
        <v>3398</v>
      </c>
      <c r="BI171" s="11">
        <v>3443</v>
      </c>
      <c r="BJ171" s="11">
        <v>3543</v>
      </c>
      <c r="BK171" s="11">
        <v>3725</v>
      </c>
      <c r="BL171" s="11">
        <v>3705</v>
      </c>
      <c r="BM171" s="11">
        <v>3772</v>
      </c>
      <c r="BN171" s="12">
        <v>3842</v>
      </c>
      <c r="BO171" s="12">
        <v>3889</v>
      </c>
      <c r="BP171" s="12">
        <v>3777</v>
      </c>
      <c r="BQ171" s="11">
        <v>3862</v>
      </c>
      <c r="BR171" s="60"/>
      <c r="BS171" s="60"/>
      <c r="BT171" s="11">
        <f t="shared" si="666"/>
        <v>0</v>
      </c>
      <c r="BU171" s="11">
        <f t="shared" si="667"/>
        <v>0</v>
      </c>
      <c r="BV171" s="11">
        <f t="shared" si="668"/>
        <v>0</v>
      </c>
      <c r="BW171" s="11">
        <f t="shared" si="669"/>
        <v>0</v>
      </c>
      <c r="BX171" s="11">
        <f t="shared" si="670"/>
        <v>237</v>
      </c>
      <c r="BY171" s="11">
        <f t="shared" si="671"/>
        <v>-114</v>
      </c>
      <c r="BZ171" s="11">
        <f t="shared" si="672"/>
        <v>367</v>
      </c>
      <c r="CA171" s="11">
        <f t="shared" si="673"/>
        <v>153</v>
      </c>
      <c r="CB171" s="11">
        <f t="shared" si="674"/>
        <v>145</v>
      </c>
      <c r="CC171" s="11">
        <f t="shared" si="675"/>
        <v>167</v>
      </c>
      <c r="CD171" s="11">
        <f t="shared" si="676"/>
        <v>160</v>
      </c>
      <c r="CE171" s="11">
        <f t="shared" si="677"/>
        <v>210</v>
      </c>
      <c r="CF171" s="11">
        <f t="shared" si="678"/>
        <v>141</v>
      </c>
      <c r="CG171" s="11">
        <f t="shared" si="679"/>
        <v>168</v>
      </c>
      <c r="CH171" s="11">
        <f t="shared" si="680"/>
        <v>140</v>
      </c>
      <c r="CI171" s="11">
        <f t="shared" si="681"/>
        <v>99</v>
      </c>
      <c r="CJ171" s="11">
        <f t="shared" si="682"/>
        <v>52</v>
      </c>
      <c r="CK171" s="11">
        <f t="shared" si="683"/>
        <v>111</v>
      </c>
      <c r="CL171" s="11">
        <f t="shared" si="684"/>
        <v>168</v>
      </c>
      <c r="CM171" s="11">
        <f t="shared" si="685"/>
        <v>130</v>
      </c>
      <c r="CN171" s="11">
        <f t="shared" si="686"/>
        <v>-56</v>
      </c>
      <c r="CO171" s="11">
        <f t="shared" si="687"/>
        <v>45</v>
      </c>
      <c r="CP171" s="11">
        <f t="shared" si="688"/>
        <v>100</v>
      </c>
      <c r="CQ171" s="11">
        <f t="shared" si="689"/>
        <v>182</v>
      </c>
      <c r="CR171" s="11">
        <f t="shared" si="690"/>
        <v>-20</v>
      </c>
      <c r="CS171" s="11">
        <f t="shared" si="691"/>
        <v>67</v>
      </c>
      <c r="CT171" s="11">
        <f t="shared" si="692"/>
        <v>70</v>
      </c>
      <c r="CU171" s="11">
        <f t="shared" si="693"/>
        <v>47</v>
      </c>
      <c r="CV171" s="11">
        <f t="shared" si="694"/>
        <v>-112</v>
      </c>
      <c r="CW171" s="11">
        <f t="shared" si="695"/>
        <v>85</v>
      </c>
      <c r="CX171" s="66">
        <f t="shared" si="696"/>
        <v>955</v>
      </c>
      <c r="CY171" s="66">
        <f t="shared" si="697"/>
        <v>1379</v>
      </c>
      <c r="CZ171" s="66">
        <f t="shared" si="698"/>
        <v>408</v>
      </c>
      <c r="DA171" s="66">
        <f t="shared" si="699"/>
        <v>2742</v>
      </c>
      <c r="DB171" s="60"/>
      <c r="DC171" s="128">
        <v>41</v>
      </c>
      <c r="DD171" s="128">
        <v>54</v>
      </c>
      <c r="DE171" s="128">
        <v>50</v>
      </c>
      <c r="DF171" s="129">
        <v>59</v>
      </c>
      <c r="DG171" s="129">
        <v>51</v>
      </c>
      <c r="DH171" s="129">
        <v>65</v>
      </c>
      <c r="DI171" s="129">
        <v>74</v>
      </c>
      <c r="DJ171" s="129">
        <v>106</v>
      </c>
      <c r="DK171" s="128">
        <v>151</v>
      </c>
      <c r="DL171" s="128">
        <v>203</v>
      </c>
      <c r="DM171" s="128">
        <v>217</v>
      </c>
      <c r="DN171" s="129">
        <v>215</v>
      </c>
      <c r="DO171" s="129">
        <v>274</v>
      </c>
      <c r="DP171" s="129">
        <v>247</v>
      </c>
      <c r="DQ171" s="129">
        <v>276</v>
      </c>
      <c r="DR171" s="129">
        <v>320</v>
      </c>
      <c r="DS171" s="130">
        <v>354</v>
      </c>
      <c r="DT171" s="130">
        <v>315</v>
      </c>
      <c r="DU171" s="130">
        <v>245</v>
      </c>
      <c r="DV171" s="130">
        <v>223</v>
      </c>
      <c r="DW171" s="130">
        <v>277</v>
      </c>
      <c r="DX171" s="130">
        <v>178</v>
      </c>
      <c r="DY171" s="130">
        <v>83</v>
      </c>
      <c r="DZ171" s="130">
        <v>141</v>
      </c>
      <c r="EA171" s="130">
        <v>198</v>
      </c>
      <c r="EB171" s="130">
        <v>167</v>
      </c>
      <c r="EC171" s="130">
        <v>175</v>
      </c>
      <c r="ED171" s="130">
        <v>199</v>
      </c>
      <c r="EE171" s="130">
        <v>176</v>
      </c>
      <c r="EF171" s="130">
        <v>150</v>
      </c>
      <c r="EG171" s="66">
        <f t="shared" si="700"/>
        <v>854</v>
      </c>
      <c r="EH171" s="66">
        <f t="shared" si="701"/>
        <v>2686</v>
      </c>
      <c r="EI171" s="66">
        <f t="shared" si="702"/>
        <v>1744</v>
      </c>
      <c r="EJ171" s="66">
        <f t="shared" si="703"/>
        <v>5284</v>
      </c>
      <c r="EK171" s="19"/>
      <c r="EL171" s="5">
        <f t="shared" si="704"/>
        <v>41</v>
      </c>
      <c r="EM171" s="5">
        <f t="shared" si="705"/>
        <v>54</v>
      </c>
      <c r="EN171" s="5">
        <f t="shared" si="706"/>
        <v>50</v>
      </c>
      <c r="EO171" s="5">
        <f t="shared" si="707"/>
        <v>59</v>
      </c>
      <c r="EP171" s="5">
        <f t="shared" si="708"/>
        <v>288</v>
      </c>
      <c r="EQ171" s="5">
        <f t="shared" si="709"/>
        <v>-49</v>
      </c>
      <c r="ER171" s="5">
        <f t="shared" si="710"/>
        <v>441</v>
      </c>
      <c r="ES171" s="5">
        <f t="shared" si="711"/>
        <v>259</v>
      </c>
      <c r="ET171" s="5">
        <f t="shared" si="712"/>
        <v>296</v>
      </c>
      <c r="EU171" s="5">
        <f t="shared" si="713"/>
        <v>370</v>
      </c>
      <c r="EV171" s="5">
        <f t="shared" si="714"/>
        <v>377</v>
      </c>
      <c r="EW171" s="5">
        <f t="shared" si="715"/>
        <v>425</v>
      </c>
      <c r="EX171" s="5">
        <f t="shared" si="716"/>
        <v>415</v>
      </c>
      <c r="EY171" s="5">
        <f t="shared" si="717"/>
        <v>415</v>
      </c>
      <c r="EZ171" s="5">
        <f t="shared" si="718"/>
        <v>416</v>
      </c>
      <c r="FA171" s="5">
        <f t="shared" si="719"/>
        <v>419</v>
      </c>
      <c r="FB171" s="5">
        <f t="shared" si="720"/>
        <v>406</v>
      </c>
      <c r="FC171" s="5">
        <f t="shared" si="721"/>
        <v>426</v>
      </c>
      <c r="FD171" s="5">
        <f t="shared" si="722"/>
        <v>413</v>
      </c>
      <c r="FE171" s="5">
        <f t="shared" si="723"/>
        <v>353</v>
      </c>
      <c r="FF171" s="5">
        <f t="shared" si="724"/>
        <v>221</v>
      </c>
      <c r="FG171" s="5">
        <f t="shared" si="725"/>
        <v>223</v>
      </c>
      <c r="FH171" s="5">
        <f t="shared" si="726"/>
        <v>183</v>
      </c>
      <c r="FI171" s="5">
        <f t="shared" si="727"/>
        <v>323</v>
      </c>
      <c r="FJ171" s="5">
        <f t="shared" si="728"/>
        <v>178</v>
      </c>
      <c r="FK171" s="5">
        <f t="shared" si="729"/>
        <v>234</v>
      </c>
      <c r="FL171" s="5">
        <f t="shared" si="730"/>
        <v>245</v>
      </c>
      <c r="FM171" s="5">
        <f t="shared" si="731"/>
        <v>246</v>
      </c>
      <c r="FN171" s="5">
        <f t="shared" si="732"/>
        <v>64</v>
      </c>
      <c r="FO171" s="5">
        <f t="shared" si="733"/>
        <v>235</v>
      </c>
      <c r="FP171" s="176">
        <f t="shared" si="734"/>
        <v>1809</v>
      </c>
      <c r="FQ171" s="176">
        <f t="shared" si="735"/>
        <v>4065</v>
      </c>
      <c r="FR171" s="176">
        <f t="shared" si="736"/>
        <v>2152</v>
      </c>
      <c r="FS171" s="66">
        <f t="shared" si="737"/>
        <v>8026</v>
      </c>
      <c r="FT171" s="242">
        <f t="shared" si="588"/>
        <v>1.306006995100881E-3</v>
      </c>
      <c r="FU171" s="242">
        <f t="shared" si="589"/>
        <v>2.1968723047631443E-3</v>
      </c>
      <c r="FV171" s="242">
        <f t="shared" si="590"/>
        <v>1.731871633674512E-3</v>
      </c>
      <c r="FW171" s="242">
        <f t="shared" si="591"/>
        <v>4.333296610480702E-3</v>
      </c>
      <c r="FX171" s="242">
        <f t="shared" si="592"/>
        <v>1.1985101852558279E-2</v>
      </c>
      <c r="FY171" s="242">
        <f t="shared" si="593"/>
        <v>-2.0804291061938761E-3</v>
      </c>
      <c r="FZ171" s="242">
        <f t="shared" si="594"/>
        <v>1.3827774700293696E-2</v>
      </c>
      <c r="GA171" s="242">
        <f t="shared" si="595"/>
        <v>9.2838196286472146E-3</v>
      </c>
      <c r="GB171" s="242">
        <f t="shared" si="596"/>
        <v>1.1780625646740428E-2</v>
      </c>
      <c r="GC171" s="242">
        <f t="shared" si="597"/>
        <v>7.6422596302798719E-3</v>
      </c>
      <c r="GD171" s="242">
        <f t="shared" si="598"/>
        <v>7.7884516062390252E-3</v>
      </c>
      <c r="GE171" s="242">
        <f t="shared" si="599"/>
        <v>9.8425196850393699E-3</v>
      </c>
      <c r="GF171" s="242">
        <f t="shared" si="600"/>
        <v>9.3352828703182986E-3</v>
      </c>
      <c r="GG171" s="242">
        <f t="shared" si="601"/>
        <v>6.8612052575018597E-3</v>
      </c>
      <c r="GH171" s="242">
        <f t="shared" si="602"/>
        <v>6.6314900129122766E-3</v>
      </c>
      <c r="GI171" s="242">
        <f t="shared" si="603"/>
        <v>5.6111311986929684E-3</v>
      </c>
      <c r="GJ171" s="242">
        <f t="shared" si="604"/>
        <v>5.1445152624843195E-3</v>
      </c>
      <c r="GK171" s="242">
        <f t="shared" si="605"/>
        <v>5.5414634146341464E-3</v>
      </c>
      <c r="GL171" s="242">
        <f t="shared" si="606"/>
        <v>4.5970102737057693E-3</v>
      </c>
      <c r="GM171" s="242">
        <f t="shared" si="607"/>
        <v>4.4344505301241142E-3</v>
      </c>
      <c r="GN171" s="242">
        <f t="shared" si="608"/>
        <v>3.4140237591336721E-3</v>
      </c>
      <c r="GO171" s="242">
        <f t="shared" si="609"/>
        <v>4.0888921485936411E-3</v>
      </c>
      <c r="GP171" s="242">
        <f t="shared" si="610"/>
        <v>3.070160722074959E-3</v>
      </c>
      <c r="GQ171" s="242">
        <f t="shared" si="611"/>
        <v>4.7645037098225478E-3</v>
      </c>
      <c r="GR171" s="242">
        <f t="shared" si="612"/>
        <v>2.7575095660795339E-3</v>
      </c>
      <c r="GS171" s="242">
        <f t="shared" si="613"/>
        <v>3.470213996529786E-3</v>
      </c>
      <c r="GT171" s="242">
        <f t="shared" si="614"/>
        <v>3.4783843259743024E-3</v>
      </c>
      <c r="GU171" s="242">
        <f t="shared" si="615"/>
        <v>3.2217191014546846E-3</v>
      </c>
      <c r="GV171" s="242">
        <f t="shared" si="616"/>
        <v>1.1399157531013723E-3</v>
      </c>
      <c r="GW171" s="242">
        <f t="shared" si="617"/>
        <v>3.1659034444355876E-3</v>
      </c>
      <c r="GX171" s="177">
        <f t="shared" si="618"/>
        <v>6.4751955981555897E-3</v>
      </c>
      <c r="GY171" s="177">
        <f t="shared" si="619"/>
        <v>6.1668648963541916E-3</v>
      </c>
      <c r="GZ171" s="177">
        <f t="shared" si="620"/>
        <v>3.2814048641642739E-3</v>
      </c>
      <c r="HA171" s="243">
        <f t="shared" si="621"/>
        <v>5.0339996730973547E-3</v>
      </c>
      <c r="HB171" s="19"/>
      <c r="HC171" s="19"/>
      <c r="HD171" s="225">
        <v>5.0459999999999998E-2</v>
      </c>
      <c r="HE171" s="10">
        <f t="shared" si="738"/>
        <v>2.0688599999999999</v>
      </c>
      <c r="HF171" s="10">
        <f t="shared" si="739"/>
        <v>2.7248399999999999</v>
      </c>
      <c r="HG171" s="10">
        <f t="shared" si="740"/>
        <v>2.5229999999999997</v>
      </c>
      <c r="HH171" s="10">
        <f t="shared" si="741"/>
        <v>2.9771399999999999</v>
      </c>
      <c r="HI171" s="10">
        <f t="shared" si="742"/>
        <v>14.53248</v>
      </c>
      <c r="HJ171" s="10">
        <f t="shared" si="743"/>
        <v>-2.47254</v>
      </c>
      <c r="HK171" s="10">
        <f t="shared" si="744"/>
        <v>22.252859999999998</v>
      </c>
      <c r="HL171" s="10">
        <f t="shared" si="745"/>
        <v>13.069139999999999</v>
      </c>
      <c r="HM171" s="10">
        <f t="shared" si="746"/>
        <v>14.936159999999999</v>
      </c>
      <c r="HN171" s="10">
        <f t="shared" si="747"/>
        <v>18.670199999999998</v>
      </c>
      <c r="HO171" s="10">
        <f t="shared" si="748"/>
        <v>19.023419999999998</v>
      </c>
      <c r="HP171" s="10">
        <f t="shared" si="749"/>
        <v>21.445499999999999</v>
      </c>
      <c r="HQ171" s="10">
        <f t="shared" si="750"/>
        <v>20.940899999999999</v>
      </c>
      <c r="HR171" s="10">
        <f t="shared" si="751"/>
        <v>20.940899999999999</v>
      </c>
      <c r="HS171" s="10">
        <f t="shared" si="752"/>
        <v>20.99136</v>
      </c>
      <c r="HT171" s="10">
        <f t="shared" si="753"/>
        <v>21.14274</v>
      </c>
      <c r="HU171" s="10">
        <f t="shared" si="754"/>
        <v>20.48676</v>
      </c>
      <c r="HV171" s="10">
        <f t="shared" si="755"/>
        <v>21.49596</v>
      </c>
      <c r="HW171" s="10">
        <f t="shared" si="756"/>
        <v>20.839980000000001</v>
      </c>
      <c r="HX171" s="10">
        <f t="shared" si="757"/>
        <v>17.812380000000001</v>
      </c>
      <c r="HY171" s="10">
        <f t="shared" si="758"/>
        <v>11.15166</v>
      </c>
      <c r="HZ171" s="10">
        <f t="shared" si="759"/>
        <v>11.25258</v>
      </c>
      <c r="IA171" s="10">
        <f t="shared" si="760"/>
        <v>9.2341800000000003</v>
      </c>
      <c r="IB171" s="10">
        <f t="shared" si="761"/>
        <v>16.298579999999998</v>
      </c>
      <c r="IC171" s="10">
        <f t="shared" si="762"/>
        <v>8.9818800000000003</v>
      </c>
      <c r="ID171" s="10">
        <f t="shared" si="763"/>
        <v>11.807639999999999</v>
      </c>
      <c r="IE171" s="10">
        <f t="shared" si="764"/>
        <v>12.3627</v>
      </c>
      <c r="IF171" s="10">
        <f t="shared" si="765"/>
        <v>12.41316</v>
      </c>
      <c r="IG171" s="10">
        <f t="shared" si="766"/>
        <v>3.2294399999999999</v>
      </c>
      <c r="IH171" s="10">
        <f t="shared" si="767"/>
        <v>11.8581</v>
      </c>
      <c r="II171" s="176">
        <f t="shared" si="768"/>
        <v>91.282139999999984</v>
      </c>
      <c r="IJ171" s="176">
        <f t="shared" si="769"/>
        <v>205.11989999999997</v>
      </c>
      <c r="IK171" s="176">
        <f t="shared" si="770"/>
        <v>108.58992000000001</v>
      </c>
      <c r="IL171" s="19">
        <f t="shared" si="771"/>
        <v>404.99196000000006</v>
      </c>
      <c r="IM171" s="168"/>
      <c r="IN171" s="168"/>
      <c r="IO171" s="168"/>
      <c r="IP171" s="168"/>
      <c r="IQ171" s="168"/>
      <c r="IR171" s="168"/>
      <c r="IS171" s="168"/>
      <c r="IT171" s="168"/>
      <c r="IU171" s="168"/>
      <c r="IV171" s="168"/>
      <c r="IW171" s="168"/>
      <c r="IX171" s="168"/>
      <c r="IY171" s="168"/>
      <c r="IZ171" s="168"/>
      <c r="JA171" s="168"/>
      <c r="JB171" s="168"/>
      <c r="JC171" s="168"/>
      <c r="JD171" s="168"/>
      <c r="JE171" s="168"/>
      <c r="JF171" s="168"/>
      <c r="JG171" s="168"/>
      <c r="JH171" s="168"/>
      <c r="JI171" s="168"/>
      <c r="JJ171" s="168"/>
      <c r="JK171" s="168"/>
      <c r="JL171" s="168"/>
      <c r="JM171" s="168"/>
      <c r="JN171" s="168"/>
      <c r="JO171" s="168"/>
      <c r="JP171" s="168"/>
      <c r="JQ171" s="177">
        <f t="shared" si="665"/>
        <v>5.0459999999999991E-2</v>
      </c>
      <c r="JR171" s="177">
        <f t="shared" si="772"/>
        <v>5.0459999999999991E-2</v>
      </c>
      <c r="JS171" s="177">
        <f t="shared" si="774"/>
        <v>5.0460000000000005E-2</v>
      </c>
      <c r="JT171" s="22">
        <f t="shared" si="773"/>
        <v>5.0460000000000005E-2</v>
      </c>
    </row>
    <row r="172" spans="1:280" x14ac:dyDescent="0.25">
      <c r="A172" s="96">
        <v>171</v>
      </c>
      <c r="B172" s="45"/>
      <c r="C172" s="45" t="s">
        <v>182</v>
      </c>
      <c r="D172" s="45" t="s">
        <v>182</v>
      </c>
      <c r="E172" s="68">
        <v>282</v>
      </c>
      <c r="F172" s="48" t="s">
        <v>223</v>
      </c>
      <c r="G172" s="124"/>
      <c r="H172" s="125"/>
      <c r="I172" s="125"/>
      <c r="J172" s="125"/>
      <c r="K172" s="125"/>
      <c r="L172" s="125"/>
      <c r="M172" s="125"/>
      <c r="N172" s="17"/>
      <c r="O172" s="12"/>
      <c r="P172" s="12"/>
      <c r="Q172" s="12"/>
      <c r="R172" s="12"/>
      <c r="S172" s="12"/>
      <c r="T172" s="12"/>
      <c r="U172" s="12"/>
      <c r="V172" s="12"/>
      <c r="W172" s="12"/>
      <c r="X172" s="11"/>
      <c r="Y172" s="12"/>
      <c r="Z172" s="11"/>
      <c r="AA172" s="12"/>
      <c r="AB172" s="12"/>
      <c r="AC172" s="11"/>
      <c r="AD172" s="11"/>
      <c r="AE172" s="11"/>
      <c r="AF172" s="11"/>
      <c r="AG172" s="11"/>
      <c r="AH172" s="11"/>
      <c r="AI172" s="11"/>
      <c r="AJ172" s="11"/>
      <c r="AK172" s="11"/>
      <c r="AL172" s="58"/>
      <c r="AM172" s="124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7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/>
      <c r="BA172" s="12">
        <v>0</v>
      </c>
      <c r="BB172" s="12">
        <v>0</v>
      </c>
      <c r="BC172" s="12">
        <v>2</v>
      </c>
      <c r="BD172" s="11">
        <v>2</v>
      </c>
      <c r="BE172" s="12">
        <v>1</v>
      </c>
      <c r="BF172" s="11">
        <v>4</v>
      </c>
      <c r="BG172" s="12"/>
      <c r="BH172" s="12"/>
      <c r="BI172" s="11">
        <v>4</v>
      </c>
      <c r="BJ172" s="11"/>
      <c r="BK172" s="11">
        <v>4</v>
      </c>
      <c r="BL172" s="11">
        <v>4</v>
      </c>
      <c r="BM172" s="11">
        <v>3</v>
      </c>
      <c r="BN172" s="11">
        <v>3</v>
      </c>
      <c r="BO172" s="11">
        <v>5</v>
      </c>
      <c r="BP172" s="11">
        <v>4</v>
      </c>
      <c r="BQ172" s="11">
        <v>4</v>
      </c>
      <c r="BR172" s="58"/>
      <c r="BS172" s="58"/>
      <c r="BT172" s="12">
        <f t="shared" si="666"/>
        <v>0</v>
      </c>
      <c r="BU172" s="12">
        <f t="shared" si="667"/>
        <v>0</v>
      </c>
      <c r="BV172" s="12">
        <f t="shared" si="668"/>
        <v>0</v>
      </c>
      <c r="BW172" s="12">
        <f t="shared" si="669"/>
        <v>0</v>
      </c>
      <c r="BX172" s="12">
        <f t="shared" si="670"/>
        <v>0</v>
      </c>
      <c r="BY172" s="12">
        <f t="shared" si="671"/>
        <v>0</v>
      </c>
      <c r="BZ172" s="12">
        <f t="shared" si="672"/>
        <v>0</v>
      </c>
      <c r="CA172" s="12">
        <f t="shared" si="673"/>
        <v>0</v>
      </c>
      <c r="CB172" s="12">
        <f t="shared" si="674"/>
        <v>0</v>
      </c>
      <c r="CC172" s="12">
        <f t="shared" si="675"/>
        <v>0</v>
      </c>
      <c r="CD172" s="12">
        <f t="shared" si="676"/>
        <v>0</v>
      </c>
      <c r="CE172" s="12">
        <f t="shared" si="677"/>
        <v>0</v>
      </c>
      <c r="CF172" s="12">
        <f t="shared" si="678"/>
        <v>0</v>
      </c>
      <c r="CG172" s="12">
        <f t="shared" si="679"/>
        <v>0</v>
      </c>
      <c r="CH172" s="12">
        <f t="shared" si="680"/>
        <v>0</v>
      </c>
      <c r="CI172" s="12">
        <f t="shared" si="681"/>
        <v>2</v>
      </c>
      <c r="CJ172" s="12">
        <f t="shared" si="682"/>
        <v>0</v>
      </c>
      <c r="CK172" s="12">
        <f t="shared" si="683"/>
        <v>-1</v>
      </c>
      <c r="CL172" s="12">
        <f t="shared" si="684"/>
        <v>3</v>
      </c>
      <c r="CM172" s="12">
        <f t="shared" si="685"/>
        <v>-4</v>
      </c>
      <c r="CN172" s="12">
        <f t="shared" si="686"/>
        <v>0</v>
      </c>
      <c r="CO172" s="12">
        <f t="shared" si="687"/>
        <v>4</v>
      </c>
      <c r="CP172" s="12">
        <f t="shared" si="688"/>
        <v>-4</v>
      </c>
      <c r="CQ172" s="12">
        <f t="shared" si="689"/>
        <v>4</v>
      </c>
      <c r="CR172" s="12">
        <f t="shared" si="690"/>
        <v>0</v>
      </c>
      <c r="CS172" s="12">
        <f t="shared" si="691"/>
        <v>-1</v>
      </c>
      <c r="CT172" s="12">
        <f t="shared" si="692"/>
        <v>0</v>
      </c>
      <c r="CU172" s="12">
        <f t="shared" si="693"/>
        <v>2</v>
      </c>
      <c r="CV172" s="12">
        <f t="shared" si="694"/>
        <v>-1</v>
      </c>
      <c r="CW172" s="12">
        <f t="shared" si="695"/>
        <v>0</v>
      </c>
      <c r="CX172" s="66">
        <f t="shared" si="696"/>
        <v>0</v>
      </c>
      <c r="CY172" s="66">
        <f t="shared" si="697"/>
        <v>0</v>
      </c>
      <c r="CZ172" s="66">
        <f t="shared" si="698"/>
        <v>4</v>
      </c>
      <c r="DA172" s="66">
        <f t="shared" si="699"/>
        <v>4</v>
      </c>
      <c r="DB172" s="58"/>
      <c r="DC172" s="228"/>
      <c r="DD172" s="137"/>
      <c r="DE172" s="137"/>
      <c r="DF172" s="137"/>
      <c r="DG172" s="137"/>
      <c r="DH172" s="137"/>
      <c r="DI172" s="137"/>
      <c r="DJ172" s="228">
        <v>0</v>
      </c>
      <c r="DK172" s="137">
        <v>0</v>
      </c>
      <c r="DL172" s="137">
        <v>0</v>
      </c>
      <c r="DM172" s="137">
        <v>0</v>
      </c>
      <c r="DN172" s="137">
        <v>0</v>
      </c>
      <c r="DO172" s="137">
        <v>0</v>
      </c>
      <c r="DP172" s="137">
        <v>0</v>
      </c>
      <c r="DQ172" s="137">
        <v>0</v>
      </c>
      <c r="DR172" s="137">
        <v>0</v>
      </c>
      <c r="DS172" s="137">
        <v>0</v>
      </c>
      <c r="DT172" s="137">
        <v>0</v>
      </c>
      <c r="DU172" s="137">
        <v>0</v>
      </c>
      <c r="DV172" s="137">
        <v>0</v>
      </c>
      <c r="DW172" s="137">
        <v>0</v>
      </c>
      <c r="DX172" s="137">
        <v>0</v>
      </c>
      <c r="DY172" s="137">
        <v>0</v>
      </c>
      <c r="DZ172" s="137"/>
      <c r="EA172" s="137"/>
      <c r="EB172" s="138"/>
      <c r="EC172" s="138"/>
      <c r="ED172" s="138"/>
      <c r="EE172" s="138"/>
      <c r="EF172" s="138"/>
      <c r="EG172" s="66">
        <f t="shared" si="700"/>
        <v>0</v>
      </c>
      <c r="EH172" s="66">
        <f t="shared" si="701"/>
        <v>0</v>
      </c>
      <c r="EI172" s="66">
        <f t="shared" si="702"/>
        <v>0</v>
      </c>
      <c r="EJ172" s="66">
        <f t="shared" si="703"/>
        <v>0</v>
      </c>
      <c r="EK172" s="25"/>
      <c r="EL172" s="5">
        <f t="shared" si="704"/>
        <v>0</v>
      </c>
      <c r="EM172" s="5">
        <f t="shared" si="705"/>
        <v>0</v>
      </c>
      <c r="EN172" s="5">
        <f t="shared" si="706"/>
        <v>0</v>
      </c>
      <c r="EO172" s="5">
        <f t="shared" si="707"/>
        <v>0</v>
      </c>
      <c r="EP172" s="5">
        <f t="shared" si="708"/>
        <v>0</v>
      </c>
      <c r="EQ172" s="5">
        <f t="shared" si="709"/>
        <v>0</v>
      </c>
      <c r="ER172" s="5">
        <f t="shared" si="710"/>
        <v>0</v>
      </c>
      <c r="ES172" s="5">
        <f t="shared" si="711"/>
        <v>0</v>
      </c>
      <c r="ET172" s="5">
        <f t="shared" si="712"/>
        <v>0</v>
      </c>
      <c r="EU172" s="5">
        <f t="shared" si="713"/>
        <v>0</v>
      </c>
      <c r="EV172" s="5">
        <f t="shared" si="714"/>
        <v>0</v>
      </c>
      <c r="EW172" s="5">
        <f t="shared" si="715"/>
        <v>0</v>
      </c>
      <c r="EX172" s="5">
        <f t="shared" si="716"/>
        <v>0</v>
      </c>
      <c r="EY172" s="5">
        <f t="shared" si="717"/>
        <v>0</v>
      </c>
      <c r="EZ172" s="5">
        <f t="shared" si="718"/>
        <v>0</v>
      </c>
      <c r="FA172" s="5">
        <f t="shared" si="719"/>
        <v>2</v>
      </c>
      <c r="FB172" s="5">
        <f t="shared" si="720"/>
        <v>0</v>
      </c>
      <c r="FC172" s="5">
        <f t="shared" si="721"/>
        <v>-1</v>
      </c>
      <c r="FD172" s="5">
        <f t="shared" si="722"/>
        <v>3</v>
      </c>
      <c r="FE172" s="5">
        <f t="shared" si="723"/>
        <v>-4</v>
      </c>
      <c r="FF172" s="5">
        <f t="shared" si="724"/>
        <v>0</v>
      </c>
      <c r="FG172" s="5">
        <f t="shared" si="725"/>
        <v>4</v>
      </c>
      <c r="FH172" s="5">
        <f t="shared" si="726"/>
        <v>-4</v>
      </c>
      <c r="FI172" s="5">
        <f t="shared" si="727"/>
        <v>4</v>
      </c>
      <c r="FJ172" s="5">
        <f t="shared" si="728"/>
        <v>0</v>
      </c>
      <c r="FK172" s="5">
        <f t="shared" si="729"/>
        <v>-1</v>
      </c>
      <c r="FL172" s="5">
        <f t="shared" si="730"/>
        <v>0</v>
      </c>
      <c r="FM172" s="5">
        <f t="shared" si="731"/>
        <v>2</v>
      </c>
      <c r="FN172" s="5">
        <f t="shared" si="732"/>
        <v>-1</v>
      </c>
      <c r="FO172" s="5">
        <f t="shared" si="733"/>
        <v>0</v>
      </c>
      <c r="FP172" s="176">
        <f t="shared" si="734"/>
        <v>0</v>
      </c>
      <c r="FQ172" s="176">
        <f t="shared" si="735"/>
        <v>0</v>
      </c>
      <c r="FR172" s="176">
        <f t="shared" si="736"/>
        <v>4</v>
      </c>
      <c r="FS172" s="66">
        <f t="shared" si="737"/>
        <v>4</v>
      </c>
      <c r="FT172" s="242">
        <f t="shared" si="588"/>
        <v>0</v>
      </c>
      <c r="FU172" s="242">
        <f t="shared" si="589"/>
        <v>0</v>
      </c>
      <c r="FV172" s="242">
        <f t="shared" si="590"/>
        <v>0</v>
      </c>
      <c r="FW172" s="242">
        <f t="shared" si="591"/>
        <v>0</v>
      </c>
      <c r="FX172" s="242">
        <f t="shared" si="592"/>
        <v>0</v>
      </c>
      <c r="FY172" s="242">
        <f t="shared" si="593"/>
        <v>0</v>
      </c>
      <c r="FZ172" s="242">
        <f t="shared" si="594"/>
        <v>0</v>
      </c>
      <c r="GA172" s="242">
        <f t="shared" si="595"/>
        <v>0</v>
      </c>
      <c r="GB172" s="242">
        <f t="shared" si="596"/>
        <v>0</v>
      </c>
      <c r="GC172" s="242">
        <f t="shared" si="597"/>
        <v>0</v>
      </c>
      <c r="GD172" s="242">
        <f t="shared" si="598"/>
        <v>0</v>
      </c>
      <c r="GE172" s="242">
        <f t="shared" si="599"/>
        <v>0</v>
      </c>
      <c r="GF172" s="242">
        <f t="shared" si="600"/>
        <v>0</v>
      </c>
      <c r="GG172" s="242">
        <f t="shared" si="601"/>
        <v>0</v>
      </c>
      <c r="GH172" s="242">
        <f t="shared" si="602"/>
        <v>0</v>
      </c>
      <c r="GI172" s="242">
        <f t="shared" si="603"/>
        <v>2.6783442475861422E-5</v>
      </c>
      <c r="GJ172" s="242">
        <f t="shared" si="604"/>
        <v>0</v>
      </c>
      <c r="GK172" s="242">
        <f t="shared" si="605"/>
        <v>-1.3008130081300813E-5</v>
      </c>
      <c r="GL172" s="242">
        <f t="shared" si="606"/>
        <v>3.3392326443383313E-5</v>
      </c>
      <c r="GM172" s="242">
        <f t="shared" si="607"/>
        <v>-5.0248731219536707E-5</v>
      </c>
      <c r="GN172" s="242">
        <f t="shared" si="608"/>
        <v>0</v>
      </c>
      <c r="GO172" s="242">
        <f t="shared" si="609"/>
        <v>7.334335692544648E-5</v>
      </c>
      <c r="GP172" s="242">
        <f t="shared" si="610"/>
        <v>-6.7107338187430798E-5</v>
      </c>
      <c r="GQ172" s="242">
        <f t="shared" si="611"/>
        <v>5.90031419173071E-5</v>
      </c>
      <c r="GR172" s="242">
        <f t="shared" si="612"/>
        <v>0</v>
      </c>
      <c r="GS172" s="242">
        <f t="shared" si="613"/>
        <v>-1.4829974344144385E-5</v>
      </c>
      <c r="GT172" s="242">
        <f t="shared" si="614"/>
        <v>0</v>
      </c>
      <c r="GU172" s="242">
        <f t="shared" si="615"/>
        <v>2.6192838223208819E-5</v>
      </c>
      <c r="GV172" s="242">
        <f t="shared" si="616"/>
        <v>-1.7811183642208942E-5</v>
      </c>
      <c r="GW172" s="242">
        <f t="shared" si="617"/>
        <v>0</v>
      </c>
      <c r="GX172" s="177">
        <f t="shared" si="618"/>
        <v>0</v>
      </c>
      <c r="GY172" s="177">
        <f t="shared" si="619"/>
        <v>0</v>
      </c>
      <c r="GZ172" s="177">
        <f t="shared" si="620"/>
        <v>6.0992655467737429E-6</v>
      </c>
      <c r="HA172" s="243">
        <f t="shared" si="621"/>
        <v>2.5088460867666856E-6</v>
      </c>
      <c r="HB172" s="19"/>
      <c r="HC172" s="19"/>
      <c r="HD172" s="225">
        <v>8.7000000000000001E-4</v>
      </c>
      <c r="HE172" s="10">
        <f t="shared" si="738"/>
        <v>0</v>
      </c>
      <c r="HF172" s="10">
        <f t="shared" si="739"/>
        <v>0</v>
      </c>
      <c r="HG172" s="10">
        <f t="shared" si="740"/>
        <v>0</v>
      </c>
      <c r="HH172" s="10">
        <f t="shared" si="741"/>
        <v>0</v>
      </c>
      <c r="HI172" s="10">
        <f t="shared" si="742"/>
        <v>0</v>
      </c>
      <c r="HJ172" s="10">
        <f t="shared" si="743"/>
        <v>0</v>
      </c>
      <c r="HK172" s="10">
        <f t="shared" si="744"/>
        <v>0</v>
      </c>
      <c r="HL172" s="10">
        <f t="shared" si="745"/>
        <v>0</v>
      </c>
      <c r="HM172" s="10">
        <f t="shared" si="746"/>
        <v>0</v>
      </c>
      <c r="HN172" s="10">
        <f t="shared" si="747"/>
        <v>0</v>
      </c>
      <c r="HO172" s="10">
        <f t="shared" si="748"/>
        <v>0</v>
      </c>
      <c r="HP172" s="10">
        <f t="shared" si="749"/>
        <v>0</v>
      </c>
      <c r="HQ172" s="10">
        <f t="shared" si="750"/>
        <v>0</v>
      </c>
      <c r="HR172" s="10">
        <f t="shared" si="751"/>
        <v>0</v>
      </c>
      <c r="HS172" s="10">
        <f t="shared" si="752"/>
        <v>0</v>
      </c>
      <c r="HT172" s="10">
        <f t="shared" si="753"/>
        <v>1.74E-3</v>
      </c>
      <c r="HU172" s="10">
        <f t="shared" si="754"/>
        <v>0</v>
      </c>
      <c r="HV172" s="10">
        <f t="shared" si="755"/>
        <v>-8.7000000000000001E-4</v>
      </c>
      <c r="HW172" s="10">
        <f t="shared" si="756"/>
        <v>2.6099999999999999E-3</v>
      </c>
      <c r="HX172" s="10">
        <f t="shared" si="757"/>
        <v>-3.48E-3</v>
      </c>
      <c r="HY172" s="10">
        <f t="shared" si="758"/>
        <v>0</v>
      </c>
      <c r="HZ172" s="10">
        <f t="shared" si="759"/>
        <v>3.48E-3</v>
      </c>
      <c r="IA172" s="10">
        <f t="shared" si="760"/>
        <v>-3.48E-3</v>
      </c>
      <c r="IB172" s="10">
        <f t="shared" si="761"/>
        <v>3.48E-3</v>
      </c>
      <c r="IC172" s="10">
        <f t="shared" si="762"/>
        <v>0</v>
      </c>
      <c r="ID172" s="10">
        <f t="shared" si="763"/>
        <v>-8.7000000000000001E-4</v>
      </c>
      <c r="IE172" s="10">
        <f t="shared" si="764"/>
        <v>0</v>
      </c>
      <c r="IF172" s="10">
        <f t="shared" si="765"/>
        <v>1.74E-3</v>
      </c>
      <c r="IG172" s="10">
        <f t="shared" si="766"/>
        <v>-8.7000000000000001E-4</v>
      </c>
      <c r="IH172" s="10">
        <f t="shared" si="767"/>
        <v>0</v>
      </c>
      <c r="II172" s="176">
        <f t="shared" si="768"/>
        <v>0</v>
      </c>
      <c r="IJ172" s="176">
        <f t="shared" si="769"/>
        <v>0</v>
      </c>
      <c r="IK172" s="176">
        <f t="shared" si="770"/>
        <v>3.4799999999999996E-3</v>
      </c>
      <c r="IL172" s="19">
        <f t="shared" si="771"/>
        <v>3.4799999999999996E-3</v>
      </c>
      <c r="IM172" s="168"/>
      <c r="IN172" s="168"/>
      <c r="IO172" s="168"/>
      <c r="IP172" s="168"/>
      <c r="IQ172" s="168"/>
      <c r="IR172" s="168"/>
      <c r="IS172" s="168"/>
      <c r="IT172" s="168"/>
      <c r="IU172" s="168"/>
      <c r="IV172" s="168"/>
      <c r="IW172" s="168"/>
      <c r="IX172" s="168"/>
      <c r="IY172" s="168"/>
      <c r="IZ172" s="168"/>
      <c r="JA172" s="168"/>
      <c r="JB172" s="168"/>
      <c r="JC172" s="168"/>
      <c r="JD172" s="168"/>
      <c r="JE172" s="168"/>
      <c r="JF172" s="168"/>
      <c r="JG172" s="168"/>
      <c r="JH172" s="168"/>
      <c r="JI172" s="168"/>
      <c r="JJ172" s="168"/>
      <c r="JK172" s="168"/>
      <c r="JL172" s="168"/>
      <c r="JM172" s="168"/>
      <c r="JN172" s="168"/>
      <c r="JO172" s="168"/>
      <c r="JP172" s="168"/>
      <c r="JQ172" s="177"/>
      <c r="JR172" s="177"/>
      <c r="JS172" s="177">
        <f t="shared" si="774"/>
        <v>8.699999999999999E-4</v>
      </c>
      <c r="JT172" s="22">
        <f t="shared" si="773"/>
        <v>8.699999999999999E-4</v>
      </c>
    </row>
    <row r="173" spans="1:280" x14ac:dyDescent="0.25">
      <c r="A173" s="96">
        <v>172</v>
      </c>
      <c r="B173" s="45"/>
      <c r="C173" s="45" t="s">
        <v>237</v>
      </c>
      <c r="D173" s="45" t="s">
        <v>183</v>
      </c>
      <c r="E173" s="68">
        <v>334</v>
      </c>
      <c r="F173" s="49" t="s">
        <v>67</v>
      </c>
      <c r="G173" s="124"/>
      <c r="H173" s="125"/>
      <c r="I173" s="125"/>
      <c r="J173" s="125"/>
      <c r="K173" s="125"/>
      <c r="L173" s="125"/>
      <c r="M173" s="125"/>
      <c r="N173" s="17"/>
      <c r="O173" s="12"/>
      <c r="P173" s="12"/>
      <c r="Q173" s="12"/>
      <c r="R173" s="12"/>
      <c r="S173" s="12"/>
      <c r="T173" s="12"/>
      <c r="U173" s="12"/>
      <c r="V173" s="12"/>
      <c r="W173" s="11"/>
      <c r="X173" s="11"/>
      <c r="Y173" s="12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58"/>
      <c r="AM173" s="124">
        <v>475</v>
      </c>
      <c r="AN173" s="125">
        <v>475</v>
      </c>
      <c r="AO173" s="125">
        <v>475</v>
      </c>
      <c r="AP173" s="125">
        <v>475</v>
      </c>
      <c r="AQ173" s="125">
        <v>475</v>
      </c>
      <c r="AR173" s="125">
        <v>475</v>
      </c>
      <c r="AS173" s="125">
        <v>475</v>
      </c>
      <c r="AT173" s="17">
        <v>475</v>
      </c>
      <c r="AU173" s="12">
        <v>490</v>
      </c>
      <c r="AV173" s="12">
        <v>428</v>
      </c>
      <c r="AW173" s="12">
        <v>654</v>
      </c>
      <c r="AX173" s="12">
        <v>798</v>
      </c>
      <c r="AY173" s="12">
        <v>910</v>
      </c>
      <c r="AZ173" s="12">
        <v>921</v>
      </c>
      <c r="BA173" s="12">
        <v>1130</v>
      </c>
      <c r="BB173" s="12">
        <v>1401</v>
      </c>
      <c r="BC173" s="11">
        <v>1708</v>
      </c>
      <c r="BD173" s="11">
        <v>1949</v>
      </c>
      <c r="BE173" s="12">
        <v>2300</v>
      </c>
      <c r="BF173" s="11">
        <v>2708</v>
      </c>
      <c r="BG173" s="11">
        <v>2788</v>
      </c>
      <c r="BH173" s="11">
        <v>2477</v>
      </c>
      <c r="BI173" s="11">
        <v>2401</v>
      </c>
      <c r="BJ173" s="11">
        <v>2472</v>
      </c>
      <c r="BK173" s="11">
        <v>2491</v>
      </c>
      <c r="BL173" s="11">
        <v>2434</v>
      </c>
      <c r="BM173" s="11">
        <v>2340</v>
      </c>
      <c r="BN173" s="11">
        <v>2317</v>
      </c>
      <c r="BO173" s="11">
        <v>2341</v>
      </c>
      <c r="BP173" s="11">
        <v>2335</v>
      </c>
      <c r="BQ173" s="11">
        <v>2346</v>
      </c>
      <c r="BR173" s="58"/>
      <c r="BS173" s="58"/>
      <c r="BT173" s="12">
        <f t="shared" si="666"/>
        <v>0</v>
      </c>
      <c r="BU173" s="12">
        <f t="shared" si="667"/>
        <v>0</v>
      </c>
      <c r="BV173" s="12">
        <f t="shared" si="668"/>
        <v>0</v>
      </c>
      <c r="BW173" s="12">
        <f t="shared" si="669"/>
        <v>0</v>
      </c>
      <c r="BX173" s="12">
        <f t="shared" si="670"/>
        <v>0</v>
      </c>
      <c r="BY173" s="12">
        <f t="shared" si="671"/>
        <v>0</v>
      </c>
      <c r="BZ173" s="12">
        <f t="shared" si="672"/>
        <v>0</v>
      </c>
      <c r="CA173" s="12">
        <f t="shared" si="673"/>
        <v>15</v>
      </c>
      <c r="CB173" s="12">
        <f t="shared" si="674"/>
        <v>-62</v>
      </c>
      <c r="CC173" s="12">
        <f t="shared" si="675"/>
        <v>226</v>
      </c>
      <c r="CD173" s="12">
        <f t="shared" si="676"/>
        <v>144</v>
      </c>
      <c r="CE173" s="12">
        <f t="shared" si="677"/>
        <v>112</v>
      </c>
      <c r="CF173" s="12">
        <f t="shared" si="678"/>
        <v>11</v>
      </c>
      <c r="CG173" s="12">
        <f t="shared" si="679"/>
        <v>209</v>
      </c>
      <c r="CH173" s="12">
        <f t="shared" si="680"/>
        <v>271</v>
      </c>
      <c r="CI173" s="12">
        <f t="shared" si="681"/>
        <v>307</v>
      </c>
      <c r="CJ173" s="12">
        <f t="shared" si="682"/>
        <v>241</v>
      </c>
      <c r="CK173" s="12">
        <f t="shared" si="683"/>
        <v>351</v>
      </c>
      <c r="CL173" s="12">
        <f t="shared" si="684"/>
        <v>408</v>
      </c>
      <c r="CM173" s="12">
        <f t="shared" si="685"/>
        <v>80</v>
      </c>
      <c r="CN173" s="12">
        <f t="shared" si="686"/>
        <v>-311</v>
      </c>
      <c r="CO173" s="12">
        <f t="shared" si="687"/>
        <v>-76</v>
      </c>
      <c r="CP173" s="12">
        <f t="shared" si="688"/>
        <v>71</v>
      </c>
      <c r="CQ173" s="12">
        <f t="shared" si="689"/>
        <v>19</v>
      </c>
      <c r="CR173" s="12">
        <f t="shared" si="690"/>
        <v>-57</v>
      </c>
      <c r="CS173" s="12">
        <f t="shared" si="691"/>
        <v>-94</v>
      </c>
      <c r="CT173" s="12">
        <f t="shared" si="692"/>
        <v>-23</v>
      </c>
      <c r="CU173" s="12">
        <f t="shared" si="693"/>
        <v>24</v>
      </c>
      <c r="CV173" s="12">
        <f t="shared" si="694"/>
        <v>-6</v>
      </c>
      <c r="CW173" s="12">
        <f t="shared" si="695"/>
        <v>11</v>
      </c>
      <c r="CX173" s="66">
        <f t="shared" si="696"/>
        <v>179</v>
      </c>
      <c r="CY173" s="66">
        <f t="shared" si="697"/>
        <v>2134</v>
      </c>
      <c r="CZ173" s="66">
        <f t="shared" si="698"/>
        <v>-442</v>
      </c>
      <c r="DA173" s="66">
        <f t="shared" si="699"/>
        <v>1871</v>
      </c>
      <c r="DB173" s="58"/>
      <c r="DC173" s="128">
        <v>13</v>
      </c>
      <c r="DD173" s="128">
        <v>7</v>
      </c>
      <c r="DE173" s="128">
        <v>10</v>
      </c>
      <c r="DF173" s="129">
        <v>11</v>
      </c>
      <c r="DG173" s="129">
        <v>15</v>
      </c>
      <c r="DH173" s="129">
        <v>32</v>
      </c>
      <c r="DI173" s="129">
        <v>66</v>
      </c>
      <c r="DJ173" s="129">
        <v>82</v>
      </c>
      <c r="DK173" s="128">
        <v>102</v>
      </c>
      <c r="DL173" s="128">
        <v>90</v>
      </c>
      <c r="DM173" s="128">
        <v>114</v>
      </c>
      <c r="DN173" s="129">
        <v>87</v>
      </c>
      <c r="DO173" s="129">
        <v>191</v>
      </c>
      <c r="DP173" s="129">
        <v>138</v>
      </c>
      <c r="DQ173" s="129">
        <v>165</v>
      </c>
      <c r="DR173" s="129">
        <v>187</v>
      </c>
      <c r="DS173" s="130">
        <v>238</v>
      </c>
      <c r="DT173" s="130">
        <v>244</v>
      </c>
      <c r="DU173" s="130">
        <v>204</v>
      </c>
      <c r="DV173" s="130">
        <v>285</v>
      </c>
      <c r="DW173" s="130">
        <v>496</v>
      </c>
      <c r="DX173" s="130">
        <v>374</v>
      </c>
      <c r="DY173" s="130">
        <v>154</v>
      </c>
      <c r="DZ173" s="130">
        <v>261</v>
      </c>
      <c r="EA173" s="130">
        <v>285</v>
      </c>
      <c r="EB173" s="130">
        <v>316</v>
      </c>
      <c r="EC173" s="130">
        <v>230</v>
      </c>
      <c r="ED173" s="130">
        <v>254</v>
      </c>
      <c r="EE173" s="130">
        <v>248</v>
      </c>
      <c r="EF173" s="130">
        <v>230</v>
      </c>
      <c r="EG173" s="66">
        <f t="shared" si="700"/>
        <v>428</v>
      </c>
      <c r="EH173" s="66">
        <f t="shared" si="701"/>
        <v>1853</v>
      </c>
      <c r="EI173" s="66">
        <f t="shared" si="702"/>
        <v>2848</v>
      </c>
      <c r="EJ173" s="66">
        <f t="shared" si="703"/>
        <v>5129</v>
      </c>
      <c r="EK173" s="25"/>
      <c r="EL173" s="5">
        <f t="shared" si="704"/>
        <v>13</v>
      </c>
      <c r="EM173" s="5">
        <f t="shared" si="705"/>
        <v>7</v>
      </c>
      <c r="EN173" s="5">
        <f t="shared" si="706"/>
        <v>10</v>
      </c>
      <c r="EO173" s="5">
        <f t="shared" si="707"/>
        <v>11</v>
      </c>
      <c r="EP173" s="5">
        <f t="shared" si="708"/>
        <v>15</v>
      </c>
      <c r="EQ173" s="5">
        <f t="shared" si="709"/>
        <v>32</v>
      </c>
      <c r="ER173" s="5">
        <f t="shared" si="710"/>
        <v>66</v>
      </c>
      <c r="ES173" s="5">
        <f t="shared" si="711"/>
        <v>97</v>
      </c>
      <c r="ET173" s="5">
        <f t="shared" si="712"/>
        <v>40</v>
      </c>
      <c r="EU173" s="5">
        <f t="shared" si="713"/>
        <v>316</v>
      </c>
      <c r="EV173" s="5">
        <f t="shared" si="714"/>
        <v>258</v>
      </c>
      <c r="EW173" s="5">
        <f t="shared" si="715"/>
        <v>199</v>
      </c>
      <c r="EX173" s="5">
        <f t="shared" si="716"/>
        <v>202</v>
      </c>
      <c r="EY173" s="5">
        <f t="shared" si="717"/>
        <v>347</v>
      </c>
      <c r="EZ173" s="5">
        <f t="shared" si="718"/>
        <v>436</v>
      </c>
      <c r="FA173" s="5">
        <f t="shared" si="719"/>
        <v>494</v>
      </c>
      <c r="FB173" s="5">
        <f t="shared" si="720"/>
        <v>479</v>
      </c>
      <c r="FC173" s="5">
        <f t="shared" si="721"/>
        <v>595</v>
      </c>
      <c r="FD173" s="5">
        <f t="shared" si="722"/>
        <v>612</v>
      </c>
      <c r="FE173" s="5">
        <f t="shared" si="723"/>
        <v>365</v>
      </c>
      <c r="FF173" s="5">
        <f t="shared" si="724"/>
        <v>185</v>
      </c>
      <c r="FG173" s="5">
        <f t="shared" si="725"/>
        <v>298</v>
      </c>
      <c r="FH173" s="5">
        <f t="shared" si="726"/>
        <v>225</v>
      </c>
      <c r="FI173" s="5">
        <f t="shared" si="727"/>
        <v>280</v>
      </c>
      <c r="FJ173" s="5">
        <f t="shared" si="728"/>
        <v>228</v>
      </c>
      <c r="FK173" s="5">
        <f t="shared" si="729"/>
        <v>222</v>
      </c>
      <c r="FL173" s="5">
        <f t="shared" si="730"/>
        <v>207</v>
      </c>
      <c r="FM173" s="5">
        <f t="shared" si="731"/>
        <v>278</v>
      </c>
      <c r="FN173" s="5">
        <f t="shared" si="732"/>
        <v>242</v>
      </c>
      <c r="FO173" s="5">
        <f t="shared" si="733"/>
        <v>241</v>
      </c>
      <c r="FP173" s="176">
        <f t="shared" si="734"/>
        <v>607</v>
      </c>
      <c r="FQ173" s="176">
        <f t="shared" si="735"/>
        <v>3987</v>
      </c>
      <c r="FR173" s="176">
        <f t="shared" si="736"/>
        <v>2406</v>
      </c>
      <c r="FS173" s="66">
        <f t="shared" si="737"/>
        <v>7000</v>
      </c>
      <c r="FT173" s="242">
        <f t="shared" si="588"/>
        <v>4.1409977893442566E-4</v>
      </c>
      <c r="FU173" s="242">
        <f t="shared" si="589"/>
        <v>2.8477974321003727E-4</v>
      </c>
      <c r="FV173" s="242">
        <f t="shared" si="590"/>
        <v>3.4637432673490241E-4</v>
      </c>
      <c r="FW173" s="242">
        <f t="shared" si="591"/>
        <v>8.079027578862326E-4</v>
      </c>
      <c r="FX173" s="242">
        <f t="shared" si="592"/>
        <v>6.2422405482074369E-4</v>
      </c>
      <c r="FY173" s="242">
        <f t="shared" si="593"/>
        <v>1.3586475795551846E-3</v>
      </c>
      <c r="FZ173" s="242">
        <f t="shared" si="594"/>
        <v>2.0694628803160633E-3</v>
      </c>
      <c r="GA173" s="242">
        <f t="shared" si="595"/>
        <v>3.476951752813822E-3</v>
      </c>
      <c r="GB173" s="242">
        <f t="shared" si="596"/>
        <v>1.5919764387487066E-3</v>
      </c>
      <c r="GC173" s="242">
        <f t="shared" si="597"/>
        <v>6.5269028193741608E-3</v>
      </c>
      <c r="GD173" s="242">
        <f t="shared" si="598"/>
        <v>5.3300278896808179E-3</v>
      </c>
      <c r="GE173" s="242">
        <f t="shared" si="599"/>
        <v>4.6086150995831403E-3</v>
      </c>
      <c r="GF173" s="242">
        <f t="shared" si="600"/>
        <v>4.5439208188055337E-3</v>
      </c>
      <c r="GG173" s="242">
        <f t="shared" si="601"/>
        <v>5.7369595767545675E-3</v>
      </c>
      <c r="GH173" s="242">
        <f t="shared" si="602"/>
        <v>6.9503116481484436E-3</v>
      </c>
      <c r="GI173" s="242">
        <f t="shared" si="603"/>
        <v>6.6155102915377711E-3</v>
      </c>
      <c r="GJ173" s="242">
        <f t="shared" si="604"/>
        <v>6.0695143121428296E-3</v>
      </c>
      <c r="GK173" s="242">
        <f t="shared" si="605"/>
        <v>7.7398373983739834E-3</v>
      </c>
      <c r="GL173" s="242">
        <f t="shared" si="606"/>
        <v>6.8120345944501955E-3</v>
      </c>
      <c r="GM173" s="242">
        <f t="shared" si="607"/>
        <v>4.5851967237827244E-3</v>
      </c>
      <c r="GN173" s="242">
        <f t="shared" si="608"/>
        <v>2.8578931920349745E-3</v>
      </c>
      <c r="GO173" s="242">
        <f t="shared" si="609"/>
        <v>5.4640800909457627E-3</v>
      </c>
      <c r="GP173" s="242">
        <f t="shared" si="610"/>
        <v>3.7747877730429824E-3</v>
      </c>
      <c r="GQ173" s="242">
        <f t="shared" si="611"/>
        <v>4.1302199342114964E-3</v>
      </c>
      <c r="GR173" s="242">
        <f t="shared" si="612"/>
        <v>3.5320909048659199E-3</v>
      </c>
      <c r="GS173" s="242">
        <f t="shared" si="613"/>
        <v>3.2922543044000534E-3</v>
      </c>
      <c r="GT173" s="242">
        <f t="shared" si="614"/>
        <v>2.9388798182721659E-3</v>
      </c>
      <c r="GU173" s="242">
        <f t="shared" si="615"/>
        <v>3.6408045130260258E-3</v>
      </c>
      <c r="GV173" s="242">
        <f t="shared" si="616"/>
        <v>4.3103064414145645E-3</v>
      </c>
      <c r="GW173" s="242">
        <f t="shared" si="617"/>
        <v>3.2467350217403263E-3</v>
      </c>
      <c r="GX173" s="177">
        <f t="shared" si="618"/>
        <v>2.1727162675956014E-3</v>
      </c>
      <c r="GY173" s="177">
        <f t="shared" si="619"/>
        <v>6.0485339094130787E-3</v>
      </c>
      <c r="GZ173" s="177">
        <f t="shared" si="620"/>
        <v>3.6687082263844066E-3</v>
      </c>
      <c r="HA173" s="243">
        <f t="shared" si="621"/>
        <v>4.3904806518417E-3</v>
      </c>
      <c r="HB173" s="19"/>
      <c r="HC173" s="19"/>
      <c r="HD173" s="225">
        <v>3.48E-3</v>
      </c>
      <c r="HE173" s="10">
        <f t="shared" si="738"/>
        <v>4.5240000000000002E-2</v>
      </c>
      <c r="HF173" s="10">
        <f t="shared" si="739"/>
        <v>2.436E-2</v>
      </c>
      <c r="HG173" s="10">
        <f t="shared" si="740"/>
        <v>3.4799999999999998E-2</v>
      </c>
      <c r="HH173" s="10">
        <f t="shared" si="741"/>
        <v>3.8280000000000002E-2</v>
      </c>
      <c r="HI173" s="10">
        <f t="shared" si="742"/>
        <v>5.2200000000000003E-2</v>
      </c>
      <c r="HJ173" s="10">
        <f t="shared" si="743"/>
        <v>0.11136</v>
      </c>
      <c r="HK173" s="10">
        <f t="shared" si="744"/>
        <v>0.22968</v>
      </c>
      <c r="HL173" s="10">
        <f t="shared" si="745"/>
        <v>0.33756000000000003</v>
      </c>
      <c r="HM173" s="10">
        <f t="shared" si="746"/>
        <v>0.13919999999999999</v>
      </c>
      <c r="HN173" s="10">
        <f t="shared" si="747"/>
        <v>1.09968</v>
      </c>
      <c r="HO173" s="10">
        <f t="shared" si="748"/>
        <v>0.89783999999999997</v>
      </c>
      <c r="HP173" s="10">
        <f t="shared" si="749"/>
        <v>0.69252000000000002</v>
      </c>
      <c r="HQ173" s="10">
        <f t="shared" si="750"/>
        <v>0.70296000000000003</v>
      </c>
      <c r="HR173" s="10">
        <f t="shared" si="751"/>
        <v>1.20756</v>
      </c>
      <c r="HS173" s="10">
        <f t="shared" si="752"/>
        <v>1.51728</v>
      </c>
      <c r="HT173" s="10">
        <f t="shared" si="753"/>
        <v>1.71912</v>
      </c>
      <c r="HU173" s="10">
        <f t="shared" si="754"/>
        <v>1.66692</v>
      </c>
      <c r="HV173" s="10">
        <f t="shared" si="755"/>
        <v>2.0706000000000002</v>
      </c>
      <c r="HW173" s="10">
        <f t="shared" si="756"/>
        <v>2.1297600000000001</v>
      </c>
      <c r="HX173" s="10">
        <f t="shared" si="757"/>
        <v>1.2702</v>
      </c>
      <c r="HY173" s="10">
        <f t="shared" si="758"/>
        <v>0.64380000000000004</v>
      </c>
      <c r="HZ173" s="10">
        <f t="shared" si="759"/>
        <v>1.03704</v>
      </c>
      <c r="IA173" s="10">
        <f t="shared" si="760"/>
        <v>0.78300000000000003</v>
      </c>
      <c r="IB173" s="10">
        <f t="shared" si="761"/>
        <v>0.97440000000000004</v>
      </c>
      <c r="IC173" s="10">
        <f t="shared" si="762"/>
        <v>0.79344000000000003</v>
      </c>
      <c r="ID173" s="10">
        <f t="shared" si="763"/>
        <v>0.77256000000000002</v>
      </c>
      <c r="IE173" s="10">
        <f t="shared" si="764"/>
        <v>0.72036</v>
      </c>
      <c r="IF173" s="10">
        <f t="shared" si="765"/>
        <v>0.96743999999999997</v>
      </c>
      <c r="IG173" s="10">
        <f t="shared" si="766"/>
        <v>0.84216000000000002</v>
      </c>
      <c r="IH173" s="10">
        <f t="shared" si="767"/>
        <v>0.83867999999999998</v>
      </c>
      <c r="II173" s="176">
        <f t="shared" si="768"/>
        <v>2.1123599999999998</v>
      </c>
      <c r="IJ173" s="176">
        <f t="shared" si="769"/>
        <v>13.874759999999998</v>
      </c>
      <c r="IK173" s="176">
        <f t="shared" si="770"/>
        <v>8.3728800000000003</v>
      </c>
      <c r="IL173" s="19">
        <f t="shared" si="771"/>
        <v>24.36</v>
      </c>
      <c r="IM173" s="168"/>
      <c r="IN173" s="168"/>
      <c r="IO173" s="168"/>
      <c r="IP173" s="168"/>
      <c r="IQ173" s="168"/>
      <c r="IR173" s="168"/>
      <c r="IS173" s="168"/>
      <c r="IT173" s="168"/>
      <c r="IU173" s="168"/>
      <c r="IV173" s="168"/>
      <c r="IW173" s="168"/>
      <c r="IX173" s="168"/>
      <c r="IY173" s="168"/>
      <c r="IZ173" s="168"/>
      <c r="JA173" s="168"/>
      <c r="JB173" s="168"/>
      <c r="JC173" s="168"/>
      <c r="JD173" s="168"/>
      <c r="JE173" s="168"/>
      <c r="JF173" s="168"/>
      <c r="JG173" s="168"/>
      <c r="JH173" s="168"/>
      <c r="JI173" s="168"/>
      <c r="JJ173" s="168"/>
      <c r="JK173" s="168"/>
      <c r="JL173" s="168"/>
      <c r="JM173" s="168"/>
      <c r="JN173" s="168"/>
      <c r="JO173" s="168"/>
      <c r="JP173" s="168"/>
      <c r="JQ173" s="177">
        <f>II173/FP173</f>
        <v>3.4799999999999996E-3</v>
      </c>
      <c r="JR173" s="177">
        <f>IJ173/FQ173</f>
        <v>3.4799999999999996E-3</v>
      </c>
      <c r="JS173" s="177">
        <f t="shared" si="774"/>
        <v>3.48E-3</v>
      </c>
      <c r="JT173" s="22">
        <f t="shared" si="773"/>
        <v>3.48E-3</v>
      </c>
    </row>
    <row r="174" spans="1:280" x14ac:dyDescent="0.25">
      <c r="A174" s="96">
        <v>173</v>
      </c>
      <c r="B174" s="39"/>
      <c r="C174" s="39" t="s">
        <v>186</v>
      </c>
      <c r="D174" s="39" t="s">
        <v>186</v>
      </c>
      <c r="E174" s="68">
        <v>616</v>
      </c>
      <c r="F174" s="46" t="s">
        <v>103</v>
      </c>
      <c r="G174" s="124"/>
      <c r="H174" s="125"/>
      <c r="I174" s="125"/>
      <c r="J174" s="125"/>
      <c r="K174" s="125"/>
      <c r="L174" s="125"/>
      <c r="M174" s="125"/>
      <c r="N174" s="17"/>
      <c r="O174" s="12"/>
      <c r="P174" s="12"/>
      <c r="Q174" s="12"/>
      <c r="R174" s="12"/>
      <c r="S174" s="12"/>
      <c r="T174" s="12"/>
      <c r="U174" s="11"/>
      <c r="V174" s="11"/>
      <c r="W174" s="11"/>
      <c r="X174" s="12"/>
      <c r="Y174" s="11"/>
      <c r="Z174" s="12"/>
      <c r="AA174" s="11"/>
      <c r="AB174" s="11"/>
      <c r="AC174" s="11"/>
      <c r="AD174" s="11"/>
      <c r="AE174" s="11"/>
      <c r="AF174" s="11"/>
      <c r="AG174" s="11"/>
      <c r="AH174" s="91"/>
      <c r="AI174" s="91"/>
      <c r="AJ174" s="91"/>
      <c r="AK174" s="91"/>
      <c r="AL174" s="60"/>
      <c r="AM174" s="124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7">
        <v>0</v>
      </c>
      <c r="AU174" s="12">
        <v>0</v>
      </c>
      <c r="AV174" s="12">
        <v>0</v>
      </c>
      <c r="AW174" s="12">
        <v>1</v>
      </c>
      <c r="AX174" s="12">
        <v>1</v>
      </c>
      <c r="AY174" s="12">
        <v>1</v>
      </c>
      <c r="AZ174" s="12">
        <v>1</v>
      </c>
      <c r="BA174" s="11">
        <v>0</v>
      </c>
      <c r="BB174" s="11">
        <v>0</v>
      </c>
      <c r="BC174" s="11">
        <v>1</v>
      </c>
      <c r="BD174" s="12">
        <v>1</v>
      </c>
      <c r="BE174" s="11">
        <v>1</v>
      </c>
      <c r="BF174" s="12">
        <v>2</v>
      </c>
      <c r="BG174" s="11"/>
      <c r="BH174" s="11"/>
      <c r="BI174" s="11">
        <v>3</v>
      </c>
      <c r="BJ174" s="11">
        <v>3</v>
      </c>
      <c r="BK174" s="11">
        <v>3</v>
      </c>
      <c r="BL174" s="11">
        <v>4</v>
      </c>
      <c r="BM174" s="11">
        <v>4</v>
      </c>
      <c r="BN174" s="91">
        <v>3</v>
      </c>
      <c r="BO174" s="91">
        <v>3</v>
      </c>
      <c r="BP174" s="91">
        <v>3</v>
      </c>
      <c r="BQ174" s="91">
        <v>3</v>
      </c>
      <c r="BR174" s="60"/>
      <c r="BS174" s="60"/>
      <c r="BT174" s="11">
        <f t="shared" si="666"/>
        <v>0</v>
      </c>
      <c r="BU174" s="11">
        <f t="shared" si="667"/>
        <v>0</v>
      </c>
      <c r="BV174" s="11">
        <f t="shared" si="668"/>
        <v>0</v>
      </c>
      <c r="BW174" s="11">
        <f t="shared" si="669"/>
        <v>0</v>
      </c>
      <c r="BX174" s="11">
        <f t="shared" si="670"/>
        <v>0</v>
      </c>
      <c r="BY174" s="11">
        <f t="shared" si="671"/>
        <v>0</v>
      </c>
      <c r="BZ174" s="11">
        <f t="shared" si="672"/>
        <v>0</v>
      </c>
      <c r="CA174" s="11">
        <f t="shared" si="673"/>
        <v>0</v>
      </c>
      <c r="CB174" s="11">
        <f t="shared" si="674"/>
        <v>0</v>
      </c>
      <c r="CC174" s="11">
        <f t="shared" si="675"/>
        <v>1</v>
      </c>
      <c r="CD174" s="11">
        <f t="shared" si="676"/>
        <v>0</v>
      </c>
      <c r="CE174" s="11">
        <f t="shared" si="677"/>
        <v>0</v>
      </c>
      <c r="CF174" s="11">
        <f t="shared" si="678"/>
        <v>0</v>
      </c>
      <c r="CG174" s="11">
        <f t="shared" si="679"/>
        <v>-1</v>
      </c>
      <c r="CH174" s="11">
        <f t="shared" si="680"/>
        <v>0</v>
      </c>
      <c r="CI174" s="11">
        <f t="shared" si="681"/>
        <v>1</v>
      </c>
      <c r="CJ174" s="11">
        <f t="shared" si="682"/>
        <v>0</v>
      </c>
      <c r="CK174" s="11">
        <f t="shared" si="683"/>
        <v>0</v>
      </c>
      <c r="CL174" s="11">
        <f t="shared" si="684"/>
        <v>1</v>
      </c>
      <c r="CM174" s="11">
        <f t="shared" si="685"/>
        <v>-2</v>
      </c>
      <c r="CN174" s="11">
        <f t="shared" si="686"/>
        <v>0</v>
      </c>
      <c r="CO174" s="11">
        <f t="shared" si="687"/>
        <v>3</v>
      </c>
      <c r="CP174" s="11">
        <f t="shared" si="688"/>
        <v>0</v>
      </c>
      <c r="CQ174" s="11">
        <f t="shared" si="689"/>
        <v>0</v>
      </c>
      <c r="CR174" s="11">
        <f t="shared" si="690"/>
        <v>1</v>
      </c>
      <c r="CS174" s="11">
        <f t="shared" si="691"/>
        <v>0</v>
      </c>
      <c r="CT174" s="11">
        <f t="shared" si="692"/>
        <v>-1</v>
      </c>
      <c r="CU174" s="11">
        <f t="shared" si="693"/>
        <v>0</v>
      </c>
      <c r="CV174" s="11">
        <f t="shared" si="694"/>
        <v>0</v>
      </c>
      <c r="CW174" s="11">
        <f t="shared" si="695"/>
        <v>0</v>
      </c>
      <c r="CX174" s="66">
        <f t="shared" si="696"/>
        <v>1</v>
      </c>
      <c r="CY174" s="66">
        <f t="shared" si="697"/>
        <v>-1</v>
      </c>
      <c r="CZ174" s="66">
        <f t="shared" si="698"/>
        <v>3</v>
      </c>
      <c r="DA174" s="66">
        <f t="shared" si="699"/>
        <v>3</v>
      </c>
      <c r="DB174" s="60"/>
      <c r="DC174" s="135"/>
      <c r="DD174" s="134"/>
      <c r="DE174" s="134"/>
      <c r="DF174" s="134"/>
      <c r="DG174" s="134"/>
      <c r="DH174" s="134"/>
      <c r="DI174" s="134"/>
      <c r="DJ174" s="135">
        <v>0</v>
      </c>
      <c r="DK174" s="122">
        <v>0</v>
      </c>
      <c r="DL174" s="122">
        <v>0</v>
      </c>
      <c r="DM174" s="122">
        <v>0</v>
      </c>
      <c r="DN174" s="122">
        <v>0</v>
      </c>
      <c r="DO174" s="122">
        <v>0</v>
      </c>
      <c r="DP174" s="122">
        <v>0</v>
      </c>
      <c r="DQ174" s="122">
        <v>0</v>
      </c>
      <c r="DR174" s="122">
        <v>0</v>
      </c>
      <c r="DS174" s="137">
        <v>0</v>
      </c>
      <c r="DT174" s="122">
        <v>0</v>
      </c>
      <c r="DU174" s="137">
        <v>0</v>
      </c>
      <c r="DV174" s="122">
        <v>1</v>
      </c>
      <c r="DW174" s="137">
        <v>0</v>
      </c>
      <c r="DX174" s="137">
        <v>0</v>
      </c>
      <c r="DY174" s="137">
        <v>0</v>
      </c>
      <c r="DZ174" s="137"/>
      <c r="EA174" s="137"/>
      <c r="EB174" s="138"/>
      <c r="EC174" s="138"/>
      <c r="ED174" s="138"/>
      <c r="EE174" s="138"/>
      <c r="EF174" s="138"/>
      <c r="EG174" s="66">
        <f t="shared" si="700"/>
        <v>0</v>
      </c>
      <c r="EH174" s="66">
        <f t="shared" si="701"/>
        <v>1</v>
      </c>
      <c r="EI174" s="66">
        <f t="shared" si="702"/>
        <v>0</v>
      </c>
      <c r="EJ174" s="66">
        <f t="shared" si="703"/>
        <v>1</v>
      </c>
      <c r="EK174" s="25"/>
      <c r="EL174" s="5">
        <f t="shared" si="704"/>
        <v>0</v>
      </c>
      <c r="EM174" s="5">
        <f t="shared" si="705"/>
        <v>0</v>
      </c>
      <c r="EN174" s="5">
        <f t="shared" si="706"/>
        <v>0</v>
      </c>
      <c r="EO174" s="5">
        <f t="shared" si="707"/>
        <v>0</v>
      </c>
      <c r="EP174" s="5">
        <f t="shared" si="708"/>
        <v>0</v>
      </c>
      <c r="EQ174" s="5">
        <f t="shared" si="709"/>
        <v>0</v>
      </c>
      <c r="ER174" s="5">
        <f t="shared" si="710"/>
        <v>0</v>
      </c>
      <c r="ES174" s="5">
        <f t="shared" si="711"/>
        <v>0</v>
      </c>
      <c r="ET174" s="5">
        <f t="shared" si="712"/>
        <v>0</v>
      </c>
      <c r="EU174" s="5">
        <f t="shared" si="713"/>
        <v>1</v>
      </c>
      <c r="EV174" s="5">
        <f t="shared" si="714"/>
        <v>0</v>
      </c>
      <c r="EW174" s="5">
        <f t="shared" si="715"/>
        <v>0</v>
      </c>
      <c r="EX174" s="5">
        <f t="shared" si="716"/>
        <v>0</v>
      </c>
      <c r="EY174" s="5">
        <f t="shared" si="717"/>
        <v>-1</v>
      </c>
      <c r="EZ174" s="5">
        <f t="shared" si="718"/>
        <v>0</v>
      </c>
      <c r="FA174" s="5">
        <f t="shared" si="719"/>
        <v>1</v>
      </c>
      <c r="FB174" s="5">
        <f t="shared" si="720"/>
        <v>0</v>
      </c>
      <c r="FC174" s="5">
        <f t="shared" si="721"/>
        <v>0</v>
      </c>
      <c r="FD174" s="5">
        <f t="shared" si="722"/>
        <v>1</v>
      </c>
      <c r="FE174" s="5">
        <f t="shared" si="723"/>
        <v>-1</v>
      </c>
      <c r="FF174" s="5">
        <f t="shared" si="724"/>
        <v>0</v>
      </c>
      <c r="FG174" s="5">
        <f t="shared" si="725"/>
        <v>3</v>
      </c>
      <c r="FH174" s="5">
        <f t="shared" si="726"/>
        <v>0</v>
      </c>
      <c r="FI174" s="5">
        <f t="shared" si="727"/>
        <v>0</v>
      </c>
      <c r="FJ174" s="5">
        <f t="shared" si="728"/>
        <v>1</v>
      </c>
      <c r="FK174" s="5">
        <f t="shared" si="729"/>
        <v>0</v>
      </c>
      <c r="FL174" s="5">
        <f t="shared" si="730"/>
        <v>-1</v>
      </c>
      <c r="FM174" s="5">
        <f t="shared" si="731"/>
        <v>0</v>
      </c>
      <c r="FN174" s="5">
        <f t="shared" si="732"/>
        <v>0</v>
      </c>
      <c r="FO174" s="5">
        <f t="shared" si="733"/>
        <v>0</v>
      </c>
      <c r="FP174" s="176">
        <f t="shared" si="734"/>
        <v>1</v>
      </c>
      <c r="FQ174" s="176">
        <f t="shared" si="735"/>
        <v>0</v>
      </c>
      <c r="FR174" s="176">
        <f t="shared" si="736"/>
        <v>3</v>
      </c>
      <c r="FS174" s="66">
        <f t="shared" si="737"/>
        <v>4</v>
      </c>
      <c r="FT174" s="242">
        <f t="shared" si="588"/>
        <v>0</v>
      </c>
      <c r="FU174" s="242">
        <f t="shared" si="589"/>
        <v>0</v>
      </c>
      <c r="FV174" s="242">
        <f t="shared" si="590"/>
        <v>0</v>
      </c>
      <c r="FW174" s="242">
        <f t="shared" si="591"/>
        <v>0</v>
      </c>
      <c r="FX174" s="242">
        <f t="shared" si="592"/>
        <v>0</v>
      </c>
      <c r="FY174" s="242">
        <f t="shared" si="593"/>
        <v>0</v>
      </c>
      <c r="FZ174" s="242">
        <f t="shared" si="594"/>
        <v>0</v>
      </c>
      <c r="GA174" s="242">
        <f t="shared" si="595"/>
        <v>0</v>
      </c>
      <c r="GB174" s="242">
        <f t="shared" si="596"/>
        <v>0</v>
      </c>
      <c r="GC174" s="242">
        <f t="shared" si="597"/>
        <v>2.0654755757513167E-5</v>
      </c>
      <c r="GD174" s="242">
        <f t="shared" si="598"/>
        <v>0</v>
      </c>
      <c r="GE174" s="242">
        <f t="shared" si="599"/>
        <v>0</v>
      </c>
      <c r="GF174" s="242">
        <f t="shared" si="600"/>
        <v>0</v>
      </c>
      <c r="GG174" s="242">
        <f t="shared" si="601"/>
        <v>-1.653302471687195E-5</v>
      </c>
      <c r="GH174" s="242">
        <f t="shared" si="602"/>
        <v>0</v>
      </c>
      <c r="GI174" s="242">
        <f t="shared" si="603"/>
        <v>1.3391721237930711E-5</v>
      </c>
      <c r="GJ174" s="242">
        <f t="shared" si="604"/>
        <v>0</v>
      </c>
      <c r="GK174" s="242">
        <f t="shared" si="605"/>
        <v>0</v>
      </c>
      <c r="GL174" s="242">
        <f t="shared" si="606"/>
        <v>1.113077548112777E-5</v>
      </c>
      <c r="GM174" s="242">
        <f t="shared" si="607"/>
        <v>-1.2562182804884177E-5</v>
      </c>
      <c r="GN174" s="242">
        <f t="shared" si="608"/>
        <v>0</v>
      </c>
      <c r="GO174" s="242">
        <f t="shared" si="609"/>
        <v>5.5007517694084856E-5</v>
      </c>
      <c r="GP174" s="242">
        <f t="shared" si="610"/>
        <v>0</v>
      </c>
      <c r="GQ174" s="242">
        <f t="shared" si="611"/>
        <v>0</v>
      </c>
      <c r="GR174" s="242">
        <f t="shared" si="612"/>
        <v>1.5491626775727718E-5</v>
      </c>
      <c r="GS174" s="242">
        <f t="shared" si="613"/>
        <v>0</v>
      </c>
      <c r="GT174" s="242">
        <f t="shared" si="614"/>
        <v>-1.4197487044793071E-5</v>
      </c>
      <c r="GU174" s="242">
        <f t="shared" si="615"/>
        <v>0</v>
      </c>
      <c r="GV174" s="242">
        <f t="shared" si="616"/>
        <v>0</v>
      </c>
      <c r="GW174" s="242">
        <f t="shared" si="617"/>
        <v>0</v>
      </c>
      <c r="GX174" s="177">
        <f t="shared" si="618"/>
        <v>3.5794337192678771E-6</v>
      </c>
      <c r="GY174" s="177">
        <f t="shared" si="619"/>
        <v>0</v>
      </c>
      <c r="GZ174" s="177">
        <f t="shared" si="620"/>
        <v>4.5744491600803074E-6</v>
      </c>
      <c r="HA174" s="243">
        <f t="shared" si="621"/>
        <v>2.5088460867666856E-6</v>
      </c>
      <c r="HB174" s="19"/>
      <c r="HC174" s="19"/>
      <c r="HD174" s="225">
        <v>0</v>
      </c>
      <c r="HE174" s="10">
        <f t="shared" si="738"/>
        <v>0</v>
      </c>
      <c r="HF174" s="10">
        <f t="shared" si="739"/>
        <v>0</v>
      </c>
      <c r="HG174" s="10">
        <f t="shared" si="740"/>
        <v>0</v>
      </c>
      <c r="HH174" s="10">
        <f t="shared" si="741"/>
        <v>0</v>
      </c>
      <c r="HI174" s="10">
        <f t="shared" si="742"/>
        <v>0</v>
      </c>
      <c r="HJ174" s="10">
        <f t="shared" si="743"/>
        <v>0</v>
      </c>
      <c r="HK174" s="10">
        <f t="shared" si="744"/>
        <v>0</v>
      </c>
      <c r="HL174" s="10">
        <f t="shared" si="745"/>
        <v>0</v>
      </c>
      <c r="HM174" s="10">
        <f t="shared" si="746"/>
        <v>0</v>
      </c>
      <c r="HN174" s="10">
        <f t="shared" si="747"/>
        <v>0</v>
      </c>
      <c r="HO174" s="10">
        <f t="shared" si="748"/>
        <v>0</v>
      </c>
      <c r="HP174" s="10">
        <f t="shared" si="749"/>
        <v>0</v>
      </c>
      <c r="HQ174" s="10">
        <f t="shared" si="750"/>
        <v>0</v>
      </c>
      <c r="HR174" s="10">
        <f t="shared" si="751"/>
        <v>0</v>
      </c>
      <c r="HS174" s="10">
        <f t="shared" si="752"/>
        <v>0</v>
      </c>
      <c r="HT174" s="10">
        <f t="shared" si="753"/>
        <v>0</v>
      </c>
      <c r="HU174" s="10">
        <f t="shared" si="754"/>
        <v>0</v>
      </c>
      <c r="HV174" s="10">
        <f t="shared" si="755"/>
        <v>0</v>
      </c>
      <c r="HW174" s="10">
        <f t="shared" si="756"/>
        <v>0</v>
      </c>
      <c r="HX174" s="10">
        <f t="shared" si="757"/>
        <v>0</v>
      </c>
      <c r="HY174" s="10">
        <f t="shared" si="758"/>
        <v>0</v>
      </c>
      <c r="HZ174" s="10">
        <f t="shared" si="759"/>
        <v>0</v>
      </c>
      <c r="IA174" s="10">
        <f t="shared" si="760"/>
        <v>0</v>
      </c>
      <c r="IB174" s="10">
        <f t="shared" si="761"/>
        <v>0</v>
      </c>
      <c r="IC174" s="10">
        <f t="shared" si="762"/>
        <v>0</v>
      </c>
      <c r="ID174" s="10">
        <f t="shared" si="763"/>
        <v>0</v>
      </c>
      <c r="IE174" s="10">
        <f t="shared" si="764"/>
        <v>0</v>
      </c>
      <c r="IF174" s="10">
        <f t="shared" si="765"/>
        <v>0</v>
      </c>
      <c r="IG174" s="10">
        <f t="shared" si="766"/>
        <v>0</v>
      </c>
      <c r="IH174" s="10">
        <f t="shared" si="767"/>
        <v>0</v>
      </c>
      <c r="II174" s="176">
        <f t="shared" si="768"/>
        <v>0</v>
      </c>
      <c r="IJ174" s="176">
        <f t="shared" si="769"/>
        <v>0</v>
      </c>
      <c r="IK174" s="176">
        <f t="shared" si="770"/>
        <v>0</v>
      </c>
      <c r="IL174" s="19">
        <f t="shared" si="771"/>
        <v>0</v>
      </c>
      <c r="IM174" s="168"/>
      <c r="IN174" s="168"/>
      <c r="IO174" s="168"/>
      <c r="IP174" s="168"/>
      <c r="IQ174" s="168"/>
      <c r="IR174" s="168"/>
      <c r="IS174" s="168"/>
      <c r="IT174" s="168"/>
      <c r="IU174" s="168"/>
      <c r="IV174" s="168"/>
      <c r="IW174" s="168"/>
      <c r="IX174" s="168"/>
      <c r="IY174" s="168"/>
      <c r="IZ174" s="168"/>
      <c r="JA174" s="168"/>
      <c r="JB174" s="168"/>
      <c r="JC174" s="168"/>
      <c r="JD174" s="168"/>
      <c r="JE174" s="168"/>
      <c r="JF174" s="168"/>
      <c r="JG174" s="168"/>
      <c r="JH174" s="168"/>
      <c r="JI174" s="168"/>
      <c r="JJ174" s="168"/>
      <c r="JK174" s="168"/>
      <c r="JL174" s="168"/>
      <c r="JM174" s="168"/>
      <c r="JN174" s="168"/>
      <c r="JO174" s="168"/>
      <c r="JP174" s="168"/>
      <c r="JQ174" s="177"/>
      <c r="JR174" s="177"/>
      <c r="JS174" s="177"/>
      <c r="JT174" s="22"/>
    </row>
    <row r="175" spans="1:280" x14ac:dyDescent="0.25">
      <c r="A175" s="96">
        <v>174</v>
      </c>
      <c r="B175" s="39"/>
      <c r="C175" s="39" t="s">
        <v>236</v>
      </c>
      <c r="D175" s="39" t="s">
        <v>185</v>
      </c>
      <c r="E175" s="68">
        <v>422</v>
      </c>
      <c r="F175" s="49" t="s">
        <v>160</v>
      </c>
      <c r="G175" s="124"/>
      <c r="H175" s="125"/>
      <c r="I175" s="125"/>
      <c r="J175" s="125"/>
      <c r="K175" s="125"/>
      <c r="L175" s="125"/>
      <c r="M175" s="125"/>
      <c r="N175" s="17"/>
      <c r="O175" s="12"/>
      <c r="P175" s="12"/>
      <c r="Q175" s="12"/>
      <c r="R175" s="12"/>
      <c r="S175" s="12"/>
      <c r="T175" s="12"/>
      <c r="U175" s="12"/>
      <c r="V175" s="12"/>
      <c r="W175" s="12"/>
      <c r="X175" s="11"/>
      <c r="Y175" s="12"/>
      <c r="Z175" s="11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60"/>
      <c r="AM175" s="124">
        <v>20</v>
      </c>
      <c r="AN175" s="125">
        <v>20</v>
      </c>
      <c r="AO175" s="125">
        <v>20</v>
      </c>
      <c r="AP175" s="125">
        <v>20</v>
      </c>
      <c r="AQ175" s="125">
        <v>20</v>
      </c>
      <c r="AR175" s="125">
        <v>20</v>
      </c>
      <c r="AS175" s="125">
        <v>20</v>
      </c>
      <c r="AT175" s="17">
        <v>20</v>
      </c>
      <c r="AU175" s="12">
        <v>25</v>
      </c>
      <c r="AV175" s="12">
        <v>30</v>
      </c>
      <c r="AW175" s="12">
        <v>29</v>
      </c>
      <c r="AX175" s="12">
        <v>38</v>
      </c>
      <c r="AY175" s="12">
        <v>45</v>
      </c>
      <c r="AZ175" s="12">
        <v>43</v>
      </c>
      <c r="BA175" s="12">
        <v>38</v>
      </c>
      <c r="BB175" s="12">
        <v>30</v>
      </c>
      <c r="BC175" s="12">
        <v>30</v>
      </c>
      <c r="BD175" s="11">
        <v>23</v>
      </c>
      <c r="BE175" s="12">
        <v>26</v>
      </c>
      <c r="BF175" s="11">
        <v>25</v>
      </c>
      <c r="BG175" s="12">
        <v>25</v>
      </c>
      <c r="BH175" s="12">
        <v>31</v>
      </c>
      <c r="BI175" s="12">
        <v>24</v>
      </c>
      <c r="BJ175" s="12">
        <v>24</v>
      </c>
      <c r="BK175" s="12">
        <v>29</v>
      </c>
      <c r="BL175" s="12">
        <v>35</v>
      </c>
      <c r="BM175" s="12">
        <v>38</v>
      </c>
      <c r="BN175" s="12">
        <v>39</v>
      </c>
      <c r="BO175" s="12">
        <v>37</v>
      </c>
      <c r="BP175" s="12">
        <v>34</v>
      </c>
      <c r="BQ175" s="12">
        <v>35</v>
      </c>
      <c r="BR175" s="60"/>
      <c r="BS175" s="60"/>
      <c r="BT175" s="11">
        <f t="shared" si="666"/>
        <v>0</v>
      </c>
      <c r="BU175" s="11">
        <f t="shared" si="667"/>
        <v>0</v>
      </c>
      <c r="BV175" s="11">
        <f t="shared" si="668"/>
        <v>0</v>
      </c>
      <c r="BW175" s="11">
        <f t="shared" si="669"/>
        <v>0</v>
      </c>
      <c r="BX175" s="11">
        <f t="shared" si="670"/>
        <v>0</v>
      </c>
      <c r="BY175" s="11">
        <f t="shared" si="671"/>
        <v>0</v>
      </c>
      <c r="BZ175" s="11">
        <f t="shared" si="672"/>
        <v>0</v>
      </c>
      <c r="CA175" s="11">
        <f t="shared" si="673"/>
        <v>5</v>
      </c>
      <c r="CB175" s="11">
        <f t="shared" si="674"/>
        <v>5</v>
      </c>
      <c r="CC175" s="11">
        <f t="shared" si="675"/>
        <v>-1</v>
      </c>
      <c r="CD175" s="11">
        <f t="shared" si="676"/>
        <v>9</v>
      </c>
      <c r="CE175" s="11">
        <f t="shared" si="677"/>
        <v>7</v>
      </c>
      <c r="CF175" s="11">
        <f t="shared" si="678"/>
        <v>-2</v>
      </c>
      <c r="CG175" s="11">
        <f t="shared" si="679"/>
        <v>-5</v>
      </c>
      <c r="CH175" s="11">
        <f t="shared" si="680"/>
        <v>-8</v>
      </c>
      <c r="CI175" s="11">
        <f t="shared" si="681"/>
        <v>0</v>
      </c>
      <c r="CJ175" s="11">
        <f t="shared" si="682"/>
        <v>-7</v>
      </c>
      <c r="CK175" s="11">
        <f t="shared" si="683"/>
        <v>3</v>
      </c>
      <c r="CL175" s="11">
        <f t="shared" si="684"/>
        <v>-1</v>
      </c>
      <c r="CM175" s="11">
        <f t="shared" si="685"/>
        <v>0</v>
      </c>
      <c r="CN175" s="11">
        <f t="shared" si="686"/>
        <v>6</v>
      </c>
      <c r="CO175" s="11">
        <f t="shared" si="687"/>
        <v>-7</v>
      </c>
      <c r="CP175" s="11">
        <f t="shared" si="688"/>
        <v>0</v>
      </c>
      <c r="CQ175" s="11">
        <f t="shared" si="689"/>
        <v>5</v>
      </c>
      <c r="CR175" s="11">
        <f t="shared" si="690"/>
        <v>6</v>
      </c>
      <c r="CS175" s="11">
        <f t="shared" si="691"/>
        <v>3</v>
      </c>
      <c r="CT175" s="11">
        <f t="shared" si="692"/>
        <v>1</v>
      </c>
      <c r="CU175" s="11">
        <f t="shared" si="693"/>
        <v>-2</v>
      </c>
      <c r="CV175" s="11">
        <f t="shared" si="694"/>
        <v>-3</v>
      </c>
      <c r="CW175" s="11">
        <f t="shared" si="695"/>
        <v>1</v>
      </c>
      <c r="CX175" s="66">
        <f t="shared" si="696"/>
        <v>9</v>
      </c>
      <c r="CY175" s="66">
        <f t="shared" si="697"/>
        <v>-4</v>
      </c>
      <c r="CZ175" s="66">
        <f t="shared" si="698"/>
        <v>10</v>
      </c>
      <c r="DA175" s="66">
        <f t="shared" si="699"/>
        <v>15</v>
      </c>
      <c r="DB175" s="60"/>
      <c r="DC175" s="128">
        <v>0</v>
      </c>
      <c r="DD175" s="128">
        <v>1</v>
      </c>
      <c r="DE175" s="128">
        <v>1</v>
      </c>
      <c r="DF175" s="129">
        <v>2</v>
      </c>
      <c r="DG175" s="129">
        <v>1</v>
      </c>
      <c r="DH175" s="129">
        <v>3</v>
      </c>
      <c r="DI175" s="129">
        <v>0</v>
      </c>
      <c r="DJ175" s="129">
        <v>0</v>
      </c>
      <c r="DK175" s="128">
        <v>3</v>
      </c>
      <c r="DL175" s="128">
        <v>2</v>
      </c>
      <c r="DM175" s="128">
        <v>1</v>
      </c>
      <c r="DN175" s="129">
        <v>1</v>
      </c>
      <c r="DO175" s="129">
        <v>1</v>
      </c>
      <c r="DP175" s="129">
        <v>2</v>
      </c>
      <c r="DQ175" s="129">
        <v>3</v>
      </c>
      <c r="DR175" s="129">
        <v>2</v>
      </c>
      <c r="DS175" s="130">
        <v>8</v>
      </c>
      <c r="DT175" s="130">
        <v>1</v>
      </c>
      <c r="DU175" s="130">
        <v>2</v>
      </c>
      <c r="DV175" s="130">
        <v>0</v>
      </c>
      <c r="DW175" s="130">
        <v>0</v>
      </c>
      <c r="DX175" s="130">
        <v>1</v>
      </c>
      <c r="DY175" s="130">
        <v>3</v>
      </c>
      <c r="DZ175" s="130">
        <v>1</v>
      </c>
      <c r="EA175" s="130">
        <v>1</v>
      </c>
      <c r="EB175" s="130">
        <v>0</v>
      </c>
      <c r="EC175" s="130">
        <v>1</v>
      </c>
      <c r="ED175" s="130">
        <v>1</v>
      </c>
      <c r="EE175" s="130">
        <v>3</v>
      </c>
      <c r="EF175" s="130">
        <v>1</v>
      </c>
      <c r="EG175" s="66">
        <f t="shared" si="700"/>
        <v>13</v>
      </c>
      <c r="EH175" s="66">
        <f t="shared" si="701"/>
        <v>21</v>
      </c>
      <c r="EI175" s="66">
        <f t="shared" si="702"/>
        <v>12</v>
      </c>
      <c r="EJ175" s="66">
        <f t="shared" si="703"/>
        <v>46</v>
      </c>
      <c r="EK175" s="25"/>
      <c r="EL175" s="5">
        <f t="shared" si="704"/>
        <v>0</v>
      </c>
      <c r="EM175" s="5">
        <f t="shared" si="705"/>
        <v>1</v>
      </c>
      <c r="EN175" s="5">
        <f t="shared" si="706"/>
        <v>1</v>
      </c>
      <c r="EO175" s="5">
        <f t="shared" si="707"/>
        <v>2</v>
      </c>
      <c r="EP175" s="5">
        <f t="shared" si="708"/>
        <v>1</v>
      </c>
      <c r="EQ175" s="5">
        <f t="shared" si="709"/>
        <v>3</v>
      </c>
      <c r="ER175" s="5">
        <f t="shared" si="710"/>
        <v>0</v>
      </c>
      <c r="ES175" s="5">
        <f t="shared" si="711"/>
        <v>5</v>
      </c>
      <c r="ET175" s="5">
        <f t="shared" si="712"/>
        <v>8</v>
      </c>
      <c r="EU175" s="5">
        <f t="shared" si="713"/>
        <v>1</v>
      </c>
      <c r="EV175" s="5">
        <f t="shared" si="714"/>
        <v>10</v>
      </c>
      <c r="EW175" s="5">
        <f t="shared" si="715"/>
        <v>8</v>
      </c>
      <c r="EX175" s="5">
        <f t="shared" si="716"/>
        <v>-1</v>
      </c>
      <c r="EY175" s="5">
        <f t="shared" si="717"/>
        <v>-3</v>
      </c>
      <c r="EZ175" s="5">
        <f t="shared" si="718"/>
        <v>-5</v>
      </c>
      <c r="FA175" s="5">
        <f t="shared" si="719"/>
        <v>2</v>
      </c>
      <c r="FB175" s="5">
        <f t="shared" si="720"/>
        <v>1</v>
      </c>
      <c r="FC175" s="5">
        <f t="shared" si="721"/>
        <v>4</v>
      </c>
      <c r="FD175" s="5">
        <f t="shared" si="722"/>
        <v>1</v>
      </c>
      <c r="FE175" s="5">
        <f t="shared" si="723"/>
        <v>0</v>
      </c>
      <c r="FF175" s="5">
        <f t="shared" si="724"/>
        <v>6</v>
      </c>
      <c r="FG175" s="5">
        <f t="shared" si="725"/>
        <v>-6</v>
      </c>
      <c r="FH175" s="5">
        <f t="shared" si="726"/>
        <v>3</v>
      </c>
      <c r="FI175" s="5">
        <f t="shared" si="727"/>
        <v>6</v>
      </c>
      <c r="FJ175" s="5">
        <f t="shared" si="728"/>
        <v>7</v>
      </c>
      <c r="FK175" s="5">
        <f t="shared" si="729"/>
        <v>3</v>
      </c>
      <c r="FL175" s="5">
        <f t="shared" si="730"/>
        <v>2</v>
      </c>
      <c r="FM175" s="5">
        <f t="shared" si="731"/>
        <v>-1</v>
      </c>
      <c r="FN175" s="5">
        <f t="shared" si="732"/>
        <v>0</v>
      </c>
      <c r="FO175" s="5">
        <f t="shared" si="733"/>
        <v>2</v>
      </c>
      <c r="FP175" s="176">
        <f t="shared" si="734"/>
        <v>22</v>
      </c>
      <c r="FQ175" s="176">
        <f t="shared" si="735"/>
        <v>17</v>
      </c>
      <c r="FR175" s="176">
        <f t="shared" si="736"/>
        <v>22</v>
      </c>
      <c r="FS175" s="66">
        <f t="shared" si="737"/>
        <v>61</v>
      </c>
      <c r="FT175" s="242">
        <f t="shared" si="588"/>
        <v>0</v>
      </c>
      <c r="FU175" s="242">
        <f t="shared" si="589"/>
        <v>4.068282045857675E-5</v>
      </c>
      <c r="FV175" s="242">
        <f t="shared" si="590"/>
        <v>3.4637432673490244E-5</v>
      </c>
      <c r="FW175" s="242">
        <f t="shared" si="591"/>
        <v>1.4689141052476957E-4</v>
      </c>
      <c r="FX175" s="242">
        <f t="shared" si="592"/>
        <v>4.161493698804958E-5</v>
      </c>
      <c r="FY175" s="242">
        <f t="shared" si="593"/>
        <v>1.2737321058329854E-4</v>
      </c>
      <c r="FZ175" s="242">
        <f t="shared" si="594"/>
        <v>0</v>
      </c>
      <c r="GA175" s="242">
        <f t="shared" si="595"/>
        <v>1.7922431715535164E-4</v>
      </c>
      <c r="GB175" s="242">
        <f t="shared" si="596"/>
        <v>3.1839528774974131E-4</v>
      </c>
      <c r="GC175" s="242">
        <f t="shared" si="597"/>
        <v>2.0654755757513167E-5</v>
      </c>
      <c r="GD175" s="242">
        <f t="shared" si="598"/>
        <v>2.0659022828220226E-4</v>
      </c>
      <c r="GE175" s="242">
        <f t="shared" si="599"/>
        <v>1.8527095877721167E-4</v>
      </c>
      <c r="GF175" s="242">
        <f t="shared" si="600"/>
        <v>-2.2494657518839277E-5</v>
      </c>
      <c r="GG175" s="242">
        <f t="shared" si="601"/>
        <v>-4.9599074150615854E-5</v>
      </c>
      <c r="GH175" s="242">
        <f t="shared" si="602"/>
        <v>-7.9705408809041778E-5</v>
      </c>
      <c r="GI175" s="242">
        <f t="shared" si="603"/>
        <v>2.6783442475861422E-5</v>
      </c>
      <c r="GJ175" s="242">
        <f t="shared" si="604"/>
        <v>1.2671219858335762E-5</v>
      </c>
      <c r="GK175" s="242">
        <f t="shared" si="605"/>
        <v>5.2032520325203252E-5</v>
      </c>
      <c r="GL175" s="242">
        <f t="shared" si="606"/>
        <v>1.113077548112777E-5</v>
      </c>
      <c r="GM175" s="242">
        <f t="shared" si="607"/>
        <v>0</v>
      </c>
      <c r="GN175" s="242">
        <f t="shared" si="608"/>
        <v>9.268842784978295E-5</v>
      </c>
      <c r="GO175" s="242">
        <f t="shared" si="609"/>
        <v>-1.1001503538816971E-4</v>
      </c>
      <c r="GP175" s="242">
        <f t="shared" si="610"/>
        <v>5.0330503640573095E-5</v>
      </c>
      <c r="GQ175" s="242">
        <f t="shared" si="611"/>
        <v>8.8504712875960646E-5</v>
      </c>
      <c r="GR175" s="242">
        <f t="shared" si="612"/>
        <v>1.0844138743009403E-4</v>
      </c>
      <c r="GS175" s="242">
        <f t="shared" si="613"/>
        <v>4.4489923032433154E-5</v>
      </c>
      <c r="GT175" s="242">
        <f t="shared" si="614"/>
        <v>2.8394974089586142E-5</v>
      </c>
      <c r="GU175" s="242">
        <f t="shared" si="615"/>
        <v>-1.309641911160441E-5</v>
      </c>
      <c r="GV175" s="242">
        <f t="shared" si="616"/>
        <v>0</v>
      </c>
      <c r="GW175" s="242">
        <f t="shared" si="617"/>
        <v>2.694385910157947E-5</v>
      </c>
      <c r="GX175" s="177">
        <f t="shared" si="618"/>
        <v>7.8747541823893298E-5</v>
      </c>
      <c r="GY175" s="177">
        <f t="shared" si="619"/>
        <v>2.5790086897422206E-5</v>
      </c>
      <c r="GZ175" s="177">
        <f t="shared" si="620"/>
        <v>3.3545960507255585E-5</v>
      </c>
      <c r="HA175" s="243">
        <f t="shared" si="621"/>
        <v>3.8259902823191953E-5</v>
      </c>
      <c r="HB175" s="19"/>
      <c r="HC175" s="19"/>
      <c r="HD175" s="225">
        <v>5.0459999999999998E-2</v>
      </c>
      <c r="HE175" s="10">
        <f t="shared" si="738"/>
        <v>0</v>
      </c>
      <c r="HF175" s="10">
        <f t="shared" si="739"/>
        <v>5.0459999999999998E-2</v>
      </c>
      <c r="HG175" s="10">
        <f t="shared" si="740"/>
        <v>5.0459999999999998E-2</v>
      </c>
      <c r="HH175" s="10">
        <f t="shared" si="741"/>
        <v>0.10092</v>
      </c>
      <c r="HI175" s="10">
        <f t="shared" si="742"/>
        <v>5.0459999999999998E-2</v>
      </c>
      <c r="HJ175" s="10">
        <f t="shared" si="743"/>
        <v>0.15137999999999999</v>
      </c>
      <c r="HK175" s="10">
        <f t="shared" si="744"/>
        <v>0</v>
      </c>
      <c r="HL175" s="10">
        <f t="shared" si="745"/>
        <v>0.25229999999999997</v>
      </c>
      <c r="HM175" s="10">
        <f t="shared" si="746"/>
        <v>0.40367999999999998</v>
      </c>
      <c r="HN175" s="10">
        <f t="shared" si="747"/>
        <v>5.0459999999999998E-2</v>
      </c>
      <c r="HO175" s="10">
        <f t="shared" si="748"/>
        <v>0.50459999999999994</v>
      </c>
      <c r="HP175" s="10">
        <f t="shared" si="749"/>
        <v>0.40367999999999998</v>
      </c>
      <c r="HQ175" s="10">
        <f t="shared" si="750"/>
        <v>-5.0459999999999998E-2</v>
      </c>
      <c r="HR175" s="10">
        <f t="shared" si="751"/>
        <v>-0.15137999999999999</v>
      </c>
      <c r="HS175" s="10">
        <f t="shared" si="752"/>
        <v>-0.25229999999999997</v>
      </c>
      <c r="HT175" s="10">
        <f t="shared" si="753"/>
        <v>0.10092</v>
      </c>
      <c r="HU175" s="10">
        <f t="shared" si="754"/>
        <v>5.0459999999999998E-2</v>
      </c>
      <c r="HV175" s="10">
        <f t="shared" si="755"/>
        <v>0.20183999999999999</v>
      </c>
      <c r="HW175" s="10">
        <f t="shared" si="756"/>
        <v>5.0459999999999998E-2</v>
      </c>
      <c r="HX175" s="10">
        <f t="shared" si="757"/>
        <v>0</v>
      </c>
      <c r="HY175" s="10">
        <f t="shared" si="758"/>
        <v>0.30275999999999997</v>
      </c>
      <c r="HZ175" s="10">
        <f t="shared" si="759"/>
        <v>-0.30275999999999997</v>
      </c>
      <c r="IA175" s="10">
        <f t="shared" si="760"/>
        <v>0.15137999999999999</v>
      </c>
      <c r="IB175" s="10">
        <f t="shared" si="761"/>
        <v>0.30275999999999997</v>
      </c>
      <c r="IC175" s="10">
        <f t="shared" si="762"/>
        <v>0.35321999999999998</v>
      </c>
      <c r="ID175" s="10">
        <f t="shared" si="763"/>
        <v>0.15137999999999999</v>
      </c>
      <c r="IE175" s="10">
        <f t="shared" si="764"/>
        <v>0.10092</v>
      </c>
      <c r="IF175" s="10">
        <f t="shared" si="765"/>
        <v>-5.0459999999999998E-2</v>
      </c>
      <c r="IG175" s="10">
        <f t="shared" si="766"/>
        <v>0</v>
      </c>
      <c r="IH175" s="10">
        <f t="shared" si="767"/>
        <v>0.10092</v>
      </c>
      <c r="II175" s="176">
        <f t="shared" si="768"/>
        <v>1.1101199999999998</v>
      </c>
      <c r="IJ175" s="176">
        <f t="shared" si="769"/>
        <v>0.85782000000000003</v>
      </c>
      <c r="IK175" s="176">
        <f t="shared" si="770"/>
        <v>1.1101199999999998</v>
      </c>
      <c r="IL175" s="19">
        <f t="shared" si="771"/>
        <v>3.0780599999999994</v>
      </c>
      <c r="IM175" s="168"/>
      <c r="IN175" s="168"/>
      <c r="IO175" s="168"/>
      <c r="IP175" s="168"/>
      <c r="IQ175" s="168"/>
      <c r="IR175" s="168"/>
      <c r="IS175" s="168"/>
      <c r="IT175" s="168"/>
      <c r="IU175" s="168"/>
      <c r="IV175" s="168"/>
      <c r="IW175" s="168"/>
      <c r="IX175" s="168"/>
      <c r="IY175" s="168"/>
      <c r="IZ175" s="168"/>
      <c r="JA175" s="168"/>
      <c r="JB175" s="168"/>
      <c r="JC175" s="168"/>
      <c r="JD175" s="168"/>
      <c r="JE175" s="168"/>
      <c r="JF175" s="168"/>
      <c r="JG175" s="168"/>
      <c r="JH175" s="168"/>
      <c r="JI175" s="168"/>
      <c r="JJ175" s="168"/>
      <c r="JK175" s="168"/>
      <c r="JL175" s="168"/>
      <c r="JM175" s="168"/>
      <c r="JN175" s="168"/>
      <c r="JO175" s="168"/>
      <c r="JP175" s="168"/>
      <c r="JQ175" s="177">
        <f t="shared" ref="JQ175:JT181" si="775">II175/FP175</f>
        <v>5.0459999999999991E-2</v>
      </c>
      <c r="JR175" s="177">
        <f t="shared" si="775"/>
        <v>5.0460000000000005E-2</v>
      </c>
      <c r="JS175" s="177">
        <f t="shared" si="775"/>
        <v>5.0459999999999991E-2</v>
      </c>
      <c r="JT175" s="22">
        <f t="shared" si="775"/>
        <v>5.0459999999999991E-2</v>
      </c>
    </row>
    <row r="176" spans="1:280" x14ac:dyDescent="0.25">
      <c r="A176" s="96">
        <v>175</v>
      </c>
      <c r="B176" s="45"/>
      <c r="C176" s="45" t="s">
        <v>237</v>
      </c>
      <c r="D176" s="45" t="s">
        <v>183</v>
      </c>
      <c r="E176" s="68">
        <v>333</v>
      </c>
      <c r="F176" s="49" t="s">
        <v>150</v>
      </c>
      <c r="G176" s="124"/>
      <c r="H176" s="125"/>
      <c r="I176" s="125"/>
      <c r="J176" s="125"/>
      <c r="K176" s="125"/>
      <c r="L176" s="125"/>
      <c r="M176" s="125"/>
      <c r="N176" s="17"/>
      <c r="O176" s="12"/>
      <c r="P176" s="12"/>
      <c r="Q176" s="12"/>
      <c r="R176" s="12"/>
      <c r="S176" s="12"/>
      <c r="T176" s="12"/>
      <c r="U176" s="12"/>
      <c r="V176" s="12"/>
      <c r="W176" s="11"/>
      <c r="X176" s="11"/>
      <c r="Y176" s="12"/>
      <c r="Z176" s="11"/>
      <c r="AA176" s="11"/>
      <c r="AB176" s="11"/>
      <c r="AC176" s="11"/>
      <c r="AD176" s="11"/>
      <c r="AE176" s="11"/>
      <c r="AF176" s="11"/>
      <c r="AG176" s="11"/>
      <c r="AH176" s="12"/>
      <c r="AI176" s="12"/>
      <c r="AJ176" s="12"/>
      <c r="AK176" s="12"/>
      <c r="AL176" s="60"/>
      <c r="AM176" s="124">
        <v>109</v>
      </c>
      <c r="AN176" s="125">
        <v>109</v>
      </c>
      <c r="AO176" s="125">
        <v>109</v>
      </c>
      <c r="AP176" s="125">
        <v>109</v>
      </c>
      <c r="AQ176" s="125">
        <v>109</v>
      </c>
      <c r="AR176" s="125">
        <v>109</v>
      </c>
      <c r="AS176" s="125">
        <v>109</v>
      </c>
      <c r="AT176" s="17">
        <v>109</v>
      </c>
      <c r="AU176" s="12">
        <v>118</v>
      </c>
      <c r="AV176" s="12">
        <v>107</v>
      </c>
      <c r="AW176" s="12">
        <v>118</v>
      </c>
      <c r="AX176" s="12">
        <v>125</v>
      </c>
      <c r="AY176" s="12">
        <v>125</v>
      </c>
      <c r="AZ176" s="12">
        <v>111</v>
      </c>
      <c r="BA176" s="12">
        <v>118</v>
      </c>
      <c r="BB176" s="12">
        <v>151</v>
      </c>
      <c r="BC176" s="11">
        <v>173</v>
      </c>
      <c r="BD176" s="11">
        <v>177</v>
      </c>
      <c r="BE176" s="12">
        <v>169</v>
      </c>
      <c r="BF176" s="11">
        <v>213</v>
      </c>
      <c r="BG176" s="11">
        <v>215</v>
      </c>
      <c r="BH176" s="11">
        <v>212</v>
      </c>
      <c r="BI176" s="11">
        <v>202</v>
      </c>
      <c r="BJ176" s="11">
        <v>203</v>
      </c>
      <c r="BK176" s="11">
        <v>226</v>
      </c>
      <c r="BL176" s="11">
        <v>205</v>
      </c>
      <c r="BM176" s="11">
        <v>193</v>
      </c>
      <c r="BN176" s="12">
        <v>197</v>
      </c>
      <c r="BO176" s="12">
        <v>200</v>
      </c>
      <c r="BP176" s="12">
        <v>214</v>
      </c>
      <c r="BQ176" s="12">
        <v>207</v>
      </c>
      <c r="BR176" s="60"/>
      <c r="BS176" s="60"/>
      <c r="BT176" s="11">
        <f t="shared" si="666"/>
        <v>0</v>
      </c>
      <c r="BU176" s="11">
        <f t="shared" si="667"/>
        <v>0</v>
      </c>
      <c r="BV176" s="11">
        <f t="shared" si="668"/>
        <v>0</v>
      </c>
      <c r="BW176" s="11">
        <f t="shared" si="669"/>
        <v>0</v>
      </c>
      <c r="BX176" s="11">
        <f t="shared" si="670"/>
        <v>0</v>
      </c>
      <c r="BY176" s="11">
        <f t="shared" si="671"/>
        <v>0</v>
      </c>
      <c r="BZ176" s="11">
        <f t="shared" si="672"/>
        <v>0</v>
      </c>
      <c r="CA176" s="11">
        <f t="shared" si="673"/>
        <v>9</v>
      </c>
      <c r="CB176" s="11">
        <f t="shared" si="674"/>
        <v>-11</v>
      </c>
      <c r="CC176" s="11">
        <f t="shared" si="675"/>
        <v>11</v>
      </c>
      <c r="CD176" s="11">
        <f t="shared" si="676"/>
        <v>7</v>
      </c>
      <c r="CE176" s="11">
        <f t="shared" si="677"/>
        <v>0</v>
      </c>
      <c r="CF176" s="11">
        <f t="shared" si="678"/>
        <v>-14</v>
      </c>
      <c r="CG176" s="11">
        <f t="shared" si="679"/>
        <v>7</v>
      </c>
      <c r="CH176" s="11">
        <f t="shared" si="680"/>
        <v>33</v>
      </c>
      <c r="CI176" s="11">
        <f t="shared" si="681"/>
        <v>22</v>
      </c>
      <c r="CJ176" s="11">
        <f t="shared" si="682"/>
        <v>4</v>
      </c>
      <c r="CK176" s="11">
        <f t="shared" si="683"/>
        <v>-8</v>
      </c>
      <c r="CL176" s="11">
        <f t="shared" si="684"/>
        <v>44</v>
      </c>
      <c r="CM176" s="11">
        <f t="shared" si="685"/>
        <v>2</v>
      </c>
      <c r="CN176" s="11">
        <f t="shared" si="686"/>
        <v>-3</v>
      </c>
      <c r="CO176" s="11">
        <f t="shared" si="687"/>
        <v>-10</v>
      </c>
      <c r="CP176" s="11">
        <f t="shared" si="688"/>
        <v>1</v>
      </c>
      <c r="CQ176" s="11">
        <f t="shared" si="689"/>
        <v>23</v>
      </c>
      <c r="CR176" s="11">
        <f t="shared" si="690"/>
        <v>-21</v>
      </c>
      <c r="CS176" s="11">
        <f t="shared" si="691"/>
        <v>-12</v>
      </c>
      <c r="CT176" s="11">
        <f t="shared" si="692"/>
        <v>4</v>
      </c>
      <c r="CU176" s="11">
        <f t="shared" si="693"/>
        <v>3</v>
      </c>
      <c r="CV176" s="11">
        <f t="shared" si="694"/>
        <v>14</v>
      </c>
      <c r="CW176" s="11">
        <f t="shared" si="695"/>
        <v>-7</v>
      </c>
      <c r="CX176" s="66">
        <f t="shared" si="696"/>
        <v>9</v>
      </c>
      <c r="CY176" s="66">
        <f t="shared" si="697"/>
        <v>97</v>
      </c>
      <c r="CZ176" s="66">
        <f t="shared" si="698"/>
        <v>-8</v>
      </c>
      <c r="DA176" s="66">
        <f t="shared" si="699"/>
        <v>98</v>
      </c>
      <c r="DB176" s="60"/>
      <c r="DC176" s="128">
        <v>1</v>
      </c>
      <c r="DD176" s="128">
        <v>2</v>
      </c>
      <c r="DE176" s="128">
        <v>7</v>
      </c>
      <c r="DF176" s="129">
        <v>3</v>
      </c>
      <c r="DG176" s="129">
        <v>7</v>
      </c>
      <c r="DH176" s="129">
        <v>10</v>
      </c>
      <c r="DI176" s="129">
        <v>13</v>
      </c>
      <c r="DJ176" s="129">
        <v>4</v>
      </c>
      <c r="DK176" s="128">
        <v>20</v>
      </c>
      <c r="DL176" s="128">
        <v>9</v>
      </c>
      <c r="DM176" s="128">
        <v>7</v>
      </c>
      <c r="DN176" s="129">
        <v>21</v>
      </c>
      <c r="DO176" s="129">
        <v>28</v>
      </c>
      <c r="DP176" s="129">
        <v>7</v>
      </c>
      <c r="DQ176" s="129">
        <v>6</v>
      </c>
      <c r="DR176" s="129">
        <v>15</v>
      </c>
      <c r="DS176" s="130">
        <v>19</v>
      </c>
      <c r="DT176" s="130">
        <v>20</v>
      </c>
      <c r="DU176" s="130">
        <v>7</v>
      </c>
      <c r="DV176" s="130">
        <v>15</v>
      </c>
      <c r="DW176" s="130">
        <v>23</v>
      </c>
      <c r="DX176" s="130">
        <v>28</v>
      </c>
      <c r="DY176" s="130">
        <v>13</v>
      </c>
      <c r="DZ176" s="130">
        <v>14</v>
      </c>
      <c r="EA176" s="130">
        <v>13</v>
      </c>
      <c r="EB176" s="130">
        <v>19</v>
      </c>
      <c r="EC176" s="130">
        <v>8</v>
      </c>
      <c r="ED176" s="130">
        <v>10</v>
      </c>
      <c r="EE176" s="130">
        <v>3</v>
      </c>
      <c r="EF176" s="130">
        <v>19</v>
      </c>
      <c r="EG176" s="66">
        <f t="shared" si="700"/>
        <v>76</v>
      </c>
      <c r="EH176" s="66">
        <f t="shared" si="701"/>
        <v>145</v>
      </c>
      <c r="EI176" s="66">
        <f t="shared" si="702"/>
        <v>150</v>
      </c>
      <c r="EJ176" s="66">
        <f t="shared" si="703"/>
        <v>371</v>
      </c>
      <c r="EK176" s="25"/>
      <c r="EL176" s="5">
        <f t="shared" si="704"/>
        <v>1</v>
      </c>
      <c r="EM176" s="5">
        <f t="shared" si="705"/>
        <v>2</v>
      </c>
      <c r="EN176" s="5">
        <f t="shared" si="706"/>
        <v>7</v>
      </c>
      <c r="EO176" s="5">
        <f t="shared" si="707"/>
        <v>3</v>
      </c>
      <c r="EP176" s="5">
        <f t="shared" si="708"/>
        <v>7</v>
      </c>
      <c r="EQ176" s="5">
        <f t="shared" si="709"/>
        <v>10</v>
      </c>
      <c r="ER176" s="5">
        <f t="shared" si="710"/>
        <v>13</v>
      </c>
      <c r="ES176" s="5">
        <f t="shared" si="711"/>
        <v>13</v>
      </c>
      <c r="ET176" s="5">
        <f t="shared" si="712"/>
        <v>9</v>
      </c>
      <c r="EU176" s="5">
        <f t="shared" si="713"/>
        <v>20</v>
      </c>
      <c r="EV176" s="5">
        <f t="shared" si="714"/>
        <v>14</v>
      </c>
      <c r="EW176" s="5">
        <f t="shared" si="715"/>
        <v>21</v>
      </c>
      <c r="EX176" s="5">
        <f t="shared" si="716"/>
        <v>14</v>
      </c>
      <c r="EY176" s="5">
        <f t="shared" si="717"/>
        <v>14</v>
      </c>
      <c r="EZ176" s="5">
        <f t="shared" si="718"/>
        <v>39</v>
      </c>
      <c r="FA176" s="5">
        <f t="shared" si="719"/>
        <v>37</v>
      </c>
      <c r="FB176" s="5">
        <f t="shared" si="720"/>
        <v>23</v>
      </c>
      <c r="FC176" s="5">
        <f t="shared" si="721"/>
        <v>12</v>
      </c>
      <c r="FD176" s="5">
        <f t="shared" si="722"/>
        <v>51</v>
      </c>
      <c r="FE176" s="5">
        <f t="shared" si="723"/>
        <v>17</v>
      </c>
      <c r="FF176" s="5">
        <f t="shared" si="724"/>
        <v>20</v>
      </c>
      <c r="FG176" s="5">
        <f t="shared" si="725"/>
        <v>18</v>
      </c>
      <c r="FH176" s="5">
        <f t="shared" si="726"/>
        <v>14</v>
      </c>
      <c r="FI176" s="5">
        <f t="shared" si="727"/>
        <v>37</v>
      </c>
      <c r="FJ176" s="5">
        <f t="shared" si="728"/>
        <v>-8</v>
      </c>
      <c r="FK176" s="5">
        <f t="shared" si="729"/>
        <v>7</v>
      </c>
      <c r="FL176" s="5">
        <f t="shared" si="730"/>
        <v>12</v>
      </c>
      <c r="FM176" s="5">
        <f t="shared" si="731"/>
        <v>13</v>
      </c>
      <c r="FN176" s="5">
        <f t="shared" si="732"/>
        <v>17</v>
      </c>
      <c r="FO176" s="5">
        <f t="shared" si="733"/>
        <v>12</v>
      </c>
      <c r="FP176" s="176">
        <f t="shared" si="734"/>
        <v>85</v>
      </c>
      <c r="FQ176" s="176">
        <f t="shared" si="735"/>
        <v>242</v>
      </c>
      <c r="FR176" s="176">
        <f t="shared" si="736"/>
        <v>142</v>
      </c>
      <c r="FS176" s="66">
        <f t="shared" si="737"/>
        <v>469</v>
      </c>
      <c r="FT176" s="242">
        <f t="shared" si="588"/>
        <v>3.1853829148801973E-5</v>
      </c>
      <c r="FU176" s="242">
        <f t="shared" si="589"/>
        <v>8.1365640917153501E-5</v>
      </c>
      <c r="FV176" s="242">
        <f t="shared" si="590"/>
        <v>2.4246202871443169E-4</v>
      </c>
      <c r="FW176" s="242">
        <f t="shared" si="591"/>
        <v>2.2033711578715433E-4</v>
      </c>
      <c r="FX176" s="242">
        <f t="shared" si="592"/>
        <v>2.9130455891634706E-4</v>
      </c>
      <c r="FY176" s="242">
        <f t="shared" si="593"/>
        <v>4.2457736861099517E-4</v>
      </c>
      <c r="FZ176" s="242">
        <f t="shared" si="594"/>
        <v>4.0762147642589124E-4</v>
      </c>
      <c r="GA176" s="242">
        <f t="shared" si="595"/>
        <v>4.6598322460391424E-4</v>
      </c>
      <c r="GB176" s="242">
        <f t="shared" si="596"/>
        <v>3.5819469871845895E-4</v>
      </c>
      <c r="GC176" s="242">
        <f t="shared" si="597"/>
        <v>4.1309511515026334E-4</v>
      </c>
      <c r="GD176" s="242">
        <f t="shared" si="598"/>
        <v>2.8922631959508316E-4</v>
      </c>
      <c r="GE176" s="242">
        <f t="shared" si="599"/>
        <v>4.8633626679018063E-4</v>
      </c>
      <c r="GF176" s="242">
        <f t="shared" si="600"/>
        <v>3.1492520526374987E-4</v>
      </c>
      <c r="GG176" s="242">
        <f t="shared" si="601"/>
        <v>2.3146234603620733E-4</v>
      </c>
      <c r="GH176" s="242">
        <f t="shared" si="602"/>
        <v>6.2170218871052585E-4</v>
      </c>
      <c r="GI176" s="242">
        <f t="shared" si="603"/>
        <v>4.9549368580343635E-4</v>
      </c>
      <c r="GJ176" s="242">
        <f t="shared" si="604"/>
        <v>2.9143805674172252E-4</v>
      </c>
      <c r="GK176" s="242">
        <f t="shared" si="605"/>
        <v>1.5609756097560975E-4</v>
      </c>
      <c r="GL176" s="242">
        <f t="shared" si="606"/>
        <v>5.6766954953751632E-4</v>
      </c>
      <c r="GM176" s="242">
        <f t="shared" si="607"/>
        <v>2.1355710768303099E-4</v>
      </c>
      <c r="GN176" s="242">
        <f t="shared" si="608"/>
        <v>3.089614261659432E-4</v>
      </c>
      <c r="GO176" s="242">
        <f t="shared" si="609"/>
        <v>3.3004510616450915E-4</v>
      </c>
      <c r="GP176" s="242">
        <f t="shared" si="610"/>
        <v>2.3487568365600779E-4</v>
      </c>
      <c r="GQ176" s="242">
        <f t="shared" si="611"/>
        <v>5.4577906273509059E-4</v>
      </c>
      <c r="GR176" s="242">
        <f t="shared" si="612"/>
        <v>-1.2393301420582175E-4</v>
      </c>
      <c r="GS176" s="242">
        <f t="shared" si="613"/>
        <v>1.0380982040901069E-4</v>
      </c>
      <c r="GT176" s="242">
        <f t="shared" si="614"/>
        <v>1.7036984453751687E-4</v>
      </c>
      <c r="GU176" s="242">
        <f t="shared" si="615"/>
        <v>1.7025344845085732E-4</v>
      </c>
      <c r="GV176" s="242">
        <f t="shared" si="616"/>
        <v>3.0279012191755206E-4</v>
      </c>
      <c r="GW176" s="242">
        <f t="shared" si="617"/>
        <v>1.6166315460947682E-4</v>
      </c>
      <c r="GX176" s="177">
        <f t="shared" si="618"/>
        <v>3.0425186613776954E-4</v>
      </c>
      <c r="GY176" s="177">
        <f t="shared" si="619"/>
        <v>3.6712947230448079E-4</v>
      </c>
      <c r="GZ176" s="177">
        <f t="shared" si="620"/>
        <v>2.1652392691046788E-4</v>
      </c>
      <c r="HA176" s="243">
        <f t="shared" si="621"/>
        <v>2.941622036733939E-4</v>
      </c>
      <c r="HB176" s="19"/>
      <c r="HC176" s="19"/>
      <c r="HD176" s="225">
        <v>0.10614</v>
      </c>
      <c r="HE176" s="10">
        <f t="shared" si="738"/>
        <v>0.10614</v>
      </c>
      <c r="HF176" s="10">
        <f t="shared" si="739"/>
        <v>0.21228</v>
      </c>
      <c r="HG176" s="10">
        <f t="shared" si="740"/>
        <v>0.74297999999999997</v>
      </c>
      <c r="HH176" s="10">
        <f t="shared" si="741"/>
        <v>0.31841999999999998</v>
      </c>
      <c r="HI176" s="10">
        <f t="shared" si="742"/>
        <v>0.74297999999999997</v>
      </c>
      <c r="HJ176" s="10">
        <f t="shared" si="743"/>
        <v>1.0613999999999999</v>
      </c>
      <c r="HK176" s="10">
        <f t="shared" si="744"/>
        <v>1.37982</v>
      </c>
      <c r="HL176" s="10">
        <f t="shared" si="745"/>
        <v>1.37982</v>
      </c>
      <c r="HM176" s="10">
        <f t="shared" si="746"/>
        <v>0.95526</v>
      </c>
      <c r="HN176" s="10">
        <f t="shared" si="747"/>
        <v>2.1227999999999998</v>
      </c>
      <c r="HO176" s="10">
        <f t="shared" si="748"/>
        <v>1.4859599999999999</v>
      </c>
      <c r="HP176" s="10">
        <f t="shared" si="749"/>
        <v>2.2289400000000001</v>
      </c>
      <c r="HQ176" s="10">
        <f t="shared" si="750"/>
        <v>1.4859599999999999</v>
      </c>
      <c r="HR176" s="10">
        <f t="shared" si="751"/>
        <v>1.4859599999999999</v>
      </c>
      <c r="HS176" s="10">
        <f t="shared" si="752"/>
        <v>4.1394599999999997</v>
      </c>
      <c r="HT176" s="10">
        <f t="shared" si="753"/>
        <v>3.9271799999999999</v>
      </c>
      <c r="HU176" s="10">
        <f t="shared" si="754"/>
        <v>2.4412199999999999</v>
      </c>
      <c r="HV176" s="10">
        <f t="shared" si="755"/>
        <v>1.2736799999999999</v>
      </c>
      <c r="HW176" s="10">
        <f t="shared" si="756"/>
        <v>5.4131400000000003</v>
      </c>
      <c r="HX176" s="10">
        <f t="shared" si="757"/>
        <v>1.8043799999999999</v>
      </c>
      <c r="HY176" s="10">
        <f t="shared" si="758"/>
        <v>2.1227999999999998</v>
      </c>
      <c r="HZ176" s="10">
        <f t="shared" si="759"/>
        <v>1.91052</v>
      </c>
      <c r="IA176" s="10">
        <f t="shared" si="760"/>
        <v>1.4859599999999999</v>
      </c>
      <c r="IB176" s="10">
        <f t="shared" si="761"/>
        <v>3.9271799999999999</v>
      </c>
      <c r="IC176" s="10">
        <f t="shared" si="762"/>
        <v>-0.84911999999999999</v>
      </c>
      <c r="ID176" s="10">
        <f t="shared" si="763"/>
        <v>0.74297999999999997</v>
      </c>
      <c r="IE176" s="10">
        <f t="shared" si="764"/>
        <v>1.2736799999999999</v>
      </c>
      <c r="IF176" s="10">
        <f t="shared" si="765"/>
        <v>1.37982</v>
      </c>
      <c r="IG176" s="10">
        <f t="shared" si="766"/>
        <v>1.8043799999999999</v>
      </c>
      <c r="IH176" s="10">
        <f t="shared" si="767"/>
        <v>1.2736799999999999</v>
      </c>
      <c r="II176" s="176">
        <f t="shared" si="768"/>
        <v>9.0218999999999987</v>
      </c>
      <c r="IJ176" s="176">
        <f t="shared" si="769"/>
        <v>25.685880000000001</v>
      </c>
      <c r="IK176" s="176">
        <f t="shared" si="770"/>
        <v>15.071880000000002</v>
      </c>
      <c r="IL176" s="19">
        <f t="shared" si="771"/>
        <v>49.77966</v>
      </c>
      <c r="IM176" s="168"/>
      <c r="IN176" s="168"/>
      <c r="IO176" s="168"/>
      <c r="IP176" s="168"/>
      <c r="IQ176" s="168"/>
      <c r="IR176" s="168"/>
      <c r="IS176" s="168"/>
      <c r="IT176" s="168"/>
      <c r="IU176" s="168"/>
      <c r="IV176" s="168"/>
      <c r="IW176" s="168"/>
      <c r="IX176" s="168"/>
      <c r="IY176" s="168"/>
      <c r="IZ176" s="168"/>
      <c r="JA176" s="168"/>
      <c r="JB176" s="168"/>
      <c r="JC176" s="168"/>
      <c r="JD176" s="168"/>
      <c r="JE176" s="168"/>
      <c r="JF176" s="168"/>
      <c r="JG176" s="168"/>
      <c r="JH176" s="168"/>
      <c r="JI176" s="168"/>
      <c r="JJ176" s="168"/>
      <c r="JK176" s="168"/>
      <c r="JL176" s="168"/>
      <c r="JM176" s="168"/>
      <c r="JN176" s="168"/>
      <c r="JO176" s="168"/>
      <c r="JP176" s="168"/>
      <c r="JQ176" s="177">
        <f t="shared" si="775"/>
        <v>0.10613999999999998</v>
      </c>
      <c r="JR176" s="177">
        <f t="shared" si="775"/>
        <v>0.10614</v>
      </c>
      <c r="JS176" s="177">
        <f t="shared" si="775"/>
        <v>0.10614000000000001</v>
      </c>
      <c r="JT176" s="22">
        <f t="shared" si="775"/>
        <v>0.10614</v>
      </c>
    </row>
    <row r="177" spans="1:280" x14ac:dyDescent="0.25">
      <c r="A177" s="96">
        <v>176</v>
      </c>
      <c r="B177" s="45"/>
      <c r="C177" s="39" t="s">
        <v>238</v>
      </c>
      <c r="D177" s="45" t="s">
        <v>180</v>
      </c>
      <c r="E177" s="68">
        <v>140</v>
      </c>
      <c r="F177" s="48" t="s">
        <v>169</v>
      </c>
      <c r="G177" s="17"/>
      <c r="H177" s="5"/>
      <c r="I177" s="5"/>
      <c r="J177" s="5"/>
      <c r="K177" s="5"/>
      <c r="L177" s="5"/>
      <c r="M177" s="5"/>
      <c r="N177" s="17"/>
      <c r="O177" s="12"/>
      <c r="P177" s="12"/>
      <c r="Q177" s="5"/>
      <c r="R177" s="12"/>
      <c r="S177" s="12"/>
      <c r="T177" s="12"/>
      <c r="U177" s="12"/>
      <c r="V177" s="12"/>
      <c r="W177" s="11"/>
      <c r="X177" s="11"/>
      <c r="Y177" s="12"/>
      <c r="Z177" s="11"/>
      <c r="AA177" s="12"/>
      <c r="AB177" s="12"/>
      <c r="AC177" s="12"/>
      <c r="AD177" s="12"/>
      <c r="AE177" s="12"/>
      <c r="AF177" s="12"/>
      <c r="AG177" s="12"/>
      <c r="AH177" s="11"/>
      <c r="AI177" s="11"/>
      <c r="AJ177" s="11"/>
      <c r="AK177" s="11"/>
      <c r="AL177" s="58"/>
      <c r="AM177" s="17">
        <v>436</v>
      </c>
      <c r="AN177" s="5">
        <v>436</v>
      </c>
      <c r="AO177" s="5">
        <v>436</v>
      </c>
      <c r="AP177" s="5">
        <v>436</v>
      </c>
      <c r="AQ177" s="5">
        <v>436</v>
      </c>
      <c r="AR177" s="5">
        <v>436</v>
      </c>
      <c r="AS177" s="5">
        <v>436</v>
      </c>
      <c r="AT177" s="17">
        <v>436</v>
      </c>
      <c r="AU177" s="12">
        <v>474</v>
      </c>
      <c r="AV177" s="12">
        <v>597</v>
      </c>
      <c r="AW177" s="5">
        <v>731</v>
      </c>
      <c r="AX177" s="12">
        <v>885</v>
      </c>
      <c r="AY177" s="12">
        <v>1136</v>
      </c>
      <c r="AZ177" s="12">
        <v>1252</v>
      </c>
      <c r="BA177" s="12">
        <v>1611</v>
      </c>
      <c r="BB177" s="12">
        <v>1779</v>
      </c>
      <c r="BC177" s="11">
        <v>2086</v>
      </c>
      <c r="BD177" s="11">
        <v>2402</v>
      </c>
      <c r="BE177" s="12">
        <v>2625</v>
      </c>
      <c r="BF177" s="11">
        <v>2921</v>
      </c>
      <c r="BG177" s="12">
        <v>3169</v>
      </c>
      <c r="BH177" s="12">
        <v>3273</v>
      </c>
      <c r="BI177" s="12">
        <v>3325</v>
      </c>
      <c r="BJ177" s="12">
        <v>3407</v>
      </c>
      <c r="BK177" s="12">
        <v>3494</v>
      </c>
      <c r="BL177" s="12">
        <v>3490</v>
      </c>
      <c r="BM177" s="12">
        <v>3432</v>
      </c>
      <c r="BN177" s="11">
        <v>3468</v>
      </c>
      <c r="BO177" s="11">
        <v>3614</v>
      </c>
      <c r="BP177" s="11">
        <v>3676</v>
      </c>
      <c r="BQ177" s="11">
        <f>3782+42</f>
        <v>3824</v>
      </c>
      <c r="BR177" s="58"/>
      <c r="BS177" s="58"/>
      <c r="BT177" s="12">
        <f t="shared" si="666"/>
        <v>0</v>
      </c>
      <c r="BU177" s="12">
        <f t="shared" si="667"/>
        <v>0</v>
      </c>
      <c r="BV177" s="12">
        <f t="shared" si="668"/>
        <v>0</v>
      </c>
      <c r="BW177" s="12">
        <f t="shared" si="669"/>
        <v>0</v>
      </c>
      <c r="BX177" s="12">
        <f t="shared" si="670"/>
        <v>0</v>
      </c>
      <c r="BY177" s="12">
        <f t="shared" si="671"/>
        <v>0</v>
      </c>
      <c r="BZ177" s="12">
        <f t="shared" si="672"/>
        <v>0</v>
      </c>
      <c r="CA177" s="12">
        <f t="shared" si="673"/>
        <v>38</v>
      </c>
      <c r="CB177" s="12">
        <f t="shared" si="674"/>
        <v>123</v>
      </c>
      <c r="CC177" s="12">
        <f t="shared" si="675"/>
        <v>134</v>
      </c>
      <c r="CD177" s="12">
        <f t="shared" si="676"/>
        <v>154</v>
      </c>
      <c r="CE177" s="12">
        <f t="shared" si="677"/>
        <v>251</v>
      </c>
      <c r="CF177" s="12">
        <f t="shared" si="678"/>
        <v>116</v>
      </c>
      <c r="CG177" s="12">
        <f t="shared" si="679"/>
        <v>359</v>
      </c>
      <c r="CH177" s="12">
        <f t="shared" si="680"/>
        <v>168</v>
      </c>
      <c r="CI177" s="12">
        <f t="shared" si="681"/>
        <v>307</v>
      </c>
      <c r="CJ177" s="12">
        <f t="shared" si="682"/>
        <v>316</v>
      </c>
      <c r="CK177" s="12">
        <f t="shared" si="683"/>
        <v>223</v>
      </c>
      <c r="CL177" s="12">
        <f t="shared" si="684"/>
        <v>296</v>
      </c>
      <c r="CM177" s="12">
        <f t="shared" si="685"/>
        <v>248</v>
      </c>
      <c r="CN177" s="12">
        <f t="shared" si="686"/>
        <v>104</v>
      </c>
      <c r="CO177" s="12">
        <f t="shared" si="687"/>
        <v>52</v>
      </c>
      <c r="CP177" s="12">
        <f t="shared" si="688"/>
        <v>82</v>
      </c>
      <c r="CQ177" s="12">
        <f t="shared" si="689"/>
        <v>87</v>
      </c>
      <c r="CR177" s="12">
        <f t="shared" si="690"/>
        <v>-4</v>
      </c>
      <c r="CS177" s="12">
        <f t="shared" si="691"/>
        <v>-58</v>
      </c>
      <c r="CT177" s="12">
        <f t="shared" si="692"/>
        <v>36</v>
      </c>
      <c r="CU177" s="12">
        <f t="shared" si="693"/>
        <v>146</v>
      </c>
      <c r="CV177" s="12">
        <f t="shared" si="694"/>
        <v>62</v>
      </c>
      <c r="CW177" s="12">
        <f t="shared" si="695"/>
        <v>148</v>
      </c>
      <c r="CX177" s="66">
        <f t="shared" si="696"/>
        <v>295</v>
      </c>
      <c r="CY177" s="66">
        <f t="shared" si="697"/>
        <v>2438</v>
      </c>
      <c r="CZ177" s="66">
        <f t="shared" si="698"/>
        <v>655</v>
      </c>
      <c r="DA177" s="66">
        <f t="shared" si="699"/>
        <v>3388</v>
      </c>
      <c r="DB177" s="58"/>
      <c r="DC177" s="128">
        <v>0</v>
      </c>
      <c r="DD177" s="128">
        <v>1</v>
      </c>
      <c r="DE177" s="128">
        <v>3</v>
      </c>
      <c r="DF177" s="129">
        <v>2</v>
      </c>
      <c r="DG177" s="129">
        <v>2</v>
      </c>
      <c r="DH177" s="129">
        <v>4</v>
      </c>
      <c r="DI177" s="129">
        <v>3</v>
      </c>
      <c r="DJ177" s="129">
        <v>6</v>
      </c>
      <c r="DK177" s="128">
        <v>13</v>
      </c>
      <c r="DL177" s="128">
        <v>11</v>
      </c>
      <c r="DM177" s="128">
        <v>33</v>
      </c>
      <c r="DN177" s="129">
        <v>14</v>
      </c>
      <c r="DO177" s="129">
        <v>41</v>
      </c>
      <c r="DP177" s="129">
        <v>28</v>
      </c>
      <c r="DQ177" s="129">
        <v>8</v>
      </c>
      <c r="DR177" s="129">
        <v>27</v>
      </c>
      <c r="DS177" s="130">
        <v>16</v>
      </c>
      <c r="DT177" s="130">
        <v>17</v>
      </c>
      <c r="DU177" s="130">
        <v>14</v>
      </c>
      <c r="DV177" s="130">
        <v>12</v>
      </c>
      <c r="DW177" s="130">
        <v>25</v>
      </c>
      <c r="DX177" s="130">
        <v>25</v>
      </c>
      <c r="DY177" s="130">
        <v>20</v>
      </c>
      <c r="DZ177" s="130">
        <v>31</v>
      </c>
      <c r="EA177" s="130">
        <v>44</v>
      </c>
      <c r="EB177" s="130">
        <v>34</v>
      </c>
      <c r="EC177" s="130">
        <v>36</v>
      </c>
      <c r="ED177" s="130">
        <v>30</v>
      </c>
      <c r="EE177" s="130">
        <v>19</v>
      </c>
      <c r="EF177" s="130">
        <v>39</v>
      </c>
      <c r="EG177" s="66">
        <f t="shared" si="700"/>
        <v>45</v>
      </c>
      <c r="EH177" s="66">
        <f t="shared" si="701"/>
        <v>210</v>
      </c>
      <c r="EI177" s="66">
        <f t="shared" si="702"/>
        <v>303</v>
      </c>
      <c r="EJ177" s="66">
        <f t="shared" si="703"/>
        <v>558</v>
      </c>
      <c r="EK177" s="25"/>
      <c r="EL177" s="5">
        <f t="shared" si="704"/>
        <v>0</v>
      </c>
      <c r="EM177" s="5">
        <f t="shared" si="705"/>
        <v>1</v>
      </c>
      <c r="EN177" s="5">
        <f t="shared" si="706"/>
        <v>3</v>
      </c>
      <c r="EO177" s="5">
        <f t="shared" si="707"/>
        <v>2</v>
      </c>
      <c r="EP177" s="5">
        <f t="shared" si="708"/>
        <v>2</v>
      </c>
      <c r="EQ177" s="5">
        <f t="shared" si="709"/>
        <v>4</v>
      </c>
      <c r="ER177" s="5">
        <f t="shared" si="710"/>
        <v>3</v>
      </c>
      <c r="ES177" s="5">
        <f t="shared" si="711"/>
        <v>44</v>
      </c>
      <c r="ET177" s="5">
        <f t="shared" si="712"/>
        <v>136</v>
      </c>
      <c r="EU177" s="5">
        <f t="shared" si="713"/>
        <v>145</v>
      </c>
      <c r="EV177" s="5">
        <f t="shared" si="714"/>
        <v>187</v>
      </c>
      <c r="EW177" s="5">
        <f t="shared" si="715"/>
        <v>265</v>
      </c>
      <c r="EX177" s="5">
        <f t="shared" si="716"/>
        <v>157</v>
      </c>
      <c r="EY177" s="5">
        <f t="shared" si="717"/>
        <v>387</v>
      </c>
      <c r="EZ177" s="5">
        <f t="shared" si="718"/>
        <v>176</v>
      </c>
      <c r="FA177" s="5">
        <f t="shared" si="719"/>
        <v>334</v>
      </c>
      <c r="FB177" s="5">
        <f t="shared" si="720"/>
        <v>332</v>
      </c>
      <c r="FC177" s="5">
        <f t="shared" si="721"/>
        <v>240</v>
      </c>
      <c r="FD177" s="5">
        <f t="shared" si="722"/>
        <v>310</v>
      </c>
      <c r="FE177" s="5">
        <f t="shared" si="723"/>
        <v>260</v>
      </c>
      <c r="FF177" s="5">
        <f t="shared" si="724"/>
        <v>129</v>
      </c>
      <c r="FG177" s="5">
        <f t="shared" si="725"/>
        <v>77</v>
      </c>
      <c r="FH177" s="5">
        <f t="shared" si="726"/>
        <v>102</v>
      </c>
      <c r="FI177" s="5">
        <f t="shared" si="727"/>
        <v>118</v>
      </c>
      <c r="FJ177" s="5">
        <f t="shared" si="728"/>
        <v>40</v>
      </c>
      <c r="FK177" s="5">
        <f t="shared" si="729"/>
        <v>-24</v>
      </c>
      <c r="FL177" s="5">
        <f t="shared" si="730"/>
        <v>72</v>
      </c>
      <c r="FM177" s="5">
        <f t="shared" si="731"/>
        <v>176</v>
      </c>
      <c r="FN177" s="5">
        <f t="shared" si="732"/>
        <v>81</v>
      </c>
      <c r="FO177" s="5">
        <f t="shared" si="733"/>
        <v>187</v>
      </c>
      <c r="FP177" s="176">
        <f t="shared" si="734"/>
        <v>340</v>
      </c>
      <c r="FQ177" s="176">
        <f t="shared" si="735"/>
        <v>2648</v>
      </c>
      <c r="FR177" s="176">
        <f t="shared" si="736"/>
        <v>958</v>
      </c>
      <c r="FS177" s="66">
        <f t="shared" si="737"/>
        <v>3946</v>
      </c>
      <c r="FT177" s="242">
        <f t="shared" si="588"/>
        <v>0</v>
      </c>
      <c r="FU177" s="242">
        <f t="shared" si="589"/>
        <v>4.068282045857675E-5</v>
      </c>
      <c r="FV177" s="242">
        <f t="shared" si="590"/>
        <v>1.0391229802047072E-4</v>
      </c>
      <c r="FW177" s="242">
        <f t="shared" si="591"/>
        <v>1.4689141052476957E-4</v>
      </c>
      <c r="FX177" s="242">
        <f t="shared" si="592"/>
        <v>8.3229873976099159E-5</v>
      </c>
      <c r="FY177" s="242">
        <f t="shared" si="593"/>
        <v>1.6983094744439807E-4</v>
      </c>
      <c r="FZ177" s="242">
        <f t="shared" si="594"/>
        <v>9.4066494559821051E-5</v>
      </c>
      <c r="GA177" s="242">
        <f t="shared" si="595"/>
        <v>1.5771739909670945E-3</v>
      </c>
      <c r="GB177" s="242">
        <f t="shared" si="596"/>
        <v>5.4127198917456026E-3</v>
      </c>
      <c r="GC177" s="242">
        <f t="shared" si="597"/>
        <v>2.9949395848394094E-3</v>
      </c>
      <c r="GD177" s="242">
        <f t="shared" si="598"/>
        <v>3.8632372688771821E-3</v>
      </c>
      <c r="GE177" s="242">
        <f t="shared" si="599"/>
        <v>6.1371005094951366E-3</v>
      </c>
      <c r="GF177" s="242">
        <f t="shared" si="600"/>
        <v>3.5316612304577663E-3</v>
      </c>
      <c r="GG177" s="242">
        <f t="shared" si="601"/>
        <v>6.3982805654294456E-3</v>
      </c>
      <c r="GH177" s="242">
        <f t="shared" si="602"/>
        <v>2.8056303900782708E-3</v>
      </c>
      <c r="GI177" s="242">
        <f t="shared" si="603"/>
        <v>4.4728348934688572E-3</v>
      </c>
      <c r="GJ177" s="242">
        <f t="shared" si="604"/>
        <v>4.2068449929674734E-3</v>
      </c>
      <c r="GK177" s="242">
        <f t="shared" si="605"/>
        <v>3.1219512195121953E-3</v>
      </c>
      <c r="GL177" s="242">
        <f t="shared" si="606"/>
        <v>3.450540399149609E-3</v>
      </c>
      <c r="GM177" s="242">
        <f t="shared" si="607"/>
        <v>3.2661675292698861E-3</v>
      </c>
      <c r="GN177" s="242">
        <f t="shared" si="608"/>
        <v>1.9928011987703337E-3</v>
      </c>
      <c r="GO177" s="242">
        <f t="shared" si="609"/>
        <v>1.4118596208148447E-3</v>
      </c>
      <c r="GP177" s="242">
        <f t="shared" si="610"/>
        <v>1.7112371237794854E-3</v>
      </c>
      <c r="GQ177" s="242">
        <f t="shared" si="611"/>
        <v>1.7405926865605593E-3</v>
      </c>
      <c r="GR177" s="242">
        <f t="shared" si="612"/>
        <v>6.1966507102910874E-4</v>
      </c>
      <c r="GS177" s="242">
        <f t="shared" si="613"/>
        <v>-3.5591938425946524E-4</v>
      </c>
      <c r="GT177" s="242">
        <f t="shared" si="614"/>
        <v>1.0222190672251011E-3</v>
      </c>
      <c r="GU177" s="242">
        <f t="shared" si="615"/>
        <v>2.3049697636423759E-3</v>
      </c>
      <c r="GV177" s="242">
        <f t="shared" si="616"/>
        <v>1.4427058750189244E-3</v>
      </c>
      <c r="GW177" s="242">
        <f t="shared" si="617"/>
        <v>2.5192508259976806E-3</v>
      </c>
      <c r="GX177" s="177">
        <f t="shared" si="618"/>
        <v>1.2170074645510781E-3</v>
      </c>
      <c r="GY177" s="177">
        <f t="shared" si="619"/>
        <v>4.0171853002572942E-3</v>
      </c>
      <c r="GZ177" s="177">
        <f t="shared" si="620"/>
        <v>1.4607740984523114E-3</v>
      </c>
      <c r="HA177" s="243">
        <f t="shared" si="621"/>
        <v>2.4749766645953352E-3</v>
      </c>
      <c r="HB177" s="19"/>
      <c r="HC177" s="19"/>
      <c r="HD177" s="225">
        <v>0</v>
      </c>
      <c r="HE177" s="10">
        <f t="shared" si="738"/>
        <v>0</v>
      </c>
      <c r="HF177" s="10">
        <f t="shared" si="739"/>
        <v>0</v>
      </c>
      <c r="HG177" s="10">
        <f t="shared" si="740"/>
        <v>0</v>
      </c>
      <c r="HH177" s="10">
        <f t="shared" si="741"/>
        <v>0</v>
      </c>
      <c r="HI177" s="10">
        <f t="shared" si="742"/>
        <v>0</v>
      </c>
      <c r="HJ177" s="10">
        <f t="shared" si="743"/>
        <v>0</v>
      </c>
      <c r="HK177" s="10">
        <f t="shared" si="744"/>
        <v>0</v>
      </c>
      <c r="HL177" s="10">
        <f t="shared" si="745"/>
        <v>0</v>
      </c>
      <c r="HM177" s="10">
        <f t="shared" si="746"/>
        <v>0</v>
      </c>
      <c r="HN177" s="10">
        <f t="shared" si="747"/>
        <v>0</v>
      </c>
      <c r="HO177" s="10">
        <f t="shared" si="748"/>
        <v>0</v>
      </c>
      <c r="HP177" s="10">
        <f t="shared" si="749"/>
        <v>0</v>
      </c>
      <c r="HQ177" s="10">
        <f t="shared" si="750"/>
        <v>0</v>
      </c>
      <c r="HR177" s="10">
        <f t="shared" si="751"/>
        <v>0</v>
      </c>
      <c r="HS177" s="10">
        <f t="shared" si="752"/>
        <v>0</v>
      </c>
      <c r="HT177" s="10">
        <f t="shared" si="753"/>
        <v>0</v>
      </c>
      <c r="HU177" s="10">
        <f t="shared" si="754"/>
        <v>0</v>
      </c>
      <c r="HV177" s="10">
        <f t="shared" si="755"/>
        <v>0</v>
      </c>
      <c r="HW177" s="10">
        <f t="shared" si="756"/>
        <v>0</v>
      </c>
      <c r="HX177" s="10">
        <f t="shared" si="757"/>
        <v>0</v>
      </c>
      <c r="HY177" s="10">
        <f t="shared" si="758"/>
        <v>0</v>
      </c>
      <c r="HZ177" s="10">
        <f t="shared" si="759"/>
        <v>0</v>
      </c>
      <c r="IA177" s="10">
        <f t="shared" si="760"/>
        <v>0</v>
      </c>
      <c r="IB177" s="10">
        <f t="shared" si="761"/>
        <v>0</v>
      </c>
      <c r="IC177" s="10">
        <f t="shared" si="762"/>
        <v>0</v>
      </c>
      <c r="ID177" s="10">
        <f t="shared" si="763"/>
        <v>0</v>
      </c>
      <c r="IE177" s="10">
        <f t="shared" si="764"/>
        <v>0</v>
      </c>
      <c r="IF177" s="10">
        <f t="shared" si="765"/>
        <v>0</v>
      </c>
      <c r="IG177" s="10">
        <f t="shared" si="766"/>
        <v>0</v>
      </c>
      <c r="IH177" s="10">
        <f t="shared" si="767"/>
        <v>0</v>
      </c>
      <c r="II177" s="176">
        <f t="shared" si="768"/>
        <v>0</v>
      </c>
      <c r="IJ177" s="176">
        <f t="shared" si="769"/>
        <v>0</v>
      </c>
      <c r="IK177" s="176">
        <f t="shared" si="770"/>
        <v>0</v>
      </c>
      <c r="IL177" s="19">
        <f t="shared" si="771"/>
        <v>0</v>
      </c>
      <c r="IM177" s="168"/>
      <c r="IN177" s="168"/>
      <c r="IO177" s="168"/>
      <c r="IP177" s="168"/>
      <c r="IQ177" s="168"/>
      <c r="IR177" s="168"/>
      <c r="IS177" s="168"/>
      <c r="IT177" s="168"/>
      <c r="IU177" s="168"/>
      <c r="IV177" s="168"/>
      <c r="IW177" s="168"/>
      <c r="IX177" s="168"/>
      <c r="IY177" s="168"/>
      <c r="IZ177" s="168"/>
      <c r="JA177" s="168"/>
      <c r="JB177" s="168"/>
      <c r="JC177" s="168"/>
      <c r="JD177" s="168"/>
      <c r="JE177" s="168"/>
      <c r="JF177" s="168"/>
      <c r="JG177" s="168"/>
      <c r="JH177" s="168"/>
      <c r="JI177" s="168"/>
      <c r="JJ177" s="168"/>
      <c r="JK177" s="168"/>
      <c r="JL177" s="168"/>
      <c r="JM177" s="168"/>
      <c r="JN177" s="168"/>
      <c r="JO177" s="168"/>
      <c r="JP177" s="168"/>
      <c r="JQ177" s="177">
        <f t="shared" si="775"/>
        <v>0</v>
      </c>
      <c r="JR177" s="177">
        <f t="shared" si="775"/>
        <v>0</v>
      </c>
      <c r="JS177" s="177">
        <f t="shared" si="775"/>
        <v>0</v>
      </c>
      <c r="JT177" s="22">
        <f t="shared" si="775"/>
        <v>0</v>
      </c>
    </row>
    <row r="178" spans="1:280" x14ac:dyDescent="0.25">
      <c r="A178" s="96">
        <v>177</v>
      </c>
      <c r="B178" s="45"/>
      <c r="C178" s="39" t="s">
        <v>238</v>
      </c>
      <c r="D178" s="45" t="s">
        <v>180</v>
      </c>
      <c r="E178" s="68">
        <v>171</v>
      </c>
      <c r="F178" s="48" t="s">
        <v>231</v>
      </c>
      <c r="G178" s="17"/>
      <c r="H178" s="5"/>
      <c r="I178" s="5"/>
      <c r="J178" s="5"/>
      <c r="K178" s="5"/>
      <c r="L178" s="5"/>
      <c r="M178" s="5"/>
      <c r="N178" s="17"/>
      <c r="O178" s="12"/>
      <c r="P178" s="12"/>
      <c r="Q178" s="12"/>
      <c r="R178" s="12"/>
      <c r="S178" s="12"/>
      <c r="T178" s="12"/>
      <c r="U178" s="12"/>
      <c r="V178" s="12"/>
      <c r="W178" s="11"/>
      <c r="X178" s="12"/>
      <c r="Y178" s="12"/>
      <c r="Z178" s="12"/>
      <c r="AA178" s="8"/>
      <c r="AB178" s="8"/>
      <c r="AC178" s="11"/>
      <c r="AD178" s="11"/>
      <c r="AE178" s="11"/>
      <c r="AF178" s="11"/>
      <c r="AG178" s="11"/>
      <c r="AH178" s="12"/>
      <c r="AI178" s="12"/>
      <c r="AJ178" s="12"/>
      <c r="AK178" s="12"/>
      <c r="AL178" s="60"/>
      <c r="AM178" s="17">
        <v>470</v>
      </c>
      <c r="AN178" s="5">
        <v>557</v>
      </c>
      <c r="AO178" s="5">
        <v>419</v>
      </c>
      <c r="AP178" s="5">
        <v>628</v>
      </c>
      <c r="AQ178" s="5">
        <v>706</v>
      </c>
      <c r="AR178" s="5">
        <v>767</v>
      </c>
      <c r="AS178" s="5">
        <v>824</v>
      </c>
      <c r="AT178" s="17">
        <v>293</v>
      </c>
      <c r="AU178" s="12">
        <v>323</v>
      </c>
      <c r="AV178" s="12">
        <v>308</v>
      </c>
      <c r="AW178" s="12">
        <v>274</v>
      </c>
      <c r="AX178" s="12">
        <v>264</v>
      </c>
      <c r="AY178" s="12">
        <v>237</v>
      </c>
      <c r="AZ178" s="12">
        <v>190</v>
      </c>
      <c r="BA178" s="12">
        <v>191</v>
      </c>
      <c r="BB178" s="12">
        <v>176</v>
      </c>
      <c r="BC178" s="11">
        <v>167</v>
      </c>
      <c r="BD178" s="12">
        <v>102</v>
      </c>
      <c r="BE178" s="12">
        <v>95</v>
      </c>
      <c r="BF178" s="12">
        <v>82</v>
      </c>
      <c r="BG178" s="8">
        <v>60</v>
      </c>
      <c r="BH178" s="8">
        <v>50</v>
      </c>
      <c r="BI178" s="11">
        <v>42</v>
      </c>
      <c r="BJ178" s="11">
        <v>34</v>
      </c>
      <c r="BK178" s="11">
        <v>39</v>
      </c>
      <c r="BL178" s="11">
        <v>44</v>
      </c>
      <c r="BM178" s="11">
        <v>36</v>
      </c>
      <c r="BN178" s="12">
        <v>37</v>
      </c>
      <c r="BO178" s="12">
        <v>36</v>
      </c>
      <c r="BP178" s="12">
        <v>35</v>
      </c>
      <c r="BQ178" s="12">
        <v>45</v>
      </c>
      <c r="BR178" s="60"/>
      <c r="BS178" s="60"/>
      <c r="BT178" s="11">
        <f t="shared" si="666"/>
        <v>87</v>
      </c>
      <c r="BU178" s="11">
        <f t="shared" si="667"/>
        <v>-138</v>
      </c>
      <c r="BV178" s="11">
        <f t="shared" si="668"/>
        <v>209</v>
      </c>
      <c r="BW178" s="11">
        <f t="shared" si="669"/>
        <v>78</v>
      </c>
      <c r="BX178" s="11">
        <f t="shared" si="670"/>
        <v>61</v>
      </c>
      <c r="BY178" s="11">
        <f t="shared" si="671"/>
        <v>57</v>
      </c>
      <c r="BZ178" s="11">
        <f t="shared" si="672"/>
        <v>-531</v>
      </c>
      <c r="CA178" s="11">
        <f t="shared" si="673"/>
        <v>30</v>
      </c>
      <c r="CB178" s="11">
        <f t="shared" si="674"/>
        <v>-15</v>
      </c>
      <c r="CC178" s="11">
        <f t="shared" si="675"/>
        <v>-34</v>
      </c>
      <c r="CD178" s="11">
        <f t="shared" si="676"/>
        <v>-10</v>
      </c>
      <c r="CE178" s="11">
        <f t="shared" si="677"/>
        <v>-27</v>
      </c>
      <c r="CF178" s="11">
        <f t="shared" si="678"/>
        <v>-47</v>
      </c>
      <c r="CG178" s="11">
        <f t="shared" si="679"/>
        <v>1</v>
      </c>
      <c r="CH178" s="11">
        <f t="shared" si="680"/>
        <v>-15</v>
      </c>
      <c r="CI178" s="11">
        <f t="shared" si="681"/>
        <v>-9</v>
      </c>
      <c r="CJ178" s="11">
        <f t="shared" si="682"/>
        <v>-65</v>
      </c>
      <c r="CK178" s="11">
        <f t="shared" si="683"/>
        <v>-7</v>
      </c>
      <c r="CL178" s="11">
        <f t="shared" si="684"/>
        <v>-13</v>
      </c>
      <c r="CM178" s="11">
        <f t="shared" si="685"/>
        <v>-22</v>
      </c>
      <c r="CN178" s="11">
        <f t="shared" si="686"/>
        <v>-10</v>
      </c>
      <c r="CO178" s="11">
        <f t="shared" si="687"/>
        <v>-8</v>
      </c>
      <c r="CP178" s="11">
        <f t="shared" si="688"/>
        <v>-8</v>
      </c>
      <c r="CQ178" s="11">
        <f t="shared" si="689"/>
        <v>5</v>
      </c>
      <c r="CR178" s="11">
        <f t="shared" si="690"/>
        <v>5</v>
      </c>
      <c r="CS178" s="11">
        <f t="shared" si="691"/>
        <v>-8</v>
      </c>
      <c r="CT178" s="11">
        <f t="shared" si="692"/>
        <v>1</v>
      </c>
      <c r="CU178" s="11">
        <f t="shared" si="693"/>
        <v>-1</v>
      </c>
      <c r="CV178" s="11">
        <f t="shared" si="694"/>
        <v>-1</v>
      </c>
      <c r="CW178" s="11">
        <f t="shared" si="695"/>
        <v>10</v>
      </c>
      <c r="CX178" s="66">
        <f t="shared" si="696"/>
        <v>-196</v>
      </c>
      <c r="CY178" s="66">
        <f t="shared" si="697"/>
        <v>-214</v>
      </c>
      <c r="CZ178" s="66">
        <f t="shared" si="698"/>
        <v>-15</v>
      </c>
      <c r="DA178" s="66">
        <f t="shared" si="699"/>
        <v>-425</v>
      </c>
      <c r="DB178" s="60"/>
      <c r="DC178" s="128">
        <v>28</v>
      </c>
      <c r="DD178" s="128">
        <v>14</v>
      </c>
      <c r="DE178" s="128">
        <v>8</v>
      </c>
      <c r="DF178" s="129">
        <v>18</v>
      </c>
      <c r="DG178" s="129">
        <v>6</v>
      </c>
      <c r="DH178" s="129">
        <v>6</v>
      </c>
      <c r="DI178" s="129">
        <v>10</v>
      </c>
      <c r="DJ178" s="129">
        <v>1</v>
      </c>
      <c r="DK178" s="128">
        <v>19</v>
      </c>
      <c r="DL178" s="128">
        <v>12</v>
      </c>
      <c r="DM178" s="128">
        <v>13</v>
      </c>
      <c r="DN178" s="129">
        <v>5</v>
      </c>
      <c r="DO178" s="129">
        <v>9</v>
      </c>
      <c r="DP178" s="129">
        <v>6</v>
      </c>
      <c r="DQ178" s="129">
        <v>2</v>
      </c>
      <c r="DR178" s="129">
        <v>4</v>
      </c>
      <c r="DS178" s="130">
        <v>1</v>
      </c>
      <c r="DT178" s="130">
        <v>1</v>
      </c>
      <c r="DU178" s="130">
        <v>0</v>
      </c>
      <c r="DV178" s="130">
        <v>0</v>
      </c>
      <c r="DW178" s="130">
        <v>0</v>
      </c>
      <c r="DX178" s="130">
        <v>0</v>
      </c>
      <c r="DY178" s="130">
        <v>0</v>
      </c>
      <c r="DZ178" s="130">
        <v>1</v>
      </c>
      <c r="EA178" s="130">
        <v>1</v>
      </c>
      <c r="EB178" s="130">
        <v>2</v>
      </c>
      <c r="EC178" s="130">
        <v>0</v>
      </c>
      <c r="ED178" s="130">
        <v>0</v>
      </c>
      <c r="EE178" s="130">
        <v>0</v>
      </c>
      <c r="EF178" s="130">
        <v>3</v>
      </c>
      <c r="EG178" s="66">
        <f t="shared" si="700"/>
        <v>122</v>
      </c>
      <c r="EH178" s="66">
        <f t="shared" si="701"/>
        <v>41</v>
      </c>
      <c r="EI178" s="66">
        <f t="shared" si="702"/>
        <v>7</v>
      </c>
      <c r="EJ178" s="66">
        <f t="shared" si="703"/>
        <v>170</v>
      </c>
      <c r="EK178" s="25"/>
      <c r="EL178" s="5">
        <f t="shared" si="704"/>
        <v>115</v>
      </c>
      <c r="EM178" s="5">
        <f t="shared" si="705"/>
        <v>-124</v>
      </c>
      <c r="EN178" s="5">
        <f t="shared" si="706"/>
        <v>217</v>
      </c>
      <c r="EO178" s="5">
        <f t="shared" si="707"/>
        <v>96</v>
      </c>
      <c r="EP178" s="5">
        <f t="shared" si="708"/>
        <v>67</v>
      </c>
      <c r="EQ178" s="5">
        <f t="shared" si="709"/>
        <v>63</v>
      </c>
      <c r="ER178" s="5">
        <f t="shared" si="710"/>
        <v>-521</v>
      </c>
      <c r="ES178" s="5">
        <f t="shared" si="711"/>
        <v>31</v>
      </c>
      <c r="ET178" s="5">
        <f t="shared" si="712"/>
        <v>4</v>
      </c>
      <c r="EU178" s="5">
        <f t="shared" si="713"/>
        <v>-22</v>
      </c>
      <c r="EV178" s="5">
        <f t="shared" si="714"/>
        <v>3</v>
      </c>
      <c r="EW178" s="5">
        <f t="shared" si="715"/>
        <v>-22</v>
      </c>
      <c r="EX178" s="5">
        <f t="shared" si="716"/>
        <v>-38</v>
      </c>
      <c r="EY178" s="5">
        <f t="shared" si="717"/>
        <v>7</v>
      </c>
      <c r="EZ178" s="5">
        <f t="shared" si="718"/>
        <v>-13</v>
      </c>
      <c r="FA178" s="5">
        <f t="shared" si="719"/>
        <v>-5</v>
      </c>
      <c r="FB178" s="5">
        <f t="shared" si="720"/>
        <v>-64</v>
      </c>
      <c r="FC178" s="5">
        <f t="shared" si="721"/>
        <v>-6</v>
      </c>
      <c r="FD178" s="5">
        <f t="shared" si="722"/>
        <v>-13</v>
      </c>
      <c r="FE178" s="5">
        <f t="shared" si="723"/>
        <v>-22</v>
      </c>
      <c r="FF178" s="5">
        <f t="shared" si="724"/>
        <v>-10</v>
      </c>
      <c r="FG178" s="5">
        <f t="shared" si="725"/>
        <v>-8</v>
      </c>
      <c r="FH178" s="5">
        <f t="shared" si="726"/>
        <v>-8</v>
      </c>
      <c r="FI178" s="5">
        <f t="shared" si="727"/>
        <v>6</v>
      </c>
      <c r="FJ178" s="5">
        <f t="shared" si="728"/>
        <v>6</v>
      </c>
      <c r="FK178" s="5">
        <f t="shared" si="729"/>
        <v>-6</v>
      </c>
      <c r="FL178" s="5">
        <f t="shared" si="730"/>
        <v>1</v>
      </c>
      <c r="FM178" s="5">
        <f t="shared" si="731"/>
        <v>-1</v>
      </c>
      <c r="FN178" s="5">
        <f t="shared" si="732"/>
        <v>-1</v>
      </c>
      <c r="FO178" s="5">
        <f t="shared" si="733"/>
        <v>13</v>
      </c>
      <c r="FP178" s="176">
        <f t="shared" si="734"/>
        <v>-74</v>
      </c>
      <c r="FQ178" s="176">
        <f t="shared" si="735"/>
        <v>-173</v>
      </c>
      <c r="FR178" s="176">
        <f t="shared" si="736"/>
        <v>-8</v>
      </c>
      <c r="FS178" s="66">
        <f t="shared" si="737"/>
        <v>-255</v>
      </c>
      <c r="FT178" s="242">
        <f t="shared" si="588"/>
        <v>3.6631903521122272E-3</v>
      </c>
      <c r="FU178" s="242">
        <f t="shared" si="589"/>
        <v>-5.0446697368635171E-3</v>
      </c>
      <c r="FV178" s="242">
        <f t="shared" si="590"/>
        <v>7.5163228901473826E-3</v>
      </c>
      <c r="FW178" s="242">
        <f t="shared" si="591"/>
        <v>7.0507877051889387E-3</v>
      </c>
      <c r="FX178" s="242">
        <f t="shared" si="592"/>
        <v>2.7882007781993216E-3</v>
      </c>
      <c r="FY178" s="242">
        <f t="shared" si="593"/>
        <v>2.6748374222492696E-3</v>
      </c>
      <c r="FZ178" s="242">
        <f t="shared" si="594"/>
        <v>-1.6336214555222255E-2</v>
      </c>
      <c r="GA178" s="242">
        <f t="shared" si="595"/>
        <v>1.1111907663631801E-3</v>
      </c>
      <c r="GB178" s="242">
        <f t="shared" si="596"/>
        <v>1.5919764387487066E-4</v>
      </c>
      <c r="GC178" s="242">
        <f t="shared" si="597"/>
        <v>-4.544046266652897E-4</v>
      </c>
      <c r="GD178" s="242">
        <f t="shared" si="598"/>
        <v>6.1977068484660671E-5</v>
      </c>
      <c r="GE178" s="242">
        <f t="shared" si="599"/>
        <v>-5.0949513663733209E-4</v>
      </c>
      <c r="GF178" s="242">
        <f t="shared" si="600"/>
        <v>-8.5479698571589249E-4</v>
      </c>
      <c r="GG178" s="242">
        <f t="shared" si="601"/>
        <v>1.1573117301810366E-4</v>
      </c>
      <c r="GH178" s="242">
        <f t="shared" si="602"/>
        <v>-2.0723406290350864E-4</v>
      </c>
      <c r="GI178" s="242">
        <f t="shared" si="603"/>
        <v>-6.695860618965356E-5</v>
      </c>
      <c r="GJ178" s="242">
        <f t="shared" si="604"/>
        <v>-8.1095807093348876E-4</v>
      </c>
      <c r="GK178" s="242">
        <f t="shared" si="605"/>
        <v>-7.8048780487804874E-5</v>
      </c>
      <c r="GL178" s="242">
        <f t="shared" si="606"/>
        <v>-1.4470008125466101E-4</v>
      </c>
      <c r="GM178" s="242">
        <f t="shared" si="607"/>
        <v>-2.763680217074519E-4</v>
      </c>
      <c r="GN178" s="242">
        <f t="shared" si="608"/>
        <v>-1.544807130829716E-4</v>
      </c>
      <c r="GO178" s="242">
        <f t="shared" si="609"/>
        <v>-1.4668671385089296E-4</v>
      </c>
      <c r="GP178" s="242">
        <f t="shared" si="610"/>
        <v>-1.342146763748616E-4</v>
      </c>
      <c r="GQ178" s="242">
        <f t="shared" si="611"/>
        <v>8.8504712875960646E-5</v>
      </c>
      <c r="GR178" s="242">
        <f t="shared" si="612"/>
        <v>9.2949760654366311E-5</v>
      </c>
      <c r="GS178" s="242">
        <f t="shared" si="613"/>
        <v>-8.8979846064866309E-5</v>
      </c>
      <c r="GT178" s="242">
        <f t="shared" si="614"/>
        <v>1.4197487044793071E-5</v>
      </c>
      <c r="GU178" s="242">
        <f t="shared" si="615"/>
        <v>-1.309641911160441E-5</v>
      </c>
      <c r="GV178" s="242">
        <f t="shared" si="616"/>
        <v>-1.7811183642208942E-5</v>
      </c>
      <c r="GW178" s="242">
        <f t="shared" si="617"/>
        <v>1.7513508416026655E-4</v>
      </c>
      <c r="GX178" s="177">
        <f t="shared" si="618"/>
        <v>-2.6487809522582291E-4</v>
      </c>
      <c r="GY178" s="177">
        <f t="shared" si="619"/>
        <v>-2.6245206077964948E-4</v>
      </c>
      <c r="GZ178" s="177">
        <f t="shared" si="620"/>
        <v>-1.2198531093547486E-5</v>
      </c>
      <c r="HA178" s="243">
        <f t="shared" si="621"/>
        <v>-1.5993893803137619E-4</v>
      </c>
      <c r="HB178" s="19"/>
      <c r="HC178" s="19"/>
      <c r="HD178" s="225">
        <v>0</v>
      </c>
      <c r="HE178" s="10">
        <f t="shared" si="738"/>
        <v>0</v>
      </c>
      <c r="HF178" s="10">
        <f t="shared" si="739"/>
        <v>0</v>
      </c>
      <c r="HG178" s="10">
        <f t="shared" si="740"/>
        <v>0</v>
      </c>
      <c r="HH178" s="10">
        <f t="shared" si="741"/>
        <v>0</v>
      </c>
      <c r="HI178" s="10">
        <f t="shared" si="742"/>
        <v>0</v>
      </c>
      <c r="HJ178" s="10">
        <f t="shared" si="743"/>
        <v>0</v>
      </c>
      <c r="HK178" s="10">
        <f t="shared" si="744"/>
        <v>0</v>
      </c>
      <c r="HL178" s="10">
        <f t="shared" si="745"/>
        <v>0</v>
      </c>
      <c r="HM178" s="10">
        <f t="shared" si="746"/>
        <v>0</v>
      </c>
      <c r="HN178" s="10">
        <f t="shared" si="747"/>
        <v>0</v>
      </c>
      <c r="HO178" s="10">
        <f t="shared" si="748"/>
        <v>0</v>
      </c>
      <c r="HP178" s="10">
        <f t="shared" si="749"/>
        <v>0</v>
      </c>
      <c r="HQ178" s="10">
        <f t="shared" si="750"/>
        <v>0</v>
      </c>
      <c r="HR178" s="10">
        <f t="shared" si="751"/>
        <v>0</v>
      </c>
      <c r="HS178" s="10">
        <f t="shared" si="752"/>
        <v>0</v>
      </c>
      <c r="HT178" s="10">
        <f t="shared" si="753"/>
        <v>0</v>
      </c>
      <c r="HU178" s="10">
        <f t="shared" si="754"/>
        <v>0</v>
      </c>
      <c r="HV178" s="10">
        <f t="shared" si="755"/>
        <v>0</v>
      </c>
      <c r="HW178" s="10">
        <f t="shared" si="756"/>
        <v>0</v>
      </c>
      <c r="HX178" s="10">
        <f t="shared" si="757"/>
        <v>0</v>
      </c>
      <c r="HY178" s="10">
        <f t="shared" si="758"/>
        <v>0</v>
      </c>
      <c r="HZ178" s="10">
        <f t="shared" si="759"/>
        <v>0</v>
      </c>
      <c r="IA178" s="10">
        <f t="shared" si="760"/>
        <v>0</v>
      </c>
      <c r="IB178" s="10">
        <f t="shared" si="761"/>
        <v>0</v>
      </c>
      <c r="IC178" s="10">
        <f t="shared" si="762"/>
        <v>0</v>
      </c>
      <c r="ID178" s="10">
        <f t="shared" si="763"/>
        <v>0</v>
      </c>
      <c r="IE178" s="10">
        <f t="shared" si="764"/>
        <v>0</v>
      </c>
      <c r="IF178" s="10">
        <f t="shared" si="765"/>
        <v>0</v>
      </c>
      <c r="IG178" s="10">
        <f t="shared" si="766"/>
        <v>0</v>
      </c>
      <c r="IH178" s="10">
        <f t="shared" si="767"/>
        <v>0</v>
      </c>
      <c r="II178" s="176">
        <f t="shared" si="768"/>
        <v>0</v>
      </c>
      <c r="IJ178" s="176">
        <f t="shared" si="769"/>
        <v>0</v>
      </c>
      <c r="IK178" s="176">
        <f t="shared" si="770"/>
        <v>0</v>
      </c>
      <c r="IL178" s="19">
        <f t="shared" si="771"/>
        <v>0</v>
      </c>
      <c r="IM178" s="168"/>
      <c r="IN178" s="168"/>
      <c r="IO178" s="168"/>
      <c r="IP178" s="168"/>
      <c r="IQ178" s="168"/>
      <c r="IR178" s="168"/>
      <c r="IS178" s="168"/>
      <c r="IT178" s="168"/>
      <c r="IU178" s="168"/>
      <c r="IV178" s="168"/>
      <c r="IW178" s="168"/>
      <c r="IX178" s="168"/>
      <c r="IY178" s="168"/>
      <c r="IZ178" s="168"/>
      <c r="JA178" s="168"/>
      <c r="JB178" s="168"/>
      <c r="JC178" s="168"/>
      <c r="JD178" s="168"/>
      <c r="JE178" s="168"/>
      <c r="JF178" s="168"/>
      <c r="JG178" s="168"/>
      <c r="JH178" s="168"/>
      <c r="JI178" s="168"/>
      <c r="JJ178" s="168"/>
      <c r="JK178" s="168"/>
      <c r="JL178" s="168"/>
      <c r="JM178" s="168"/>
      <c r="JN178" s="168"/>
      <c r="JO178" s="168"/>
      <c r="JP178" s="168"/>
      <c r="JQ178" s="177">
        <f t="shared" si="775"/>
        <v>0</v>
      </c>
      <c r="JR178" s="177">
        <f t="shared" si="775"/>
        <v>0</v>
      </c>
      <c r="JS178" s="177">
        <f t="shared" si="775"/>
        <v>0</v>
      </c>
      <c r="JT178" s="22">
        <f t="shared" si="775"/>
        <v>0</v>
      </c>
    </row>
    <row r="179" spans="1:280" x14ac:dyDescent="0.25">
      <c r="A179" s="96">
        <v>178</v>
      </c>
      <c r="B179" s="45"/>
      <c r="C179" s="45" t="s">
        <v>237</v>
      </c>
      <c r="D179" s="45" t="s">
        <v>197</v>
      </c>
      <c r="E179" s="68">
        <v>357</v>
      </c>
      <c r="F179" s="49" t="s">
        <v>155</v>
      </c>
      <c r="G179" s="17"/>
      <c r="H179" s="5"/>
      <c r="I179" s="5"/>
      <c r="J179" s="5"/>
      <c r="K179" s="5"/>
      <c r="L179" s="5"/>
      <c r="M179" s="5"/>
      <c r="N179" s="17"/>
      <c r="O179" s="12"/>
      <c r="P179" s="12"/>
      <c r="Q179" s="12"/>
      <c r="R179" s="12"/>
      <c r="S179" s="12"/>
      <c r="T179" s="12"/>
      <c r="U179" s="12"/>
      <c r="V179" s="12"/>
      <c r="W179" s="11"/>
      <c r="X179" s="11"/>
      <c r="Y179" s="12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60"/>
      <c r="AM179" s="17">
        <v>6385</v>
      </c>
      <c r="AN179" s="5">
        <v>6195</v>
      </c>
      <c r="AO179" s="5">
        <v>6048</v>
      </c>
      <c r="AP179" s="5">
        <v>5714</v>
      </c>
      <c r="AQ179" s="5">
        <v>5714</v>
      </c>
      <c r="AR179" s="5">
        <v>5081</v>
      </c>
      <c r="AS179" s="5">
        <v>5315</v>
      </c>
      <c r="AT179" s="17">
        <v>4254</v>
      </c>
      <c r="AU179" s="12">
        <v>4173</v>
      </c>
      <c r="AV179" s="12">
        <v>3629</v>
      </c>
      <c r="AW179" s="12">
        <v>3337</v>
      </c>
      <c r="AX179" s="12">
        <v>3275</v>
      </c>
      <c r="AY179" s="12">
        <v>3338</v>
      </c>
      <c r="AZ179" s="12">
        <v>3312</v>
      </c>
      <c r="BA179" s="12">
        <v>3428</v>
      </c>
      <c r="BB179" s="12">
        <v>3499</v>
      </c>
      <c r="BC179" s="11">
        <v>3591</v>
      </c>
      <c r="BD179" s="11">
        <v>3802</v>
      </c>
      <c r="BE179" s="12">
        <v>3965</v>
      </c>
      <c r="BF179" s="11">
        <v>4251</v>
      </c>
      <c r="BG179" s="11">
        <v>4693</v>
      </c>
      <c r="BH179" s="11">
        <v>4996</v>
      </c>
      <c r="BI179" s="11">
        <v>5229</v>
      </c>
      <c r="BJ179" s="11">
        <v>5524</v>
      </c>
      <c r="BK179" s="11">
        <v>5856</v>
      </c>
      <c r="BL179" s="11">
        <v>6091</v>
      </c>
      <c r="BM179" s="11">
        <v>6210</v>
      </c>
      <c r="BN179" s="11">
        <v>6398</v>
      </c>
      <c r="BO179" s="11">
        <v>6627</v>
      </c>
      <c r="BP179" s="11">
        <v>6967</v>
      </c>
      <c r="BQ179" s="11">
        <v>7268</v>
      </c>
      <c r="BR179" s="60"/>
      <c r="BS179" s="60"/>
      <c r="BT179" s="11">
        <f t="shared" si="666"/>
        <v>-190</v>
      </c>
      <c r="BU179" s="11">
        <f t="shared" si="667"/>
        <v>-147</v>
      </c>
      <c r="BV179" s="11">
        <f t="shared" si="668"/>
        <v>-334</v>
      </c>
      <c r="BW179" s="11">
        <f t="shared" si="669"/>
        <v>0</v>
      </c>
      <c r="BX179" s="11">
        <f t="shared" si="670"/>
        <v>-633</v>
      </c>
      <c r="BY179" s="11">
        <f t="shared" si="671"/>
        <v>234</v>
      </c>
      <c r="BZ179" s="11">
        <f t="shared" si="672"/>
        <v>-1061</v>
      </c>
      <c r="CA179" s="11">
        <f t="shared" si="673"/>
        <v>-81</v>
      </c>
      <c r="CB179" s="11">
        <f t="shared" si="674"/>
        <v>-544</v>
      </c>
      <c r="CC179" s="11">
        <f t="shared" si="675"/>
        <v>-292</v>
      </c>
      <c r="CD179" s="11">
        <f t="shared" si="676"/>
        <v>-62</v>
      </c>
      <c r="CE179" s="11">
        <f t="shared" si="677"/>
        <v>63</v>
      </c>
      <c r="CF179" s="11">
        <f t="shared" si="678"/>
        <v>-26</v>
      </c>
      <c r="CG179" s="11">
        <f t="shared" si="679"/>
        <v>116</v>
      </c>
      <c r="CH179" s="11">
        <f t="shared" si="680"/>
        <v>71</v>
      </c>
      <c r="CI179" s="11">
        <f t="shared" si="681"/>
        <v>92</v>
      </c>
      <c r="CJ179" s="11">
        <f t="shared" si="682"/>
        <v>211</v>
      </c>
      <c r="CK179" s="11">
        <f t="shared" si="683"/>
        <v>163</v>
      </c>
      <c r="CL179" s="11">
        <f t="shared" si="684"/>
        <v>286</v>
      </c>
      <c r="CM179" s="11">
        <f t="shared" si="685"/>
        <v>442</v>
      </c>
      <c r="CN179" s="11">
        <f t="shared" si="686"/>
        <v>303</v>
      </c>
      <c r="CO179" s="11">
        <f t="shared" si="687"/>
        <v>233</v>
      </c>
      <c r="CP179" s="11">
        <f t="shared" si="688"/>
        <v>295</v>
      </c>
      <c r="CQ179" s="11">
        <f t="shared" si="689"/>
        <v>332</v>
      </c>
      <c r="CR179" s="11">
        <f t="shared" si="690"/>
        <v>235</v>
      </c>
      <c r="CS179" s="11">
        <f t="shared" si="691"/>
        <v>119</v>
      </c>
      <c r="CT179" s="11">
        <f t="shared" si="692"/>
        <v>188</v>
      </c>
      <c r="CU179" s="11">
        <f t="shared" si="693"/>
        <v>229</v>
      </c>
      <c r="CV179" s="11">
        <f t="shared" si="694"/>
        <v>340</v>
      </c>
      <c r="CW179" s="11">
        <f t="shared" si="695"/>
        <v>301</v>
      </c>
      <c r="CX179" s="66">
        <f t="shared" si="696"/>
        <v>-3048</v>
      </c>
      <c r="CY179" s="66">
        <f t="shared" si="697"/>
        <v>1356</v>
      </c>
      <c r="CZ179" s="66">
        <f t="shared" si="698"/>
        <v>2575</v>
      </c>
      <c r="DA179" s="66">
        <f t="shared" si="699"/>
        <v>883</v>
      </c>
      <c r="DB179" s="60"/>
      <c r="DC179" s="128">
        <v>486</v>
      </c>
      <c r="DD179" s="128">
        <v>417</v>
      </c>
      <c r="DE179" s="128">
        <v>574</v>
      </c>
      <c r="DF179" s="129">
        <v>539</v>
      </c>
      <c r="DG179" s="129">
        <v>405</v>
      </c>
      <c r="DH179" s="129">
        <v>567</v>
      </c>
      <c r="DI179" s="129">
        <v>586</v>
      </c>
      <c r="DJ179" s="129">
        <v>301</v>
      </c>
      <c r="DK179" s="128">
        <v>859</v>
      </c>
      <c r="DL179" s="128">
        <v>729</v>
      </c>
      <c r="DM179" s="128">
        <v>523</v>
      </c>
      <c r="DN179" s="129">
        <v>383</v>
      </c>
      <c r="DO179" s="129">
        <v>406</v>
      </c>
      <c r="DP179" s="129">
        <v>297</v>
      </c>
      <c r="DQ179" s="129">
        <v>388</v>
      </c>
      <c r="DR179" s="129">
        <v>415</v>
      </c>
      <c r="DS179" s="130">
        <v>374</v>
      </c>
      <c r="DT179" s="130">
        <v>374</v>
      </c>
      <c r="DU179" s="130">
        <v>287</v>
      </c>
      <c r="DV179" s="130">
        <v>282</v>
      </c>
      <c r="DW179" s="130">
        <v>369</v>
      </c>
      <c r="DX179" s="130">
        <v>275</v>
      </c>
      <c r="DY179" s="130">
        <v>180</v>
      </c>
      <c r="DZ179" s="130">
        <v>227</v>
      </c>
      <c r="EA179" s="130">
        <v>293</v>
      </c>
      <c r="EB179" s="130">
        <v>454</v>
      </c>
      <c r="EC179" s="130">
        <v>477</v>
      </c>
      <c r="ED179" s="130">
        <v>454</v>
      </c>
      <c r="EE179" s="130">
        <v>311</v>
      </c>
      <c r="EF179" s="130">
        <v>430</v>
      </c>
      <c r="EG179" s="66">
        <f t="shared" si="700"/>
        <v>5463</v>
      </c>
      <c r="EH179" s="66">
        <f t="shared" si="701"/>
        <v>3729</v>
      </c>
      <c r="EI179" s="66">
        <f t="shared" si="702"/>
        <v>3470</v>
      </c>
      <c r="EJ179" s="66">
        <f t="shared" si="703"/>
        <v>12662</v>
      </c>
      <c r="EK179" s="19"/>
      <c r="EL179" s="5">
        <f t="shared" si="704"/>
        <v>296</v>
      </c>
      <c r="EM179" s="5">
        <f t="shared" si="705"/>
        <v>270</v>
      </c>
      <c r="EN179" s="5">
        <f t="shared" si="706"/>
        <v>240</v>
      </c>
      <c r="EO179" s="5">
        <f t="shared" si="707"/>
        <v>539</v>
      </c>
      <c r="EP179" s="5">
        <f t="shared" si="708"/>
        <v>-228</v>
      </c>
      <c r="EQ179" s="5">
        <f t="shared" si="709"/>
        <v>801</v>
      </c>
      <c r="ER179" s="5">
        <f t="shared" si="710"/>
        <v>-475</v>
      </c>
      <c r="ES179" s="5">
        <f t="shared" si="711"/>
        <v>220</v>
      </c>
      <c r="ET179" s="5">
        <f t="shared" si="712"/>
        <v>315</v>
      </c>
      <c r="EU179" s="5">
        <f t="shared" si="713"/>
        <v>437</v>
      </c>
      <c r="EV179" s="5">
        <f t="shared" si="714"/>
        <v>461</v>
      </c>
      <c r="EW179" s="5">
        <f t="shared" si="715"/>
        <v>446</v>
      </c>
      <c r="EX179" s="5">
        <f t="shared" si="716"/>
        <v>380</v>
      </c>
      <c r="EY179" s="5">
        <f t="shared" si="717"/>
        <v>413</v>
      </c>
      <c r="EZ179" s="5">
        <f t="shared" si="718"/>
        <v>459</v>
      </c>
      <c r="FA179" s="5">
        <f t="shared" si="719"/>
        <v>507</v>
      </c>
      <c r="FB179" s="5">
        <f t="shared" si="720"/>
        <v>585</v>
      </c>
      <c r="FC179" s="5">
        <f t="shared" si="721"/>
        <v>537</v>
      </c>
      <c r="FD179" s="5">
        <f t="shared" si="722"/>
        <v>573</v>
      </c>
      <c r="FE179" s="5">
        <f t="shared" si="723"/>
        <v>724</v>
      </c>
      <c r="FF179" s="5">
        <f t="shared" si="724"/>
        <v>672</v>
      </c>
      <c r="FG179" s="5">
        <f t="shared" si="725"/>
        <v>508</v>
      </c>
      <c r="FH179" s="5">
        <f t="shared" si="726"/>
        <v>475</v>
      </c>
      <c r="FI179" s="5">
        <f t="shared" si="727"/>
        <v>559</v>
      </c>
      <c r="FJ179" s="5">
        <f t="shared" si="728"/>
        <v>528</v>
      </c>
      <c r="FK179" s="5">
        <f t="shared" si="729"/>
        <v>573</v>
      </c>
      <c r="FL179" s="5">
        <f t="shared" si="730"/>
        <v>665</v>
      </c>
      <c r="FM179" s="5">
        <f t="shared" si="731"/>
        <v>683</v>
      </c>
      <c r="FN179" s="5">
        <f t="shared" si="732"/>
        <v>651</v>
      </c>
      <c r="FO179" s="5">
        <f t="shared" si="733"/>
        <v>731</v>
      </c>
      <c r="FP179" s="176">
        <f t="shared" si="734"/>
        <v>2415</v>
      </c>
      <c r="FQ179" s="176">
        <f t="shared" si="735"/>
        <v>5085</v>
      </c>
      <c r="FR179" s="176">
        <f t="shared" si="736"/>
        <v>6045</v>
      </c>
      <c r="FS179" s="66">
        <f t="shared" si="737"/>
        <v>13545</v>
      </c>
      <c r="FT179" s="242">
        <f t="shared" si="588"/>
        <v>9.4287334280453855E-3</v>
      </c>
      <c r="FU179" s="242">
        <f t="shared" si="589"/>
        <v>1.0984361523815723E-2</v>
      </c>
      <c r="FV179" s="242">
        <f t="shared" si="590"/>
        <v>8.3129838416376584E-3</v>
      </c>
      <c r="FW179" s="242">
        <f t="shared" si="591"/>
        <v>3.9587235136425397E-2</v>
      </c>
      <c r="FX179" s="242">
        <f t="shared" si="592"/>
        <v>-9.4882056332753033E-3</v>
      </c>
      <c r="FY179" s="242">
        <f t="shared" si="593"/>
        <v>3.4008647225740714E-2</v>
      </c>
      <c r="FZ179" s="242">
        <f t="shared" si="594"/>
        <v>-1.4893861638638334E-2</v>
      </c>
      <c r="GA179" s="242">
        <f t="shared" si="595"/>
        <v>7.8858699548354713E-3</v>
      </c>
      <c r="GB179" s="242">
        <f t="shared" si="596"/>
        <v>1.2536814455146063E-2</v>
      </c>
      <c r="GC179" s="242">
        <f t="shared" si="597"/>
        <v>9.026128266033254E-3</v>
      </c>
      <c r="GD179" s="242">
        <f t="shared" si="598"/>
        <v>9.5238095238095247E-3</v>
      </c>
      <c r="GE179" s="242">
        <f t="shared" si="599"/>
        <v>1.0328855951829551E-2</v>
      </c>
      <c r="GF179" s="242">
        <f t="shared" si="600"/>
        <v>8.5479698571589244E-3</v>
      </c>
      <c r="GG179" s="242">
        <f t="shared" si="601"/>
        <v>6.8281392080681161E-3</v>
      </c>
      <c r="GH179" s="242">
        <f t="shared" si="602"/>
        <v>7.3169565286700352E-3</v>
      </c>
      <c r="GI179" s="242">
        <f t="shared" si="603"/>
        <v>6.7896026676308703E-3</v>
      </c>
      <c r="GJ179" s="242">
        <f t="shared" si="604"/>
        <v>7.412663617126421E-3</v>
      </c>
      <c r="GK179" s="242">
        <f t="shared" si="605"/>
        <v>6.9853658536585365E-3</v>
      </c>
      <c r="GL179" s="242">
        <f t="shared" si="606"/>
        <v>6.3779343506862127E-3</v>
      </c>
      <c r="GM179" s="242">
        <f t="shared" si="607"/>
        <v>9.0950203507361438E-3</v>
      </c>
      <c r="GN179" s="242">
        <f t="shared" si="608"/>
        <v>1.0381103919175691E-2</v>
      </c>
      <c r="GO179" s="242">
        <f t="shared" si="609"/>
        <v>9.3146063295317019E-3</v>
      </c>
      <c r="GP179" s="242">
        <f t="shared" si="610"/>
        <v>7.9689964097574076E-3</v>
      </c>
      <c r="GQ179" s="242">
        <f t="shared" si="611"/>
        <v>8.2456890829436663E-3</v>
      </c>
      <c r="GR179" s="242">
        <f t="shared" si="612"/>
        <v>8.1795789375842358E-3</v>
      </c>
      <c r="GS179" s="242">
        <f t="shared" si="613"/>
        <v>8.4975752991947318E-3</v>
      </c>
      <c r="GT179" s="242">
        <f t="shared" si="614"/>
        <v>9.4413288847873932E-3</v>
      </c>
      <c r="GU179" s="242">
        <f t="shared" si="615"/>
        <v>8.9448542532258122E-3</v>
      </c>
      <c r="GV179" s="242">
        <f t="shared" si="616"/>
        <v>1.1595080551078022E-2</v>
      </c>
      <c r="GW179" s="242">
        <f t="shared" si="617"/>
        <v>9.8479805016272962E-3</v>
      </c>
      <c r="GX179" s="177">
        <f t="shared" si="618"/>
        <v>8.6443324320319235E-3</v>
      </c>
      <c r="GY179" s="177">
        <f t="shared" si="619"/>
        <v>7.7142701101995245E-3</v>
      </c>
      <c r="GZ179" s="177">
        <f t="shared" si="620"/>
        <v>9.2175150575618189E-3</v>
      </c>
      <c r="HA179" s="243">
        <f t="shared" si="621"/>
        <v>8.4955800613136893E-3</v>
      </c>
      <c r="HB179" s="19"/>
      <c r="HC179" s="19"/>
      <c r="HD179" s="225">
        <v>0.86826000000000003</v>
      </c>
      <c r="HE179" s="10">
        <f t="shared" si="738"/>
        <v>257.00495999999998</v>
      </c>
      <c r="HF179" s="10">
        <f t="shared" si="739"/>
        <v>234.43020000000001</v>
      </c>
      <c r="HG179" s="10">
        <f t="shared" si="740"/>
        <v>208.38240000000002</v>
      </c>
      <c r="HH179" s="10">
        <f t="shared" si="741"/>
        <v>467.99214000000001</v>
      </c>
      <c r="HI179" s="10">
        <f t="shared" si="742"/>
        <v>-197.96328</v>
      </c>
      <c r="HJ179" s="10">
        <f t="shared" si="743"/>
        <v>695.47626000000002</v>
      </c>
      <c r="HK179" s="10">
        <f t="shared" si="744"/>
        <v>-412.42349999999999</v>
      </c>
      <c r="HL179" s="10">
        <f t="shared" si="745"/>
        <v>191.0172</v>
      </c>
      <c r="HM179" s="10">
        <f t="shared" si="746"/>
        <v>273.50190000000003</v>
      </c>
      <c r="HN179" s="10">
        <f t="shared" si="747"/>
        <v>379.42962</v>
      </c>
      <c r="HO179" s="10">
        <f t="shared" si="748"/>
        <v>400.26786000000004</v>
      </c>
      <c r="HP179" s="10">
        <f t="shared" si="749"/>
        <v>387.24396000000002</v>
      </c>
      <c r="HQ179" s="10">
        <f t="shared" si="750"/>
        <v>329.93880000000001</v>
      </c>
      <c r="HR179" s="10">
        <f t="shared" si="751"/>
        <v>358.59138000000002</v>
      </c>
      <c r="HS179" s="10">
        <f t="shared" si="752"/>
        <v>398.53134</v>
      </c>
      <c r="HT179" s="10">
        <f t="shared" si="753"/>
        <v>440.20782000000003</v>
      </c>
      <c r="HU179" s="10">
        <f t="shared" si="754"/>
        <v>507.93209999999999</v>
      </c>
      <c r="HV179" s="10">
        <f t="shared" si="755"/>
        <v>466.25562000000002</v>
      </c>
      <c r="HW179" s="10">
        <f t="shared" si="756"/>
        <v>497.51298000000003</v>
      </c>
      <c r="HX179" s="10">
        <f t="shared" si="757"/>
        <v>628.62023999999997</v>
      </c>
      <c r="HY179" s="10">
        <f t="shared" si="758"/>
        <v>583.47072000000003</v>
      </c>
      <c r="HZ179" s="10">
        <f t="shared" si="759"/>
        <v>441.07607999999999</v>
      </c>
      <c r="IA179" s="10">
        <f t="shared" si="760"/>
        <v>412.42349999999999</v>
      </c>
      <c r="IB179" s="10">
        <f t="shared" si="761"/>
        <v>485.35734000000002</v>
      </c>
      <c r="IC179" s="10">
        <f t="shared" si="762"/>
        <v>458.44128000000001</v>
      </c>
      <c r="ID179" s="10">
        <f t="shared" si="763"/>
        <v>497.51298000000003</v>
      </c>
      <c r="IE179" s="10">
        <f t="shared" si="764"/>
        <v>577.39290000000005</v>
      </c>
      <c r="IF179" s="10">
        <f t="shared" si="765"/>
        <v>593.02157999999997</v>
      </c>
      <c r="IG179" s="10">
        <f t="shared" si="766"/>
        <v>565.23725999999999</v>
      </c>
      <c r="IH179" s="10">
        <f t="shared" si="767"/>
        <v>634.69806000000005</v>
      </c>
      <c r="II179" s="176">
        <f t="shared" si="768"/>
        <v>2096.8479000000002</v>
      </c>
      <c r="IJ179" s="176">
        <f t="shared" si="769"/>
        <v>4415.1021000000001</v>
      </c>
      <c r="IK179" s="176">
        <f t="shared" si="770"/>
        <v>5248.6316999999999</v>
      </c>
      <c r="IL179" s="19">
        <f t="shared" si="771"/>
        <v>11760.581700000001</v>
      </c>
      <c r="IM179" s="168"/>
      <c r="IN179" s="168"/>
      <c r="IO179" s="168"/>
      <c r="IP179" s="168"/>
      <c r="IQ179" s="168"/>
      <c r="IR179" s="168"/>
      <c r="IS179" s="168"/>
      <c r="IT179" s="168"/>
      <c r="IU179" s="168"/>
      <c r="IV179" s="168"/>
      <c r="IW179" s="168"/>
      <c r="IX179" s="168"/>
      <c r="IY179" s="168"/>
      <c r="IZ179" s="168"/>
      <c r="JA179" s="168"/>
      <c r="JB179" s="168"/>
      <c r="JC179" s="168"/>
      <c r="JD179" s="168"/>
      <c r="JE179" s="168"/>
      <c r="JF179" s="168"/>
      <c r="JG179" s="168"/>
      <c r="JH179" s="168"/>
      <c r="JI179" s="168"/>
      <c r="JJ179" s="168"/>
      <c r="JK179" s="168"/>
      <c r="JL179" s="168"/>
      <c r="JM179" s="168"/>
      <c r="JN179" s="168"/>
      <c r="JO179" s="168"/>
      <c r="JP179" s="168"/>
      <c r="JQ179" s="177">
        <f t="shared" si="775"/>
        <v>0.86826000000000003</v>
      </c>
      <c r="JR179" s="177">
        <f t="shared" si="775"/>
        <v>0.86826000000000003</v>
      </c>
      <c r="JS179" s="177">
        <f t="shared" si="775"/>
        <v>0.86826000000000003</v>
      </c>
      <c r="JT179" s="22">
        <f t="shared" si="775"/>
        <v>0.86826000000000003</v>
      </c>
    </row>
    <row r="180" spans="1:280" x14ac:dyDescent="0.25">
      <c r="A180" s="96">
        <v>179</v>
      </c>
      <c r="B180" s="45"/>
      <c r="C180" s="45" t="s">
        <v>182</v>
      </c>
      <c r="D180" s="45" t="s">
        <v>195</v>
      </c>
      <c r="E180" s="68">
        <v>262</v>
      </c>
      <c r="F180" s="48" t="s">
        <v>109</v>
      </c>
      <c r="G180" s="17"/>
      <c r="H180" s="5"/>
      <c r="I180" s="5"/>
      <c r="J180" s="5"/>
      <c r="K180" s="5"/>
      <c r="L180" s="5"/>
      <c r="M180" s="5"/>
      <c r="N180" s="124"/>
      <c r="O180" s="23"/>
      <c r="P180" s="12"/>
      <c r="Q180" s="12"/>
      <c r="R180" s="12"/>
      <c r="S180" s="12"/>
      <c r="T180" s="12"/>
      <c r="U180" s="12"/>
      <c r="V180" s="12"/>
      <c r="W180" s="11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1"/>
      <c r="AI180" s="11"/>
      <c r="AJ180" s="11"/>
      <c r="AK180" s="11"/>
      <c r="AL180" s="58"/>
      <c r="AM180" s="17">
        <v>88365</v>
      </c>
      <c r="AN180" s="5">
        <v>88269</v>
      </c>
      <c r="AO180" s="5">
        <v>88302</v>
      </c>
      <c r="AP180" s="5">
        <v>85981</v>
      </c>
      <c r="AQ180" s="5">
        <v>81744</v>
      </c>
      <c r="AR180" s="5">
        <f>78532-1000</f>
        <v>77532</v>
      </c>
      <c r="AS180" s="5">
        <v>73818</v>
      </c>
      <c r="AT180" s="124">
        <v>72779</v>
      </c>
      <c r="AU180" s="23">
        <v>70183</v>
      </c>
      <c r="AV180" s="12">
        <v>56172</v>
      </c>
      <c r="AW180" s="12">
        <v>47044</v>
      </c>
      <c r="AX180" s="12">
        <v>43300</v>
      </c>
      <c r="AY180" s="12">
        <v>41916</v>
      </c>
      <c r="AZ180" s="12">
        <v>40403</v>
      </c>
      <c r="BA180" s="12">
        <v>40125</v>
      </c>
      <c r="BB180" s="12">
        <v>39882</v>
      </c>
      <c r="BC180" s="11">
        <v>39954</v>
      </c>
      <c r="BD180" s="12">
        <v>39564</v>
      </c>
      <c r="BE180" s="12">
        <v>39551</v>
      </c>
      <c r="BF180" s="12">
        <v>39828</v>
      </c>
      <c r="BG180" s="12">
        <v>39430</v>
      </c>
      <c r="BH180" s="12">
        <v>37989</v>
      </c>
      <c r="BI180" s="12">
        <v>36841</v>
      </c>
      <c r="BJ180" s="12">
        <v>36747</v>
      </c>
      <c r="BK180" s="12">
        <v>36650</v>
      </c>
      <c r="BL180" s="12">
        <v>36167</v>
      </c>
      <c r="BM180" s="12">
        <v>36233</v>
      </c>
      <c r="BN180" s="11">
        <v>36678</v>
      </c>
      <c r="BO180" s="11">
        <v>37492</v>
      </c>
      <c r="BP180" s="11">
        <v>37717</v>
      </c>
      <c r="BQ180" s="11">
        <v>38936</v>
      </c>
      <c r="BR180" s="58"/>
      <c r="BS180" s="58"/>
      <c r="BT180" s="12">
        <f t="shared" si="666"/>
        <v>-96</v>
      </c>
      <c r="BU180" s="12">
        <f t="shared" si="667"/>
        <v>33</v>
      </c>
      <c r="BV180" s="12">
        <f t="shared" si="668"/>
        <v>-2321</v>
      </c>
      <c r="BW180" s="12">
        <f t="shared" si="669"/>
        <v>-4237</v>
      </c>
      <c r="BX180" s="12">
        <f t="shared" si="670"/>
        <v>-4212</v>
      </c>
      <c r="BY180" s="12">
        <f t="shared" si="671"/>
        <v>-3714</v>
      </c>
      <c r="BZ180" s="12">
        <f t="shared" si="672"/>
        <v>-1039</v>
      </c>
      <c r="CA180" s="12">
        <f t="shared" si="673"/>
        <v>-2596</v>
      </c>
      <c r="CB180" s="12">
        <f t="shared" si="674"/>
        <v>-14011</v>
      </c>
      <c r="CC180" s="12">
        <f t="shared" si="675"/>
        <v>-9128</v>
      </c>
      <c r="CD180" s="12">
        <f t="shared" si="676"/>
        <v>-3744</v>
      </c>
      <c r="CE180" s="12">
        <f t="shared" si="677"/>
        <v>-1384</v>
      </c>
      <c r="CF180" s="12">
        <f t="shared" si="678"/>
        <v>-1513</v>
      </c>
      <c r="CG180" s="12">
        <f t="shared" si="679"/>
        <v>-278</v>
      </c>
      <c r="CH180" s="12">
        <f t="shared" si="680"/>
        <v>-243</v>
      </c>
      <c r="CI180" s="12">
        <f t="shared" si="681"/>
        <v>72</v>
      </c>
      <c r="CJ180" s="12">
        <f t="shared" si="682"/>
        <v>-390</v>
      </c>
      <c r="CK180" s="12">
        <f t="shared" si="683"/>
        <v>-13</v>
      </c>
      <c r="CL180" s="12">
        <f t="shared" si="684"/>
        <v>277</v>
      </c>
      <c r="CM180" s="12">
        <f t="shared" si="685"/>
        <v>-398</v>
      </c>
      <c r="CN180" s="12">
        <f t="shared" si="686"/>
        <v>-1441</v>
      </c>
      <c r="CO180" s="12">
        <f t="shared" si="687"/>
        <v>-1148</v>
      </c>
      <c r="CP180" s="12">
        <f t="shared" si="688"/>
        <v>-94</v>
      </c>
      <c r="CQ180" s="12">
        <f t="shared" si="689"/>
        <v>-97</v>
      </c>
      <c r="CR180" s="12">
        <f t="shared" si="690"/>
        <v>-483</v>
      </c>
      <c r="CS180" s="12">
        <f t="shared" si="691"/>
        <v>66</v>
      </c>
      <c r="CT180" s="12">
        <f t="shared" si="692"/>
        <v>445</v>
      </c>
      <c r="CU180" s="12">
        <f t="shared" si="693"/>
        <v>814</v>
      </c>
      <c r="CV180" s="12">
        <f t="shared" si="694"/>
        <v>225</v>
      </c>
      <c r="CW180" s="12">
        <f t="shared" si="695"/>
        <v>1219</v>
      </c>
      <c r="CX180" s="66">
        <f t="shared" si="696"/>
        <v>-41321</v>
      </c>
      <c r="CY180" s="66">
        <f t="shared" si="697"/>
        <v>-7614</v>
      </c>
      <c r="CZ180" s="66">
        <f t="shared" si="698"/>
        <v>-494</v>
      </c>
      <c r="DA180" s="66">
        <f t="shared" si="699"/>
        <v>-49429</v>
      </c>
      <c r="DB180" s="58"/>
      <c r="DC180" s="128">
        <v>4044</v>
      </c>
      <c r="DD180" s="128">
        <v>3415</v>
      </c>
      <c r="DE180" s="128">
        <v>6515</v>
      </c>
      <c r="DF180" s="129">
        <v>6925</v>
      </c>
      <c r="DG180" s="129">
        <v>7067</v>
      </c>
      <c r="DH180" s="129">
        <v>7835</v>
      </c>
      <c r="DI180" s="129">
        <v>6932</v>
      </c>
      <c r="DJ180" s="129">
        <v>4402</v>
      </c>
      <c r="DK180" s="128">
        <v>17282</v>
      </c>
      <c r="DL180" s="128">
        <v>14401</v>
      </c>
      <c r="DM180" s="128">
        <v>7806</v>
      </c>
      <c r="DN180" s="129">
        <v>5186</v>
      </c>
      <c r="DO180" s="129">
        <v>4467</v>
      </c>
      <c r="DP180" s="129">
        <v>3602</v>
      </c>
      <c r="DQ180" s="129">
        <v>3204</v>
      </c>
      <c r="DR180" s="129">
        <v>3040</v>
      </c>
      <c r="DS180" s="130">
        <v>3182</v>
      </c>
      <c r="DT180" s="130">
        <v>2763</v>
      </c>
      <c r="DU180" s="130">
        <v>2280</v>
      </c>
      <c r="DV180" s="130">
        <v>2359</v>
      </c>
      <c r="DW180" s="130">
        <v>2517</v>
      </c>
      <c r="DX180" s="130">
        <v>1857</v>
      </c>
      <c r="DY180" s="130">
        <v>691</v>
      </c>
      <c r="DZ180" s="130">
        <v>843</v>
      </c>
      <c r="EA180" s="130">
        <v>989</v>
      </c>
      <c r="EB180" s="130">
        <v>1061</v>
      </c>
      <c r="EC180" s="130">
        <v>985</v>
      </c>
      <c r="ED180" s="130">
        <v>1073</v>
      </c>
      <c r="EE180" s="130">
        <v>882</v>
      </c>
      <c r="EF180" s="130">
        <v>911</v>
      </c>
      <c r="EG180" s="66">
        <f t="shared" si="700"/>
        <v>78818</v>
      </c>
      <c r="EH180" s="66">
        <f t="shared" si="701"/>
        <v>37889</v>
      </c>
      <c r="EI180" s="66">
        <f t="shared" si="702"/>
        <v>11809</v>
      </c>
      <c r="EJ180" s="66">
        <f t="shared" si="703"/>
        <v>128516</v>
      </c>
      <c r="EK180" s="25"/>
      <c r="EL180" s="5">
        <f t="shared" si="704"/>
        <v>3948</v>
      </c>
      <c r="EM180" s="5">
        <f t="shared" si="705"/>
        <v>3448</v>
      </c>
      <c r="EN180" s="5">
        <f t="shared" si="706"/>
        <v>4194</v>
      </c>
      <c r="EO180" s="5">
        <f t="shared" si="707"/>
        <v>2688</v>
      </c>
      <c r="EP180" s="5">
        <f t="shared" si="708"/>
        <v>2855</v>
      </c>
      <c r="EQ180" s="5">
        <f t="shared" si="709"/>
        <v>4121</v>
      </c>
      <c r="ER180" s="5">
        <f t="shared" si="710"/>
        <v>5893</v>
      </c>
      <c r="ES180" s="5">
        <f t="shared" si="711"/>
        <v>1806</v>
      </c>
      <c r="ET180" s="5">
        <f t="shared" si="712"/>
        <v>3271</v>
      </c>
      <c r="EU180" s="5">
        <f t="shared" si="713"/>
        <v>5273</v>
      </c>
      <c r="EV180" s="5">
        <f t="shared" si="714"/>
        <v>4062</v>
      </c>
      <c r="EW180" s="5">
        <f t="shared" si="715"/>
        <v>3802</v>
      </c>
      <c r="EX180" s="5">
        <f t="shared" si="716"/>
        <v>2954</v>
      </c>
      <c r="EY180" s="5">
        <f t="shared" si="717"/>
        <v>3324</v>
      </c>
      <c r="EZ180" s="5">
        <f t="shared" si="718"/>
        <v>2961</v>
      </c>
      <c r="FA180" s="5">
        <f t="shared" si="719"/>
        <v>3112</v>
      </c>
      <c r="FB180" s="5">
        <f t="shared" si="720"/>
        <v>2792</v>
      </c>
      <c r="FC180" s="5">
        <f t="shared" si="721"/>
        <v>2750</v>
      </c>
      <c r="FD180" s="5">
        <f t="shared" si="722"/>
        <v>2557</v>
      </c>
      <c r="FE180" s="5">
        <f t="shared" si="723"/>
        <v>1961</v>
      </c>
      <c r="FF180" s="5">
        <f t="shared" si="724"/>
        <v>1076</v>
      </c>
      <c r="FG180" s="5">
        <f t="shared" si="725"/>
        <v>709</v>
      </c>
      <c r="FH180" s="5">
        <f t="shared" si="726"/>
        <v>597</v>
      </c>
      <c r="FI180" s="5">
        <f t="shared" si="727"/>
        <v>746</v>
      </c>
      <c r="FJ180" s="5">
        <f t="shared" si="728"/>
        <v>506</v>
      </c>
      <c r="FK180" s="5">
        <f t="shared" si="729"/>
        <v>1127</v>
      </c>
      <c r="FL180" s="5">
        <f t="shared" si="730"/>
        <v>1430</v>
      </c>
      <c r="FM180" s="5">
        <f t="shared" si="731"/>
        <v>1887</v>
      </c>
      <c r="FN180" s="5">
        <f t="shared" si="732"/>
        <v>1107</v>
      </c>
      <c r="FO180" s="5">
        <f t="shared" si="733"/>
        <v>2130</v>
      </c>
      <c r="FP180" s="176">
        <f t="shared" si="734"/>
        <v>37497</v>
      </c>
      <c r="FQ180" s="176">
        <f t="shared" si="735"/>
        <v>30275</v>
      </c>
      <c r="FR180" s="176">
        <f t="shared" si="736"/>
        <v>11315</v>
      </c>
      <c r="FS180" s="66">
        <f t="shared" si="737"/>
        <v>79087</v>
      </c>
      <c r="FT180" s="242">
        <f t="shared" si="588"/>
        <v>0.12575891747947021</v>
      </c>
      <c r="FU180" s="242">
        <f t="shared" si="589"/>
        <v>0.14027436494117262</v>
      </c>
      <c r="FV180" s="242">
        <f t="shared" si="590"/>
        <v>0.14526939263261807</v>
      </c>
      <c r="FW180" s="242">
        <f t="shared" si="591"/>
        <v>0.19742205574529029</v>
      </c>
      <c r="FX180" s="242">
        <f t="shared" si="592"/>
        <v>0.11881064510088155</v>
      </c>
      <c r="FY180" s="242">
        <f t="shared" si="593"/>
        <v>0.1749683336045911</v>
      </c>
      <c r="FZ180" s="242">
        <f t="shared" si="594"/>
        <v>0.18477795081367515</v>
      </c>
      <c r="GA180" s="242">
        <f t="shared" si="595"/>
        <v>6.4735823356513011E-2</v>
      </c>
      <c r="GB180" s="242">
        <f t="shared" si="596"/>
        <v>0.13018387327867548</v>
      </c>
      <c r="GC180" s="242">
        <f t="shared" si="597"/>
        <v>0.10891252710936693</v>
      </c>
      <c r="GD180" s="242">
        <f t="shared" si="598"/>
        <v>8.3916950728230549E-2</v>
      </c>
      <c r="GE180" s="242">
        <f t="shared" si="599"/>
        <v>8.8050023158869853E-2</v>
      </c>
      <c r="GF180" s="242">
        <f t="shared" si="600"/>
        <v>6.6449218310651217E-2</v>
      </c>
      <c r="GG180" s="242">
        <f t="shared" si="601"/>
        <v>5.4955774158882364E-2</v>
      </c>
      <c r="GH180" s="242">
        <f t="shared" si="602"/>
        <v>4.7201543096714545E-2</v>
      </c>
      <c r="GI180" s="242">
        <f t="shared" si="603"/>
        <v>4.1675036492440372E-2</v>
      </c>
      <c r="GJ180" s="242">
        <f t="shared" si="604"/>
        <v>3.5378045844473446E-2</v>
      </c>
      <c r="GK180" s="242">
        <f t="shared" si="605"/>
        <v>3.5772357723577237E-2</v>
      </c>
      <c r="GL180" s="242">
        <f t="shared" si="606"/>
        <v>2.8461392905243708E-2</v>
      </c>
      <c r="GM180" s="242">
        <f t="shared" si="607"/>
        <v>2.463444048037787E-2</v>
      </c>
      <c r="GN180" s="242">
        <f t="shared" si="608"/>
        <v>1.6622124727727745E-2</v>
      </c>
      <c r="GO180" s="242">
        <f t="shared" si="609"/>
        <v>1.3000110015035388E-2</v>
      </c>
      <c r="GP180" s="242">
        <f t="shared" si="610"/>
        <v>1.0015770224474045E-2</v>
      </c>
      <c r="GQ180" s="242">
        <f t="shared" si="611"/>
        <v>1.1004085967577773E-2</v>
      </c>
      <c r="GR180" s="242">
        <f t="shared" si="612"/>
        <v>7.8387631485182258E-3</v>
      </c>
      <c r="GS180" s="242">
        <f t="shared" si="613"/>
        <v>1.6713381085850722E-2</v>
      </c>
      <c r="GT180" s="242">
        <f t="shared" si="614"/>
        <v>2.0302406474054093E-2</v>
      </c>
      <c r="GU180" s="242">
        <f t="shared" si="615"/>
        <v>2.4712942863597522E-2</v>
      </c>
      <c r="GV180" s="242">
        <f t="shared" si="616"/>
        <v>1.9716980291925298E-2</v>
      </c>
      <c r="GW180" s="242">
        <f t="shared" si="617"/>
        <v>2.8695209943182136E-2</v>
      </c>
      <c r="GX180" s="177">
        <f t="shared" si="618"/>
        <v>0.13421802617138759</v>
      </c>
      <c r="GY180" s="177">
        <f t="shared" si="619"/>
        <v>4.5929110636438661E-2</v>
      </c>
      <c r="GZ180" s="177">
        <f t="shared" si="620"/>
        <v>1.7253297415436224E-2</v>
      </c>
      <c r="HA180" s="243">
        <f t="shared" si="621"/>
        <v>4.9604277616029216E-2</v>
      </c>
      <c r="HB180" s="19"/>
      <c r="HC180" s="19"/>
      <c r="HD180" s="225">
        <v>0.85782000000000003</v>
      </c>
      <c r="HE180" s="10">
        <f t="shared" si="738"/>
        <v>3386.6733600000002</v>
      </c>
      <c r="HF180" s="10">
        <f t="shared" si="739"/>
        <v>2957.7633599999999</v>
      </c>
      <c r="HG180" s="10">
        <f t="shared" si="740"/>
        <v>3597.6970799999999</v>
      </c>
      <c r="HH180" s="10">
        <f t="shared" si="741"/>
        <v>2305.8201600000002</v>
      </c>
      <c r="HI180" s="10">
        <f t="shared" si="742"/>
        <v>2449.0761000000002</v>
      </c>
      <c r="HJ180" s="10">
        <f t="shared" si="743"/>
        <v>3535.0762199999999</v>
      </c>
      <c r="HK180" s="10">
        <f t="shared" si="744"/>
        <v>5055.1332600000005</v>
      </c>
      <c r="HL180" s="10">
        <f t="shared" si="745"/>
        <v>1549.2229200000002</v>
      </c>
      <c r="HM180" s="10">
        <f t="shared" si="746"/>
        <v>2805.92922</v>
      </c>
      <c r="HN180" s="10">
        <f t="shared" si="747"/>
        <v>4523.2848599999998</v>
      </c>
      <c r="HO180" s="10">
        <f t="shared" si="748"/>
        <v>3484.4648400000001</v>
      </c>
      <c r="HP180" s="10">
        <f t="shared" si="749"/>
        <v>3261.4316400000002</v>
      </c>
      <c r="HQ180" s="10">
        <f t="shared" si="750"/>
        <v>2534.0002800000002</v>
      </c>
      <c r="HR180" s="10">
        <f t="shared" si="751"/>
        <v>2851.3936800000001</v>
      </c>
      <c r="HS180" s="10">
        <f t="shared" si="752"/>
        <v>2540.0050200000001</v>
      </c>
      <c r="HT180" s="10">
        <f t="shared" si="753"/>
        <v>2669.53584</v>
      </c>
      <c r="HU180" s="10">
        <f t="shared" si="754"/>
        <v>2395.0334400000002</v>
      </c>
      <c r="HV180" s="10">
        <f t="shared" si="755"/>
        <v>2359.0050000000001</v>
      </c>
      <c r="HW180" s="10">
        <f t="shared" si="756"/>
        <v>2193.4457400000001</v>
      </c>
      <c r="HX180" s="10">
        <f t="shared" si="757"/>
        <v>1682.1850200000001</v>
      </c>
      <c r="HY180" s="10">
        <f t="shared" si="758"/>
        <v>923.01432</v>
      </c>
      <c r="HZ180" s="10">
        <f t="shared" si="759"/>
        <v>608.19438000000002</v>
      </c>
      <c r="IA180" s="10">
        <f t="shared" si="760"/>
        <v>512.11854000000005</v>
      </c>
      <c r="IB180" s="10">
        <f t="shared" si="761"/>
        <v>639.93371999999999</v>
      </c>
      <c r="IC180" s="10">
        <f t="shared" si="762"/>
        <v>434.05691999999999</v>
      </c>
      <c r="ID180" s="10">
        <f t="shared" si="763"/>
        <v>966.76314000000002</v>
      </c>
      <c r="IE180" s="10">
        <f t="shared" si="764"/>
        <v>1226.6826000000001</v>
      </c>
      <c r="IF180" s="10">
        <f t="shared" si="765"/>
        <v>1618.70634</v>
      </c>
      <c r="IG180" s="10">
        <f t="shared" si="766"/>
        <v>949.60674000000006</v>
      </c>
      <c r="IH180" s="10">
        <f t="shared" si="767"/>
        <v>1827.1566</v>
      </c>
      <c r="II180" s="176">
        <f t="shared" si="768"/>
        <v>32165.67654</v>
      </c>
      <c r="IJ180" s="176">
        <f t="shared" si="769"/>
        <v>25970.500500000002</v>
      </c>
      <c r="IK180" s="176">
        <f t="shared" si="770"/>
        <v>9706.2332999999999</v>
      </c>
      <c r="IL180" s="19">
        <f t="shared" si="771"/>
        <v>67842.410340000002</v>
      </c>
      <c r="IM180" s="168"/>
      <c r="IN180" s="168"/>
      <c r="IO180" s="168"/>
      <c r="IP180" s="168"/>
      <c r="IQ180" s="168"/>
      <c r="IR180" s="168"/>
      <c r="IS180" s="168"/>
      <c r="IT180" s="168"/>
      <c r="IU180" s="168"/>
      <c r="IV180" s="168"/>
      <c r="IW180" s="168"/>
      <c r="IX180" s="168"/>
      <c r="IY180" s="168"/>
      <c r="IZ180" s="168"/>
      <c r="JA180" s="168"/>
      <c r="JB180" s="168"/>
      <c r="JC180" s="168"/>
      <c r="JD180" s="168"/>
      <c r="JE180" s="168"/>
      <c r="JF180" s="168"/>
      <c r="JG180" s="168"/>
      <c r="JH180" s="168"/>
      <c r="JI180" s="168"/>
      <c r="JJ180" s="168"/>
      <c r="JK180" s="168"/>
      <c r="JL180" s="168"/>
      <c r="JM180" s="168"/>
      <c r="JN180" s="168"/>
      <c r="JO180" s="168"/>
      <c r="JP180" s="168"/>
      <c r="JQ180" s="177">
        <f t="shared" si="775"/>
        <v>0.85782000000000003</v>
      </c>
      <c r="JR180" s="177">
        <f t="shared" si="775"/>
        <v>0.85782000000000003</v>
      </c>
      <c r="JS180" s="177">
        <f t="shared" si="775"/>
        <v>0.85782000000000003</v>
      </c>
      <c r="JT180" s="22">
        <f t="shared" si="775"/>
        <v>0.85782000000000003</v>
      </c>
    </row>
    <row r="181" spans="1:280" x14ac:dyDescent="0.25">
      <c r="A181" s="96">
        <v>180</v>
      </c>
      <c r="B181" s="45"/>
      <c r="C181" s="45" t="s">
        <v>182</v>
      </c>
      <c r="D181" s="45" t="s">
        <v>182</v>
      </c>
      <c r="E181" s="68">
        <v>229</v>
      </c>
      <c r="F181" s="49" t="s">
        <v>138</v>
      </c>
      <c r="G181" s="124"/>
      <c r="H181" s="125"/>
      <c r="I181" s="125"/>
      <c r="J181" s="125"/>
      <c r="K181" s="125"/>
      <c r="L181" s="125"/>
      <c r="M181" s="125"/>
      <c r="N181" s="17"/>
      <c r="O181" s="12"/>
      <c r="P181" s="12"/>
      <c r="Q181" s="12"/>
      <c r="R181" s="12"/>
      <c r="S181" s="12"/>
      <c r="T181" s="12"/>
      <c r="U181" s="12"/>
      <c r="V181" s="12"/>
      <c r="W181" s="11"/>
      <c r="X181" s="12"/>
      <c r="Y181" s="12"/>
      <c r="Z181" s="12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60"/>
      <c r="AM181" s="124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7">
        <v>0</v>
      </c>
      <c r="AU181" s="12">
        <v>0</v>
      </c>
      <c r="AV181" s="12">
        <v>0</v>
      </c>
      <c r="AW181" s="12">
        <v>4</v>
      </c>
      <c r="AX181" s="12">
        <v>6</v>
      </c>
      <c r="AY181" s="12">
        <v>7</v>
      </c>
      <c r="AZ181" s="12">
        <v>6</v>
      </c>
      <c r="BA181" s="12">
        <v>7</v>
      </c>
      <c r="BB181" s="12">
        <v>12</v>
      </c>
      <c r="BC181" s="11">
        <v>18</v>
      </c>
      <c r="BD181" s="12">
        <v>15</v>
      </c>
      <c r="BE181" s="12">
        <v>13</v>
      </c>
      <c r="BF181" s="12">
        <v>26</v>
      </c>
      <c r="BG181" s="11">
        <v>25</v>
      </c>
      <c r="BH181" s="11">
        <v>20</v>
      </c>
      <c r="BI181" s="11">
        <v>18</v>
      </c>
      <c r="BJ181" s="11">
        <v>17</v>
      </c>
      <c r="BK181" s="11">
        <v>21</v>
      </c>
      <c r="BL181" s="11">
        <v>19</v>
      </c>
      <c r="BM181" s="11">
        <v>26</v>
      </c>
      <c r="BN181" s="11">
        <v>16</v>
      </c>
      <c r="BO181" s="11">
        <v>15</v>
      </c>
      <c r="BP181" s="11">
        <v>14</v>
      </c>
      <c r="BQ181" s="11">
        <v>22</v>
      </c>
      <c r="BR181" s="60"/>
      <c r="BS181" s="60"/>
      <c r="BT181" s="11">
        <f t="shared" si="666"/>
        <v>0</v>
      </c>
      <c r="BU181" s="11">
        <f t="shared" si="667"/>
        <v>0</v>
      </c>
      <c r="BV181" s="11">
        <f t="shared" si="668"/>
        <v>0</v>
      </c>
      <c r="BW181" s="11">
        <f t="shared" si="669"/>
        <v>0</v>
      </c>
      <c r="BX181" s="11">
        <f t="shared" si="670"/>
        <v>0</v>
      </c>
      <c r="BY181" s="11">
        <f t="shared" si="671"/>
        <v>0</v>
      </c>
      <c r="BZ181" s="11">
        <f t="shared" si="672"/>
        <v>0</v>
      </c>
      <c r="CA181" s="11">
        <f t="shared" si="673"/>
        <v>0</v>
      </c>
      <c r="CB181" s="11">
        <f t="shared" si="674"/>
        <v>0</v>
      </c>
      <c r="CC181" s="11">
        <f t="shared" si="675"/>
        <v>4</v>
      </c>
      <c r="CD181" s="11">
        <f t="shared" si="676"/>
        <v>2</v>
      </c>
      <c r="CE181" s="11">
        <f t="shared" si="677"/>
        <v>1</v>
      </c>
      <c r="CF181" s="11">
        <f t="shared" si="678"/>
        <v>-1</v>
      </c>
      <c r="CG181" s="11">
        <f t="shared" si="679"/>
        <v>1</v>
      </c>
      <c r="CH181" s="11">
        <f t="shared" si="680"/>
        <v>5</v>
      </c>
      <c r="CI181" s="11">
        <f t="shared" si="681"/>
        <v>6</v>
      </c>
      <c r="CJ181" s="11">
        <f t="shared" si="682"/>
        <v>-3</v>
      </c>
      <c r="CK181" s="11">
        <f t="shared" si="683"/>
        <v>-2</v>
      </c>
      <c r="CL181" s="11">
        <f t="shared" si="684"/>
        <v>13</v>
      </c>
      <c r="CM181" s="11">
        <f t="shared" si="685"/>
        <v>-1</v>
      </c>
      <c r="CN181" s="11">
        <f t="shared" si="686"/>
        <v>-5</v>
      </c>
      <c r="CO181" s="11">
        <f t="shared" si="687"/>
        <v>-2</v>
      </c>
      <c r="CP181" s="11">
        <f t="shared" si="688"/>
        <v>-1</v>
      </c>
      <c r="CQ181" s="11">
        <f t="shared" si="689"/>
        <v>4</v>
      </c>
      <c r="CR181" s="11">
        <f t="shared" si="690"/>
        <v>-2</v>
      </c>
      <c r="CS181" s="11">
        <f t="shared" si="691"/>
        <v>7</v>
      </c>
      <c r="CT181" s="11">
        <f t="shared" si="692"/>
        <v>-10</v>
      </c>
      <c r="CU181" s="11">
        <f t="shared" si="693"/>
        <v>-1</v>
      </c>
      <c r="CV181" s="11">
        <f t="shared" si="694"/>
        <v>-1</v>
      </c>
      <c r="CW181" s="11">
        <f t="shared" si="695"/>
        <v>8</v>
      </c>
      <c r="CX181" s="66">
        <f t="shared" si="696"/>
        <v>4</v>
      </c>
      <c r="CY181" s="66">
        <f t="shared" si="697"/>
        <v>21</v>
      </c>
      <c r="CZ181" s="66">
        <f t="shared" si="698"/>
        <v>-3</v>
      </c>
      <c r="DA181" s="66">
        <f t="shared" si="699"/>
        <v>22</v>
      </c>
      <c r="DB181" s="60"/>
      <c r="DC181" s="129">
        <v>0</v>
      </c>
      <c r="DD181" s="129">
        <v>0</v>
      </c>
      <c r="DE181" s="129">
        <v>0</v>
      </c>
      <c r="DF181" s="129">
        <v>0</v>
      </c>
      <c r="DG181" s="129">
        <v>1</v>
      </c>
      <c r="DH181" s="129">
        <v>0</v>
      </c>
      <c r="DI181" s="129">
        <v>0</v>
      </c>
      <c r="DJ181" s="129">
        <v>0</v>
      </c>
      <c r="DK181" s="129">
        <v>0</v>
      </c>
      <c r="DL181" s="129">
        <v>0</v>
      </c>
      <c r="DM181" s="129">
        <v>0</v>
      </c>
      <c r="DN181" s="129">
        <v>0</v>
      </c>
      <c r="DO181" s="129">
        <v>2</v>
      </c>
      <c r="DP181" s="129">
        <v>2</v>
      </c>
      <c r="DQ181" s="129">
        <v>0</v>
      </c>
      <c r="DR181" s="129">
        <v>0</v>
      </c>
      <c r="DS181" s="130">
        <v>0</v>
      </c>
      <c r="DT181" s="130">
        <v>1</v>
      </c>
      <c r="DU181" s="130">
        <v>0</v>
      </c>
      <c r="DV181" s="130">
        <v>3</v>
      </c>
      <c r="DW181" s="130">
        <v>0</v>
      </c>
      <c r="DX181" s="130">
        <v>4</v>
      </c>
      <c r="DY181" s="130">
        <v>0</v>
      </c>
      <c r="DZ181" s="130">
        <v>0</v>
      </c>
      <c r="EA181" s="130">
        <v>1</v>
      </c>
      <c r="EB181" s="130">
        <v>0</v>
      </c>
      <c r="EC181" s="130">
        <v>6</v>
      </c>
      <c r="ED181" s="130">
        <v>2</v>
      </c>
      <c r="EE181" s="130">
        <v>1</v>
      </c>
      <c r="EF181" s="130">
        <v>0</v>
      </c>
      <c r="EG181" s="66">
        <f t="shared" si="700"/>
        <v>1</v>
      </c>
      <c r="EH181" s="66">
        <f t="shared" si="701"/>
        <v>8</v>
      </c>
      <c r="EI181" s="66">
        <f t="shared" si="702"/>
        <v>14</v>
      </c>
      <c r="EJ181" s="66">
        <f t="shared" si="703"/>
        <v>23</v>
      </c>
      <c r="EK181" s="25"/>
      <c r="EL181" s="5">
        <f t="shared" si="704"/>
        <v>0</v>
      </c>
      <c r="EM181" s="5">
        <f t="shared" si="705"/>
        <v>0</v>
      </c>
      <c r="EN181" s="5">
        <f t="shared" si="706"/>
        <v>0</v>
      </c>
      <c r="EO181" s="5">
        <f t="shared" si="707"/>
        <v>0</v>
      </c>
      <c r="EP181" s="5">
        <f t="shared" si="708"/>
        <v>1</v>
      </c>
      <c r="EQ181" s="5">
        <f t="shared" si="709"/>
        <v>0</v>
      </c>
      <c r="ER181" s="5">
        <f t="shared" si="710"/>
        <v>0</v>
      </c>
      <c r="ES181" s="5">
        <f t="shared" si="711"/>
        <v>0</v>
      </c>
      <c r="ET181" s="5">
        <f t="shared" si="712"/>
        <v>0</v>
      </c>
      <c r="EU181" s="5">
        <f t="shared" si="713"/>
        <v>4</v>
      </c>
      <c r="EV181" s="5">
        <f t="shared" si="714"/>
        <v>2</v>
      </c>
      <c r="EW181" s="5">
        <f t="shared" si="715"/>
        <v>1</v>
      </c>
      <c r="EX181" s="5">
        <f t="shared" si="716"/>
        <v>1</v>
      </c>
      <c r="EY181" s="5">
        <f t="shared" si="717"/>
        <v>3</v>
      </c>
      <c r="EZ181" s="5">
        <f t="shared" si="718"/>
        <v>5</v>
      </c>
      <c r="FA181" s="5">
        <f t="shared" si="719"/>
        <v>6</v>
      </c>
      <c r="FB181" s="5">
        <f t="shared" si="720"/>
        <v>-3</v>
      </c>
      <c r="FC181" s="5">
        <f t="shared" si="721"/>
        <v>-1</v>
      </c>
      <c r="FD181" s="5">
        <f t="shared" si="722"/>
        <v>13</v>
      </c>
      <c r="FE181" s="5">
        <f t="shared" si="723"/>
        <v>2</v>
      </c>
      <c r="FF181" s="5">
        <f t="shared" si="724"/>
        <v>-5</v>
      </c>
      <c r="FG181" s="5">
        <f t="shared" si="725"/>
        <v>2</v>
      </c>
      <c r="FH181" s="5">
        <f t="shared" si="726"/>
        <v>-1</v>
      </c>
      <c r="FI181" s="5">
        <f t="shared" si="727"/>
        <v>4</v>
      </c>
      <c r="FJ181" s="5">
        <f t="shared" si="728"/>
        <v>-1</v>
      </c>
      <c r="FK181" s="5">
        <f t="shared" si="729"/>
        <v>7</v>
      </c>
      <c r="FL181" s="5">
        <f t="shared" si="730"/>
        <v>-4</v>
      </c>
      <c r="FM181" s="5">
        <f t="shared" si="731"/>
        <v>1</v>
      </c>
      <c r="FN181" s="5">
        <f t="shared" si="732"/>
        <v>0</v>
      </c>
      <c r="FO181" s="5">
        <f t="shared" si="733"/>
        <v>8</v>
      </c>
      <c r="FP181" s="176">
        <f t="shared" si="734"/>
        <v>5</v>
      </c>
      <c r="FQ181" s="176">
        <f t="shared" si="735"/>
        <v>29</v>
      </c>
      <c r="FR181" s="176">
        <f t="shared" si="736"/>
        <v>11</v>
      </c>
      <c r="FS181" s="66">
        <f t="shared" si="737"/>
        <v>45</v>
      </c>
      <c r="FT181" s="242">
        <f t="shared" si="588"/>
        <v>0</v>
      </c>
      <c r="FU181" s="242">
        <f t="shared" si="589"/>
        <v>0</v>
      </c>
      <c r="FV181" s="242">
        <f t="shared" si="590"/>
        <v>0</v>
      </c>
      <c r="FW181" s="242">
        <f t="shared" si="591"/>
        <v>0</v>
      </c>
      <c r="FX181" s="242">
        <f t="shared" si="592"/>
        <v>4.161493698804958E-5</v>
      </c>
      <c r="FY181" s="242">
        <f t="shared" si="593"/>
        <v>0</v>
      </c>
      <c r="FZ181" s="242">
        <f t="shared" si="594"/>
        <v>0</v>
      </c>
      <c r="GA181" s="242">
        <f t="shared" si="595"/>
        <v>0</v>
      </c>
      <c r="GB181" s="242">
        <f t="shared" si="596"/>
        <v>0</v>
      </c>
      <c r="GC181" s="242">
        <f t="shared" si="597"/>
        <v>8.2619023030052667E-5</v>
      </c>
      <c r="GD181" s="242">
        <f t="shared" si="598"/>
        <v>4.1318045656440447E-5</v>
      </c>
      <c r="GE181" s="242">
        <f t="shared" si="599"/>
        <v>2.3158869847151459E-5</v>
      </c>
      <c r="GF181" s="242">
        <f t="shared" si="600"/>
        <v>2.2494657518839277E-5</v>
      </c>
      <c r="GG181" s="242">
        <f t="shared" si="601"/>
        <v>4.9599074150615854E-5</v>
      </c>
      <c r="GH181" s="242">
        <f t="shared" si="602"/>
        <v>7.9705408809041778E-5</v>
      </c>
      <c r="GI181" s="242">
        <f t="shared" si="603"/>
        <v>8.0350327427584274E-5</v>
      </c>
      <c r="GJ181" s="242">
        <f t="shared" si="604"/>
        <v>-3.8013659575007286E-5</v>
      </c>
      <c r="GK181" s="242">
        <f t="shared" si="605"/>
        <v>-1.3008130081300813E-5</v>
      </c>
      <c r="GL181" s="242">
        <f t="shared" si="606"/>
        <v>1.4470008125466101E-4</v>
      </c>
      <c r="GM181" s="242">
        <f t="shared" si="607"/>
        <v>2.5124365609768353E-5</v>
      </c>
      <c r="GN181" s="242">
        <f t="shared" si="608"/>
        <v>-7.7240356541485801E-5</v>
      </c>
      <c r="GO181" s="242">
        <f t="shared" si="609"/>
        <v>3.667167846272324E-5</v>
      </c>
      <c r="GP181" s="242">
        <f t="shared" si="610"/>
        <v>-1.6776834546857699E-5</v>
      </c>
      <c r="GQ181" s="242">
        <f t="shared" si="611"/>
        <v>5.90031419173071E-5</v>
      </c>
      <c r="GR181" s="242">
        <f t="shared" si="612"/>
        <v>-1.5491626775727718E-5</v>
      </c>
      <c r="GS181" s="242">
        <f t="shared" si="613"/>
        <v>1.0380982040901069E-4</v>
      </c>
      <c r="GT181" s="242">
        <f t="shared" si="614"/>
        <v>-5.6789948179172284E-5</v>
      </c>
      <c r="GU181" s="242">
        <f t="shared" si="615"/>
        <v>1.309641911160441E-5</v>
      </c>
      <c r="GV181" s="242">
        <f t="shared" si="616"/>
        <v>0</v>
      </c>
      <c r="GW181" s="242">
        <f t="shared" si="617"/>
        <v>1.0777543640631788E-4</v>
      </c>
      <c r="GX181" s="177">
        <f t="shared" si="618"/>
        <v>1.7897168596339385E-5</v>
      </c>
      <c r="GY181" s="177">
        <f t="shared" si="619"/>
        <v>4.3994854119131994E-5</v>
      </c>
      <c r="GZ181" s="177">
        <f t="shared" si="620"/>
        <v>1.6772980253627792E-5</v>
      </c>
      <c r="HA181" s="243">
        <f t="shared" si="621"/>
        <v>2.8224518476125212E-5</v>
      </c>
      <c r="HB181" s="19"/>
      <c r="HC181" s="19"/>
      <c r="HD181" s="225">
        <v>0.81170999999999993</v>
      </c>
      <c r="HE181" s="10">
        <f t="shared" si="738"/>
        <v>0</v>
      </c>
      <c r="HF181" s="10">
        <f t="shared" si="739"/>
        <v>0</v>
      </c>
      <c r="HG181" s="10">
        <f t="shared" si="740"/>
        <v>0</v>
      </c>
      <c r="HH181" s="10">
        <f t="shared" si="741"/>
        <v>0</v>
      </c>
      <c r="HI181" s="10">
        <f t="shared" si="742"/>
        <v>0.81170999999999993</v>
      </c>
      <c r="HJ181" s="10">
        <f t="shared" si="743"/>
        <v>0</v>
      </c>
      <c r="HK181" s="10">
        <f t="shared" si="744"/>
        <v>0</v>
      </c>
      <c r="HL181" s="10">
        <f t="shared" si="745"/>
        <v>0</v>
      </c>
      <c r="HM181" s="10">
        <f t="shared" si="746"/>
        <v>0</v>
      </c>
      <c r="HN181" s="10">
        <f t="shared" si="747"/>
        <v>3.2468399999999997</v>
      </c>
      <c r="HO181" s="10">
        <f t="shared" si="748"/>
        <v>1.6234199999999999</v>
      </c>
      <c r="HP181" s="10">
        <f t="shared" si="749"/>
        <v>0.81170999999999993</v>
      </c>
      <c r="HQ181" s="10">
        <f t="shared" si="750"/>
        <v>0.81170999999999993</v>
      </c>
      <c r="HR181" s="10">
        <f t="shared" si="751"/>
        <v>2.43513</v>
      </c>
      <c r="HS181" s="10">
        <f t="shared" si="752"/>
        <v>4.0585499999999994</v>
      </c>
      <c r="HT181" s="10">
        <f t="shared" si="753"/>
        <v>4.87026</v>
      </c>
      <c r="HU181" s="10">
        <f t="shared" si="754"/>
        <v>-2.43513</v>
      </c>
      <c r="HV181" s="10">
        <f t="shared" si="755"/>
        <v>-0.81170999999999993</v>
      </c>
      <c r="HW181" s="10">
        <f t="shared" si="756"/>
        <v>10.55223</v>
      </c>
      <c r="HX181" s="10">
        <f t="shared" si="757"/>
        <v>1.6234199999999999</v>
      </c>
      <c r="HY181" s="10">
        <f t="shared" si="758"/>
        <v>-4.0585499999999994</v>
      </c>
      <c r="HZ181" s="10">
        <f t="shared" si="759"/>
        <v>1.6234199999999999</v>
      </c>
      <c r="IA181" s="10">
        <f t="shared" si="760"/>
        <v>-0.81170999999999993</v>
      </c>
      <c r="IB181" s="10">
        <f t="shared" si="761"/>
        <v>3.2468399999999997</v>
      </c>
      <c r="IC181" s="10">
        <f t="shared" si="762"/>
        <v>-0.81170999999999993</v>
      </c>
      <c r="ID181" s="10">
        <f t="shared" si="763"/>
        <v>5.6819699999999997</v>
      </c>
      <c r="IE181" s="10">
        <f t="shared" si="764"/>
        <v>-3.2468399999999997</v>
      </c>
      <c r="IF181" s="10">
        <f t="shared" si="765"/>
        <v>0.81170999999999993</v>
      </c>
      <c r="IG181" s="10">
        <f t="shared" si="766"/>
        <v>0</v>
      </c>
      <c r="IH181" s="10">
        <f t="shared" si="767"/>
        <v>6.4936799999999995</v>
      </c>
      <c r="II181" s="176">
        <f t="shared" si="768"/>
        <v>4.0585499999999994</v>
      </c>
      <c r="IJ181" s="176">
        <f t="shared" si="769"/>
        <v>23.53959</v>
      </c>
      <c r="IK181" s="176">
        <f t="shared" si="770"/>
        <v>8.9288099999999986</v>
      </c>
      <c r="IL181" s="19">
        <f t="shared" si="771"/>
        <v>36.526949999999999</v>
      </c>
      <c r="IM181" s="168"/>
      <c r="IN181" s="168"/>
      <c r="IO181" s="168"/>
      <c r="IP181" s="168"/>
      <c r="IQ181" s="168"/>
      <c r="IR181" s="168"/>
      <c r="IS181" s="168"/>
      <c r="IT181" s="168"/>
      <c r="IU181" s="168"/>
      <c r="IV181" s="168"/>
      <c r="IW181" s="168"/>
      <c r="IX181" s="168"/>
      <c r="IY181" s="168"/>
      <c r="IZ181" s="168"/>
      <c r="JA181" s="168"/>
      <c r="JB181" s="168"/>
      <c r="JC181" s="168"/>
      <c r="JD181" s="168"/>
      <c r="JE181" s="168"/>
      <c r="JF181" s="168"/>
      <c r="JG181" s="168"/>
      <c r="JH181" s="168"/>
      <c r="JI181" s="168"/>
      <c r="JJ181" s="168"/>
      <c r="JK181" s="168"/>
      <c r="JL181" s="168"/>
      <c r="JM181" s="168"/>
      <c r="JN181" s="168"/>
      <c r="JO181" s="168"/>
      <c r="JP181" s="168"/>
      <c r="JQ181" s="177">
        <f t="shared" si="775"/>
        <v>0.81170999999999993</v>
      </c>
      <c r="JR181" s="177">
        <f t="shared" si="775"/>
        <v>0.81171000000000004</v>
      </c>
      <c r="JS181" s="177">
        <f t="shared" si="775"/>
        <v>0.81170999999999982</v>
      </c>
      <c r="JT181" s="22">
        <f t="shared" si="775"/>
        <v>0.81170999999999993</v>
      </c>
    </row>
    <row r="182" spans="1:280" x14ac:dyDescent="0.25">
      <c r="A182" s="96">
        <v>181</v>
      </c>
      <c r="B182" s="39"/>
      <c r="C182" s="39" t="s">
        <v>186</v>
      </c>
      <c r="D182" s="39" t="s">
        <v>186</v>
      </c>
      <c r="E182" s="68">
        <v>621</v>
      </c>
      <c r="F182" s="46" t="s">
        <v>120</v>
      </c>
      <c r="G182" s="124"/>
      <c r="H182" s="125"/>
      <c r="I182" s="125"/>
      <c r="J182" s="125"/>
      <c r="K182" s="125"/>
      <c r="L182" s="125"/>
      <c r="M182" s="125"/>
      <c r="N182" s="17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60"/>
      <c r="AM182" s="124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7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1</v>
      </c>
      <c r="BF182" s="12">
        <v>2</v>
      </c>
      <c r="BG182" s="11"/>
      <c r="BH182" s="11"/>
      <c r="BI182" s="11">
        <v>1</v>
      </c>
      <c r="BJ182" s="11">
        <v>1</v>
      </c>
      <c r="BK182" s="11">
        <v>1</v>
      </c>
      <c r="BL182" s="11">
        <v>1</v>
      </c>
      <c r="BM182" s="11">
        <v>3</v>
      </c>
      <c r="BN182" s="11">
        <v>3</v>
      </c>
      <c r="BO182" s="11">
        <v>3</v>
      </c>
      <c r="BP182" s="11">
        <v>3</v>
      </c>
      <c r="BQ182" s="11">
        <v>3</v>
      </c>
      <c r="BR182" s="60"/>
      <c r="BS182" s="60"/>
      <c r="BT182" s="11">
        <f t="shared" si="666"/>
        <v>0</v>
      </c>
      <c r="BU182" s="11">
        <f t="shared" si="667"/>
        <v>0</v>
      </c>
      <c r="BV182" s="11">
        <f t="shared" si="668"/>
        <v>0</v>
      </c>
      <c r="BW182" s="11">
        <f t="shared" si="669"/>
        <v>0</v>
      </c>
      <c r="BX182" s="11">
        <f t="shared" si="670"/>
        <v>0</v>
      </c>
      <c r="BY182" s="11">
        <f t="shared" si="671"/>
        <v>0</v>
      </c>
      <c r="BZ182" s="11">
        <f t="shared" si="672"/>
        <v>0</v>
      </c>
      <c r="CA182" s="11">
        <f t="shared" si="673"/>
        <v>0</v>
      </c>
      <c r="CB182" s="11">
        <f t="shared" si="674"/>
        <v>0</v>
      </c>
      <c r="CC182" s="11">
        <f t="shared" si="675"/>
        <v>0</v>
      </c>
      <c r="CD182" s="11">
        <f t="shared" si="676"/>
        <v>0</v>
      </c>
      <c r="CE182" s="11">
        <f t="shared" si="677"/>
        <v>0</v>
      </c>
      <c r="CF182" s="11">
        <f t="shared" si="678"/>
        <v>0</v>
      </c>
      <c r="CG182" s="11">
        <f t="shared" si="679"/>
        <v>0</v>
      </c>
      <c r="CH182" s="11">
        <f t="shared" si="680"/>
        <v>0</v>
      </c>
      <c r="CI182" s="11">
        <f t="shared" si="681"/>
        <v>0</v>
      </c>
      <c r="CJ182" s="11">
        <f t="shared" si="682"/>
        <v>0</v>
      </c>
      <c r="CK182" s="11">
        <f t="shared" si="683"/>
        <v>1</v>
      </c>
      <c r="CL182" s="11">
        <f t="shared" si="684"/>
        <v>1</v>
      </c>
      <c r="CM182" s="11">
        <f t="shared" si="685"/>
        <v>-2</v>
      </c>
      <c r="CN182" s="11">
        <f t="shared" si="686"/>
        <v>0</v>
      </c>
      <c r="CO182" s="11">
        <f t="shared" si="687"/>
        <v>1</v>
      </c>
      <c r="CP182" s="11">
        <f t="shared" si="688"/>
        <v>0</v>
      </c>
      <c r="CQ182" s="11">
        <f t="shared" si="689"/>
        <v>0</v>
      </c>
      <c r="CR182" s="11">
        <f t="shared" si="690"/>
        <v>0</v>
      </c>
      <c r="CS182" s="11">
        <f t="shared" si="691"/>
        <v>2</v>
      </c>
      <c r="CT182" s="11">
        <f t="shared" si="692"/>
        <v>0</v>
      </c>
      <c r="CU182" s="11">
        <f t="shared" si="693"/>
        <v>0</v>
      </c>
      <c r="CV182" s="11">
        <f t="shared" si="694"/>
        <v>0</v>
      </c>
      <c r="CW182" s="11">
        <f t="shared" si="695"/>
        <v>0</v>
      </c>
      <c r="CX182" s="66">
        <f t="shared" si="696"/>
        <v>0</v>
      </c>
      <c r="CY182" s="66">
        <f t="shared" si="697"/>
        <v>0</v>
      </c>
      <c r="CZ182" s="66">
        <f t="shared" si="698"/>
        <v>3</v>
      </c>
      <c r="DA182" s="66">
        <f t="shared" si="699"/>
        <v>3</v>
      </c>
      <c r="DB182" s="60"/>
      <c r="DC182" s="137"/>
      <c r="DD182" s="137"/>
      <c r="DE182" s="137"/>
      <c r="DF182" s="137"/>
      <c r="DG182" s="137"/>
      <c r="DH182" s="137"/>
      <c r="DI182" s="137"/>
      <c r="DJ182" s="137">
        <v>0</v>
      </c>
      <c r="DK182" s="137">
        <v>0</v>
      </c>
      <c r="DL182" s="137">
        <v>0</v>
      </c>
      <c r="DM182" s="137">
        <v>0</v>
      </c>
      <c r="DN182" s="137">
        <v>0</v>
      </c>
      <c r="DO182" s="137">
        <v>0</v>
      </c>
      <c r="DP182" s="137">
        <v>0</v>
      </c>
      <c r="DQ182" s="137">
        <v>0</v>
      </c>
      <c r="DR182" s="137">
        <v>0</v>
      </c>
      <c r="DS182" s="137">
        <v>0</v>
      </c>
      <c r="DT182" s="137">
        <v>0</v>
      </c>
      <c r="DU182" s="137">
        <v>0</v>
      </c>
      <c r="DV182" s="137">
        <v>0</v>
      </c>
      <c r="DW182" s="137">
        <v>0</v>
      </c>
      <c r="DX182" s="137">
        <v>0</v>
      </c>
      <c r="DY182" s="137">
        <v>0</v>
      </c>
      <c r="DZ182" s="137"/>
      <c r="EA182" s="137"/>
      <c r="EB182" s="138"/>
      <c r="EC182" s="138"/>
      <c r="ED182" s="138"/>
      <c r="EE182" s="138"/>
      <c r="EF182" s="138"/>
      <c r="EG182" s="66">
        <f t="shared" si="700"/>
        <v>0</v>
      </c>
      <c r="EH182" s="66">
        <f t="shared" si="701"/>
        <v>0</v>
      </c>
      <c r="EI182" s="66">
        <f t="shared" si="702"/>
        <v>0</v>
      </c>
      <c r="EJ182" s="66">
        <f t="shared" si="703"/>
        <v>0</v>
      </c>
      <c r="EK182" s="25"/>
      <c r="EL182" s="5">
        <f t="shared" si="704"/>
        <v>0</v>
      </c>
      <c r="EM182" s="5">
        <f t="shared" si="705"/>
        <v>0</v>
      </c>
      <c r="EN182" s="5">
        <f t="shared" si="706"/>
        <v>0</v>
      </c>
      <c r="EO182" s="5">
        <f t="shared" si="707"/>
        <v>0</v>
      </c>
      <c r="EP182" s="5">
        <f t="shared" si="708"/>
        <v>0</v>
      </c>
      <c r="EQ182" s="5">
        <f t="shared" si="709"/>
        <v>0</v>
      </c>
      <c r="ER182" s="5">
        <f t="shared" si="710"/>
        <v>0</v>
      </c>
      <c r="ES182" s="5">
        <f t="shared" si="711"/>
        <v>0</v>
      </c>
      <c r="ET182" s="5">
        <f t="shared" si="712"/>
        <v>0</v>
      </c>
      <c r="EU182" s="5">
        <f t="shared" si="713"/>
        <v>0</v>
      </c>
      <c r="EV182" s="5">
        <f t="shared" si="714"/>
        <v>0</v>
      </c>
      <c r="EW182" s="5">
        <f t="shared" si="715"/>
        <v>0</v>
      </c>
      <c r="EX182" s="5">
        <f t="shared" si="716"/>
        <v>0</v>
      </c>
      <c r="EY182" s="5">
        <f t="shared" si="717"/>
        <v>0</v>
      </c>
      <c r="EZ182" s="5">
        <f t="shared" si="718"/>
        <v>0</v>
      </c>
      <c r="FA182" s="5">
        <f t="shared" si="719"/>
        <v>0</v>
      </c>
      <c r="FB182" s="5">
        <f t="shared" si="720"/>
        <v>0</v>
      </c>
      <c r="FC182" s="5">
        <f t="shared" si="721"/>
        <v>1</v>
      </c>
      <c r="FD182" s="5">
        <f t="shared" si="722"/>
        <v>1</v>
      </c>
      <c r="FE182" s="5">
        <f t="shared" si="723"/>
        <v>-2</v>
      </c>
      <c r="FF182" s="5">
        <f t="shared" si="724"/>
        <v>0</v>
      </c>
      <c r="FG182" s="5">
        <f t="shared" si="725"/>
        <v>1</v>
      </c>
      <c r="FH182" s="5">
        <f t="shared" si="726"/>
        <v>0</v>
      </c>
      <c r="FI182" s="5">
        <f t="shared" si="727"/>
        <v>0</v>
      </c>
      <c r="FJ182" s="5">
        <f t="shared" si="728"/>
        <v>0</v>
      </c>
      <c r="FK182" s="5">
        <f t="shared" si="729"/>
        <v>2</v>
      </c>
      <c r="FL182" s="5">
        <f t="shared" si="730"/>
        <v>0</v>
      </c>
      <c r="FM182" s="5">
        <f t="shared" si="731"/>
        <v>0</v>
      </c>
      <c r="FN182" s="5">
        <f t="shared" si="732"/>
        <v>0</v>
      </c>
      <c r="FO182" s="5">
        <f t="shared" si="733"/>
        <v>0</v>
      </c>
      <c r="FP182" s="176">
        <f t="shared" si="734"/>
        <v>0</v>
      </c>
      <c r="FQ182" s="176">
        <f t="shared" si="735"/>
        <v>0</v>
      </c>
      <c r="FR182" s="176">
        <f t="shared" si="736"/>
        <v>3</v>
      </c>
      <c r="FS182" s="66">
        <f t="shared" si="737"/>
        <v>3</v>
      </c>
      <c r="FT182" s="242">
        <f t="shared" si="588"/>
        <v>0</v>
      </c>
      <c r="FU182" s="242">
        <f t="shared" si="589"/>
        <v>0</v>
      </c>
      <c r="FV182" s="242">
        <f t="shared" si="590"/>
        <v>0</v>
      </c>
      <c r="FW182" s="242">
        <f t="shared" si="591"/>
        <v>0</v>
      </c>
      <c r="FX182" s="242">
        <f t="shared" si="592"/>
        <v>0</v>
      </c>
      <c r="FY182" s="242">
        <f t="shared" si="593"/>
        <v>0</v>
      </c>
      <c r="FZ182" s="242">
        <f t="shared" si="594"/>
        <v>0</v>
      </c>
      <c r="GA182" s="242">
        <f t="shared" si="595"/>
        <v>0</v>
      </c>
      <c r="GB182" s="242">
        <f t="shared" si="596"/>
        <v>0</v>
      </c>
      <c r="GC182" s="242">
        <f t="shared" si="597"/>
        <v>0</v>
      </c>
      <c r="GD182" s="242">
        <f t="shared" si="598"/>
        <v>0</v>
      </c>
      <c r="GE182" s="242">
        <f t="shared" si="599"/>
        <v>0</v>
      </c>
      <c r="GF182" s="242">
        <f t="shared" si="600"/>
        <v>0</v>
      </c>
      <c r="GG182" s="242">
        <f t="shared" si="601"/>
        <v>0</v>
      </c>
      <c r="GH182" s="242">
        <f t="shared" si="602"/>
        <v>0</v>
      </c>
      <c r="GI182" s="242">
        <f t="shared" si="603"/>
        <v>0</v>
      </c>
      <c r="GJ182" s="242">
        <f t="shared" si="604"/>
        <v>0</v>
      </c>
      <c r="GK182" s="242">
        <f t="shared" si="605"/>
        <v>1.3008130081300813E-5</v>
      </c>
      <c r="GL182" s="242">
        <f t="shared" si="606"/>
        <v>1.113077548112777E-5</v>
      </c>
      <c r="GM182" s="242">
        <f t="shared" si="607"/>
        <v>-2.5124365609768353E-5</v>
      </c>
      <c r="GN182" s="242">
        <f t="shared" si="608"/>
        <v>0</v>
      </c>
      <c r="GO182" s="242">
        <f t="shared" si="609"/>
        <v>1.833583923136162E-5</v>
      </c>
      <c r="GP182" s="242">
        <f t="shared" si="610"/>
        <v>0</v>
      </c>
      <c r="GQ182" s="242">
        <f t="shared" si="611"/>
        <v>0</v>
      </c>
      <c r="GR182" s="242">
        <f t="shared" si="612"/>
        <v>0</v>
      </c>
      <c r="GS182" s="242">
        <f t="shared" si="613"/>
        <v>2.965994868828877E-5</v>
      </c>
      <c r="GT182" s="242">
        <f t="shared" si="614"/>
        <v>0</v>
      </c>
      <c r="GU182" s="242">
        <f t="shared" si="615"/>
        <v>0</v>
      </c>
      <c r="GV182" s="242">
        <f t="shared" si="616"/>
        <v>0</v>
      </c>
      <c r="GW182" s="242">
        <f t="shared" si="617"/>
        <v>0</v>
      </c>
      <c r="GX182" s="177">
        <f t="shared" si="618"/>
        <v>0</v>
      </c>
      <c r="GY182" s="177">
        <f t="shared" si="619"/>
        <v>0</v>
      </c>
      <c r="GZ182" s="177">
        <f t="shared" si="620"/>
        <v>4.5744491600803074E-6</v>
      </c>
      <c r="HA182" s="243">
        <f t="shared" si="621"/>
        <v>1.8816345650750141E-6</v>
      </c>
      <c r="HB182" s="19"/>
      <c r="HC182" s="19"/>
      <c r="HD182" s="225">
        <v>8.7000000000000001E-4</v>
      </c>
      <c r="HE182" s="10">
        <f t="shared" si="738"/>
        <v>0</v>
      </c>
      <c r="HF182" s="10">
        <f t="shared" si="739"/>
        <v>0</v>
      </c>
      <c r="HG182" s="10">
        <f t="shared" si="740"/>
        <v>0</v>
      </c>
      <c r="HH182" s="10">
        <f t="shared" si="741"/>
        <v>0</v>
      </c>
      <c r="HI182" s="10">
        <f t="shared" si="742"/>
        <v>0</v>
      </c>
      <c r="HJ182" s="10">
        <f t="shared" si="743"/>
        <v>0</v>
      </c>
      <c r="HK182" s="10">
        <f t="shared" si="744"/>
        <v>0</v>
      </c>
      <c r="HL182" s="10">
        <f t="shared" si="745"/>
        <v>0</v>
      </c>
      <c r="HM182" s="10">
        <f t="shared" si="746"/>
        <v>0</v>
      </c>
      <c r="HN182" s="10">
        <f t="shared" si="747"/>
        <v>0</v>
      </c>
      <c r="HO182" s="10">
        <f t="shared" si="748"/>
        <v>0</v>
      </c>
      <c r="HP182" s="10">
        <f t="shared" si="749"/>
        <v>0</v>
      </c>
      <c r="HQ182" s="10">
        <f t="shared" si="750"/>
        <v>0</v>
      </c>
      <c r="HR182" s="10">
        <f t="shared" si="751"/>
        <v>0</v>
      </c>
      <c r="HS182" s="10">
        <f t="shared" si="752"/>
        <v>0</v>
      </c>
      <c r="HT182" s="10">
        <f t="shared" si="753"/>
        <v>0</v>
      </c>
      <c r="HU182" s="10">
        <f t="shared" si="754"/>
        <v>0</v>
      </c>
      <c r="HV182" s="10">
        <f t="shared" si="755"/>
        <v>8.7000000000000001E-4</v>
      </c>
      <c r="HW182" s="10">
        <f t="shared" si="756"/>
        <v>8.7000000000000001E-4</v>
      </c>
      <c r="HX182" s="10">
        <f t="shared" si="757"/>
        <v>-1.74E-3</v>
      </c>
      <c r="HY182" s="10">
        <f t="shared" si="758"/>
        <v>0</v>
      </c>
      <c r="HZ182" s="10">
        <f t="shared" si="759"/>
        <v>8.7000000000000001E-4</v>
      </c>
      <c r="IA182" s="10">
        <f t="shared" si="760"/>
        <v>0</v>
      </c>
      <c r="IB182" s="10">
        <f t="shared" si="761"/>
        <v>0</v>
      </c>
      <c r="IC182" s="10">
        <f t="shared" si="762"/>
        <v>0</v>
      </c>
      <c r="ID182" s="10">
        <f t="shared" si="763"/>
        <v>1.74E-3</v>
      </c>
      <c r="IE182" s="10">
        <f t="shared" si="764"/>
        <v>0</v>
      </c>
      <c r="IF182" s="10">
        <f t="shared" si="765"/>
        <v>0</v>
      </c>
      <c r="IG182" s="10">
        <f t="shared" si="766"/>
        <v>0</v>
      </c>
      <c r="IH182" s="10">
        <f t="shared" si="767"/>
        <v>0</v>
      </c>
      <c r="II182" s="176">
        <f t="shared" si="768"/>
        <v>0</v>
      </c>
      <c r="IJ182" s="176">
        <f t="shared" si="769"/>
        <v>0</v>
      </c>
      <c r="IK182" s="176">
        <f t="shared" si="770"/>
        <v>2.6099999999999999E-3</v>
      </c>
      <c r="IL182" s="19">
        <f t="shared" si="771"/>
        <v>2.6099999999999999E-3</v>
      </c>
      <c r="IM182" s="168"/>
      <c r="IN182" s="168"/>
      <c r="IO182" s="168"/>
      <c r="IP182" s="168"/>
      <c r="IQ182" s="168"/>
      <c r="IR182" s="168"/>
      <c r="IS182" s="168"/>
      <c r="IT182" s="168"/>
      <c r="IU182" s="168"/>
      <c r="IV182" s="168"/>
      <c r="IW182" s="168"/>
      <c r="IX182" s="168"/>
      <c r="IY182" s="168"/>
      <c r="IZ182" s="168"/>
      <c r="JA182" s="168"/>
      <c r="JB182" s="168"/>
      <c r="JC182" s="168"/>
      <c r="JD182" s="168"/>
      <c r="JE182" s="168"/>
      <c r="JF182" s="168"/>
      <c r="JG182" s="168"/>
      <c r="JH182" s="168"/>
      <c r="JI182" s="168"/>
      <c r="JJ182" s="168"/>
      <c r="JK182" s="168"/>
      <c r="JL182" s="168"/>
      <c r="JM182" s="168"/>
      <c r="JN182" s="168"/>
      <c r="JO182" s="168"/>
      <c r="JP182" s="168"/>
      <c r="JQ182" s="177"/>
      <c r="JR182" s="177"/>
      <c r="JS182" s="177"/>
      <c r="JT182" s="22"/>
    </row>
    <row r="183" spans="1:280" x14ac:dyDescent="0.25">
      <c r="A183" s="96">
        <v>182</v>
      </c>
      <c r="B183" s="45"/>
      <c r="C183" s="45" t="s">
        <v>237</v>
      </c>
      <c r="D183" s="45" t="s">
        <v>183</v>
      </c>
      <c r="E183" s="68">
        <v>323</v>
      </c>
      <c r="F183" s="49" t="s">
        <v>147</v>
      </c>
      <c r="G183" s="124"/>
      <c r="H183" s="125"/>
      <c r="I183" s="125"/>
      <c r="J183" s="125"/>
      <c r="K183" s="125"/>
      <c r="L183" s="125"/>
      <c r="M183" s="125"/>
      <c r="N183" s="17"/>
      <c r="O183" s="12"/>
      <c r="P183" s="12"/>
      <c r="Q183" s="12"/>
      <c r="R183" s="12"/>
      <c r="S183" s="12"/>
      <c r="T183" s="12"/>
      <c r="U183" s="12"/>
      <c r="V183" s="12"/>
      <c r="W183" s="11"/>
      <c r="X183" s="11"/>
      <c r="Y183" s="12"/>
      <c r="Z183" s="11"/>
      <c r="AA183" s="11"/>
      <c r="AB183" s="11"/>
      <c r="AC183" s="11"/>
      <c r="AD183" s="11"/>
      <c r="AE183" s="11"/>
      <c r="AF183" s="11"/>
      <c r="AG183" s="11"/>
      <c r="AH183" s="12"/>
      <c r="AI183" s="12"/>
      <c r="AJ183" s="12"/>
      <c r="AK183" s="12"/>
      <c r="AL183" s="60"/>
      <c r="AM183" s="124">
        <v>94</v>
      </c>
      <c r="AN183" s="125">
        <v>94</v>
      </c>
      <c r="AO183" s="125">
        <v>94</v>
      </c>
      <c r="AP183" s="125">
        <v>94</v>
      </c>
      <c r="AQ183" s="125">
        <v>94</v>
      </c>
      <c r="AR183" s="125">
        <v>94</v>
      </c>
      <c r="AS183" s="125">
        <v>94</v>
      </c>
      <c r="AT183" s="17">
        <v>94</v>
      </c>
      <c r="AU183" s="12">
        <v>100</v>
      </c>
      <c r="AV183" s="12">
        <v>87</v>
      </c>
      <c r="AW183" s="12">
        <v>99</v>
      </c>
      <c r="AX183" s="12">
        <v>128</v>
      </c>
      <c r="AY183" s="12">
        <v>136</v>
      </c>
      <c r="AZ183" s="12">
        <v>129</v>
      </c>
      <c r="BA183" s="12">
        <v>137</v>
      </c>
      <c r="BB183" s="12">
        <v>144</v>
      </c>
      <c r="BC183" s="11">
        <v>168</v>
      </c>
      <c r="BD183" s="11">
        <v>193</v>
      </c>
      <c r="BE183" s="12">
        <v>241</v>
      </c>
      <c r="BF183" s="11">
        <v>269</v>
      </c>
      <c r="BG183" s="11">
        <v>291</v>
      </c>
      <c r="BH183" s="11">
        <v>274</v>
      </c>
      <c r="BI183" s="11">
        <v>269</v>
      </c>
      <c r="BJ183" s="11">
        <v>278</v>
      </c>
      <c r="BK183" s="11">
        <v>317</v>
      </c>
      <c r="BL183" s="11">
        <v>313</v>
      </c>
      <c r="BM183" s="11">
        <v>312</v>
      </c>
      <c r="BN183" s="12">
        <v>314</v>
      </c>
      <c r="BO183" s="12">
        <v>319</v>
      </c>
      <c r="BP183" s="12">
        <v>322</v>
      </c>
      <c r="BQ183" s="12">
        <v>339</v>
      </c>
      <c r="BR183" s="60"/>
      <c r="BS183" s="60"/>
      <c r="BT183" s="11">
        <f t="shared" si="666"/>
        <v>0</v>
      </c>
      <c r="BU183" s="11">
        <f t="shared" si="667"/>
        <v>0</v>
      </c>
      <c r="BV183" s="11">
        <f t="shared" si="668"/>
        <v>0</v>
      </c>
      <c r="BW183" s="11">
        <f t="shared" si="669"/>
        <v>0</v>
      </c>
      <c r="BX183" s="11">
        <f t="shared" si="670"/>
        <v>0</v>
      </c>
      <c r="BY183" s="11">
        <f t="shared" si="671"/>
        <v>0</v>
      </c>
      <c r="BZ183" s="11">
        <f t="shared" si="672"/>
        <v>0</v>
      </c>
      <c r="CA183" s="11">
        <f t="shared" si="673"/>
        <v>6</v>
      </c>
      <c r="CB183" s="11">
        <f t="shared" si="674"/>
        <v>-13</v>
      </c>
      <c r="CC183" s="11">
        <f t="shared" si="675"/>
        <v>12</v>
      </c>
      <c r="CD183" s="11">
        <f t="shared" si="676"/>
        <v>29</v>
      </c>
      <c r="CE183" s="11">
        <f t="shared" si="677"/>
        <v>8</v>
      </c>
      <c r="CF183" s="11">
        <f t="shared" si="678"/>
        <v>-7</v>
      </c>
      <c r="CG183" s="11">
        <f t="shared" si="679"/>
        <v>8</v>
      </c>
      <c r="CH183" s="11">
        <f t="shared" si="680"/>
        <v>7</v>
      </c>
      <c r="CI183" s="11">
        <f t="shared" si="681"/>
        <v>24</v>
      </c>
      <c r="CJ183" s="11">
        <f t="shared" si="682"/>
        <v>25</v>
      </c>
      <c r="CK183" s="11">
        <f t="shared" si="683"/>
        <v>48</v>
      </c>
      <c r="CL183" s="11">
        <f t="shared" si="684"/>
        <v>28</v>
      </c>
      <c r="CM183" s="11">
        <f t="shared" si="685"/>
        <v>22</v>
      </c>
      <c r="CN183" s="11">
        <f t="shared" si="686"/>
        <v>-17</v>
      </c>
      <c r="CO183" s="11">
        <f t="shared" si="687"/>
        <v>-5</v>
      </c>
      <c r="CP183" s="11">
        <f t="shared" si="688"/>
        <v>9</v>
      </c>
      <c r="CQ183" s="11">
        <f t="shared" si="689"/>
        <v>39</v>
      </c>
      <c r="CR183" s="11">
        <f t="shared" si="690"/>
        <v>-4</v>
      </c>
      <c r="CS183" s="11">
        <f t="shared" si="691"/>
        <v>-1</v>
      </c>
      <c r="CT183" s="11">
        <f t="shared" si="692"/>
        <v>2</v>
      </c>
      <c r="CU183" s="11">
        <f t="shared" si="693"/>
        <v>5</v>
      </c>
      <c r="CV183" s="11">
        <f t="shared" si="694"/>
        <v>3</v>
      </c>
      <c r="CW183" s="11">
        <f t="shared" si="695"/>
        <v>17</v>
      </c>
      <c r="CX183" s="66">
        <f t="shared" si="696"/>
        <v>5</v>
      </c>
      <c r="CY183" s="66">
        <f t="shared" si="697"/>
        <v>192</v>
      </c>
      <c r="CZ183" s="66">
        <f t="shared" si="698"/>
        <v>48</v>
      </c>
      <c r="DA183" s="66">
        <f t="shared" si="699"/>
        <v>245</v>
      </c>
      <c r="DB183" s="60"/>
      <c r="DC183" s="128">
        <v>4</v>
      </c>
      <c r="DD183" s="128">
        <v>2</v>
      </c>
      <c r="DE183" s="128">
        <v>7</v>
      </c>
      <c r="DF183" s="129">
        <v>5</v>
      </c>
      <c r="DG183" s="129">
        <v>2</v>
      </c>
      <c r="DH183" s="129">
        <v>3</v>
      </c>
      <c r="DI183" s="129">
        <v>4</v>
      </c>
      <c r="DJ183" s="129">
        <v>6</v>
      </c>
      <c r="DK183" s="128">
        <v>18</v>
      </c>
      <c r="DL183" s="128">
        <v>8</v>
      </c>
      <c r="DM183" s="128">
        <v>10</v>
      </c>
      <c r="DN183" s="129">
        <v>4</v>
      </c>
      <c r="DO183" s="129">
        <v>16</v>
      </c>
      <c r="DP183" s="129">
        <v>4</v>
      </c>
      <c r="DQ183" s="129">
        <v>5</v>
      </c>
      <c r="DR183" s="129">
        <v>10</v>
      </c>
      <c r="DS183" s="130">
        <v>17</v>
      </c>
      <c r="DT183" s="130">
        <v>8</v>
      </c>
      <c r="DU183" s="130">
        <v>15</v>
      </c>
      <c r="DV183" s="130">
        <v>17</v>
      </c>
      <c r="DW183" s="130">
        <v>13</v>
      </c>
      <c r="DX183" s="130">
        <v>12</v>
      </c>
      <c r="DY183" s="130">
        <v>11</v>
      </c>
      <c r="DZ183" s="130">
        <v>11</v>
      </c>
      <c r="EA183" s="130">
        <v>19</v>
      </c>
      <c r="EB183" s="130">
        <v>18</v>
      </c>
      <c r="EC183" s="130">
        <v>22</v>
      </c>
      <c r="ED183" s="130">
        <v>27</v>
      </c>
      <c r="EE183" s="130">
        <v>18</v>
      </c>
      <c r="EF183" s="130">
        <v>30</v>
      </c>
      <c r="EG183" s="66">
        <f t="shared" si="700"/>
        <v>59</v>
      </c>
      <c r="EH183" s="66">
        <f t="shared" si="701"/>
        <v>106</v>
      </c>
      <c r="EI183" s="66">
        <f t="shared" si="702"/>
        <v>181</v>
      </c>
      <c r="EJ183" s="66">
        <f t="shared" si="703"/>
        <v>346</v>
      </c>
      <c r="EK183" s="25"/>
      <c r="EL183" s="5">
        <f t="shared" si="704"/>
        <v>4</v>
      </c>
      <c r="EM183" s="5">
        <f t="shared" si="705"/>
        <v>2</v>
      </c>
      <c r="EN183" s="5">
        <f t="shared" si="706"/>
        <v>7</v>
      </c>
      <c r="EO183" s="5">
        <f t="shared" si="707"/>
        <v>5</v>
      </c>
      <c r="EP183" s="5">
        <f t="shared" si="708"/>
        <v>2</v>
      </c>
      <c r="EQ183" s="5">
        <f t="shared" si="709"/>
        <v>3</v>
      </c>
      <c r="ER183" s="5">
        <f t="shared" si="710"/>
        <v>4</v>
      </c>
      <c r="ES183" s="5">
        <f t="shared" si="711"/>
        <v>12</v>
      </c>
      <c r="ET183" s="5">
        <f t="shared" si="712"/>
        <v>5</v>
      </c>
      <c r="EU183" s="5">
        <f t="shared" si="713"/>
        <v>20</v>
      </c>
      <c r="EV183" s="5">
        <f t="shared" si="714"/>
        <v>39</v>
      </c>
      <c r="EW183" s="5">
        <f t="shared" si="715"/>
        <v>12</v>
      </c>
      <c r="EX183" s="5">
        <f t="shared" si="716"/>
        <v>9</v>
      </c>
      <c r="EY183" s="5">
        <f t="shared" si="717"/>
        <v>12</v>
      </c>
      <c r="EZ183" s="5">
        <f t="shared" si="718"/>
        <v>12</v>
      </c>
      <c r="FA183" s="5">
        <f t="shared" si="719"/>
        <v>34</v>
      </c>
      <c r="FB183" s="5">
        <f t="shared" si="720"/>
        <v>42</v>
      </c>
      <c r="FC183" s="5">
        <f t="shared" si="721"/>
        <v>56</v>
      </c>
      <c r="FD183" s="5">
        <f t="shared" si="722"/>
        <v>43</v>
      </c>
      <c r="FE183" s="5">
        <f t="shared" si="723"/>
        <v>39</v>
      </c>
      <c r="FF183" s="5">
        <f t="shared" si="724"/>
        <v>-4</v>
      </c>
      <c r="FG183" s="5">
        <f t="shared" si="725"/>
        <v>7</v>
      </c>
      <c r="FH183" s="5">
        <f t="shared" si="726"/>
        <v>20</v>
      </c>
      <c r="FI183" s="5">
        <f t="shared" si="727"/>
        <v>50</v>
      </c>
      <c r="FJ183" s="5">
        <f t="shared" si="728"/>
        <v>15</v>
      </c>
      <c r="FK183" s="5">
        <f t="shared" si="729"/>
        <v>17</v>
      </c>
      <c r="FL183" s="5">
        <f t="shared" si="730"/>
        <v>24</v>
      </c>
      <c r="FM183" s="5">
        <f t="shared" si="731"/>
        <v>32</v>
      </c>
      <c r="FN183" s="5">
        <f t="shared" si="732"/>
        <v>21</v>
      </c>
      <c r="FO183" s="5">
        <f t="shared" si="733"/>
        <v>47</v>
      </c>
      <c r="FP183" s="176">
        <f t="shared" si="734"/>
        <v>64</v>
      </c>
      <c r="FQ183" s="176">
        <f t="shared" si="735"/>
        <v>298</v>
      </c>
      <c r="FR183" s="176">
        <f t="shared" si="736"/>
        <v>229</v>
      </c>
      <c r="FS183" s="66">
        <f t="shared" si="737"/>
        <v>591</v>
      </c>
      <c r="FT183" s="242">
        <f t="shared" si="588"/>
        <v>1.2741531659520789E-4</v>
      </c>
      <c r="FU183" s="242">
        <f t="shared" si="589"/>
        <v>8.1365640917153501E-5</v>
      </c>
      <c r="FV183" s="242">
        <f t="shared" si="590"/>
        <v>2.4246202871443169E-4</v>
      </c>
      <c r="FW183" s="242">
        <f t="shared" si="591"/>
        <v>3.6722852631192394E-4</v>
      </c>
      <c r="FX183" s="242">
        <f t="shared" si="592"/>
        <v>8.3229873976099159E-5</v>
      </c>
      <c r="FY183" s="242">
        <f t="shared" si="593"/>
        <v>1.2737321058329854E-4</v>
      </c>
      <c r="FZ183" s="242">
        <f t="shared" si="594"/>
        <v>1.2542199274642808E-4</v>
      </c>
      <c r="GA183" s="242">
        <f t="shared" si="595"/>
        <v>4.301383611728439E-4</v>
      </c>
      <c r="GB183" s="242">
        <f t="shared" si="596"/>
        <v>1.9899705484358832E-4</v>
      </c>
      <c r="GC183" s="242">
        <f t="shared" si="597"/>
        <v>4.1309511515026334E-4</v>
      </c>
      <c r="GD183" s="242">
        <f t="shared" si="598"/>
        <v>8.0570189030058882E-4</v>
      </c>
      <c r="GE183" s="242">
        <f t="shared" si="599"/>
        <v>2.779064381658175E-4</v>
      </c>
      <c r="GF183" s="242">
        <f t="shared" si="600"/>
        <v>2.0245191766955347E-4</v>
      </c>
      <c r="GG183" s="242">
        <f t="shared" si="601"/>
        <v>1.9839629660246342E-4</v>
      </c>
      <c r="GH183" s="242">
        <f t="shared" si="602"/>
        <v>1.9129298114170027E-4</v>
      </c>
      <c r="GI183" s="242">
        <f t="shared" si="603"/>
        <v>4.5531852208964416E-4</v>
      </c>
      <c r="GJ183" s="242">
        <f t="shared" si="604"/>
        <v>5.32191234050102E-4</v>
      </c>
      <c r="GK183" s="242">
        <f t="shared" si="605"/>
        <v>7.2845528455284551E-4</v>
      </c>
      <c r="GL183" s="242">
        <f t="shared" si="606"/>
        <v>4.7862334568849412E-4</v>
      </c>
      <c r="GM183" s="242">
        <f t="shared" si="607"/>
        <v>4.8992512939048292E-4</v>
      </c>
      <c r="GN183" s="242">
        <f t="shared" si="608"/>
        <v>-6.1792285233188638E-5</v>
      </c>
      <c r="GO183" s="242">
        <f t="shared" si="609"/>
        <v>1.2835087461953134E-4</v>
      </c>
      <c r="GP183" s="242">
        <f t="shared" si="610"/>
        <v>3.35536690937154E-4</v>
      </c>
      <c r="GQ183" s="242">
        <f t="shared" si="611"/>
        <v>7.3753927396633871E-4</v>
      </c>
      <c r="GR183" s="242">
        <f t="shared" si="612"/>
        <v>2.3237440163591578E-4</v>
      </c>
      <c r="GS183" s="242">
        <f t="shared" si="613"/>
        <v>2.5210956385045453E-4</v>
      </c>
      <c r="GT183" s="242">
        <f t="shared" si="614"/>
        <v>3.4073968907503375E-4</v>
      </c>
      <c r="GU183" s="242">
        <f t="shared" si="615"/>
        <v>4.1908541157134111E-4</v>
      </c>
      <c r="GV183" s="242">
        <f t="shared" si="616"/>
        <v>3.7403485648638781E-4</v>
      </c>
      <c r="GW183" s="242">
        <f t="shared" si="617"/>
        <v>6.331806888871175E-4</v>
      </c>
      <c r="GX183" s="177">
        <f t="shared" si="618"/>
        <v>2.2908375803314414E-4</v>
      </c>
      <c r="GY183" s="177">
        <f t="shared" si="619"/>
        <v>4.5208505267245984E-4</v>
      </c>
      <c r="GZ183" s="177">
        <f t="shared" si="620"/>
        <v>3.491829525527968E-4</v>
      </c>
      <c r="HA183" s="243">
        <f t="shared" si="621"/>
        <v>3.706820093197778E-4</v>
      </c>
      <c r="HB183" s="19"/>
      <c r="HC183" s="19"/>
      <c r="HD183" s="225">
        <v>0.10439999999999999</v>
      </c>
      <c r="HE183" s="10">
        <f t="shared" si="738"/>
        <v>0.41759999999999997</v>
      </c>
      <c r="HF183" s="10">
        <f t="shared" si="739"/>
        <v>0.20879999999999999</v>
      </c>
      <c r="HG183" s="10">
        <f t="shared" si="740"/>
        <v>0.73079999999999989</v>
      </c>
      <c r="HH183" s="10">
        <f t="shared" si="741"/>
        <v>0.52200000000000002</v>
      </c>
      <c r="HI183" s="10">
        <f t="shared" si="742"/>
        <v>0.20879999999999999</v>
      </c>
      <c r="HJ183" s="10">
        <f t="shared" si="743"/>
        <v>0.31319999999999998</v>
      </c>
      <c r="HK183" s="10">
        <f t="shared" si="744"/>
        <v>0.41759999999999997</v>
      </c>
      <c r="HL183" s="10">
        <f t="shared" si="745"/>
        <v>1.2527999999999999</v>
      </c>
      <c r="HM183" s="10">
        <f t="shared" si="746"/>
        <v>0.52200000000000002</v>
      </c>
      <c r="HN183" s="10">
        <f t="shared" si="747"/>
        <v>2.0880000000000001</v>
      </c>
      <c r="HO183" s="10">
        <f t="shared" si="748"/>
        <v>4.0716000000000001</v>
      </c>
      <c r="HP183" s="10">
        <f t="shared" si="749"/>
        <v>1.2527999999999999</v>
      </c>
      <c r="HQ183" s="10">
        <f t="shared" si="750"/>
        <v>0.93959999999999999</v>
      </c>
      <c r="HR183" s="10">
        <f t="shared" si="751"/>
        <v>1.2527999999999999</v>
      </c>
      <c r="HS183" s="10">
        <f t="shared" si="752"/>
        <v>1.2527999999999999</v>
      </c>
      <c r="HT183" s="10">
        <f t="shared" si="753"/>
        <v>3.5495999999999999</v>
      </c>
      <c r="HU183" s="10">
        <f t="shared" si="754"/>
        <v>4.3847999999999994</v>
      </c>
      <c r="HV183" s="10">
        <f t="shared" si="755"/>
        <v>5.8463999999999992</v>
      </c>
      <c r="HW183" s="10">
        <f t="shared" si="756"/>
        <v>4.4891999999999994</v>
      </c>
      <c r="HX183" s="10">
        <f t="shared" si="757"/>
        <v>4.0716000000000001</v>
      </c>
      <c r="HY183" s="10">
        <f t="shared" si="758"/>
        <v>-0.41759999999999997</v>
      </c>
      <c r="HZ183" s="10">
        <f t="shared" si="759"/>
        <v>0.73079999999999989</v>
      </c>
      <c r="IA183" s="10">
        <f t="shared" si="760"/>
        <v>2.0880000000000001</v>
      </c>
      <c r="IB183" s="10">
        <f t="shared" si="761"/>
        <v>5.22</v>
      </c>
      <c r="IC183" s="10">
        <f t="shared" si="762"/>
        <v>1.5659999999999998</v>
      </c>
      <c r="ID183" s="10">
        <f t="shared" si="763"/>
        <v>1.7747999999999999</v>
      </c>
      <c r="IE183" s="10">
        <f t="shared" si="764"/>
        <v>2.5055999999999998</v>
      </c>
      <c r="IF183" s="10">
        <f t="shared" si="765"/>
        <v>3.3407999999999998</v>
      </c>
      <c r="IG183" s="10">
        <f t="shared" si="766"/>
        <v>2.1923999999999997</v>
      </c>
      <c r="IH183" s="10">
        <f t="shared" si="767"/>
        <v>4.9067999999999996</v>
      </c>
      <c r="II183" s="176">
        <f t="shared" si="768"/>
        <v>6.6815999999999995</v>
      </c>
      <c r="IJ183" s="176">
        <f t="shared" si="769"/>
        <v>31.111199999999997</v>
      </c>
      <c r="IK183" s="176">
        <f t="shared" si="770"/>
        <v>23.907599999999999</v>
      </c>
      <c r="IL183" s="19">
        <f t="shared" si="771"/>
        <v>61.700400000000002</v>
      </c>
      <c r="IM183" s="168"/>
      <c r="IN183" s="168"/>
      <c r="IO183" s="168"/>
      <c r="IP183" s="168"/>
      <c r="IQ183" s="168"/>
      <c r="IR183" s="168"/>
      <c r="IS183" s="168"/>
      <c r="IT183" s="168"/>
      <c r="IU183" s="168"/>
      <c r="IV183" s="168"/>
      <c r="IW183" s="168"/>
      <c r="IX183" s="168"/>
      <c r="IY183" s="168"/>
      <c r="IZ183" s="168"/>
      <c r="JA183" s="168"/>
      <c r="JB183" s="168"/>
      <c r="JC183" s="168"/>
      <c r="JD183" s="168"/>
      <c r="JE183" s="168"/>
      <c r="JF183" s="168"/>
      <c r="JG183" s="168"/>
      <c r="JH183" s="168"/>
      <c r="JI183" s="168"/>
      <c r="JJ183" s="168"/>
      <c r="JK183" s="168"/>
      <c r="JL183" s="168"/>
      <c r="JM183" s="168"/>
      <c r="JN183" s="168"/>
      <c r="JO183" s="168"/>
      <c r="JP183" s="168"/>
      <c r="JQ183" s="177">
        <f t="shared" ref="JQ183:JT190" si="776">II183/FP183</f>
        <v>0.10439999999999999</v>
      </c>
      <c r="JR183" s="177">
        <f t="shared" si="776"/>
        <v>0.10439999999999999</v>
      </c>
      <c r="JS183" s="177">
        <f t="shared" si="776"/>
        <v>0.10439999999999999</v>
      </c>
      <c r="JT183" s="22">
        <f t="shared" si="776"/>
        <v>0.10440000000000001</v>
      </c>
    </row>
    <row r="184" spans="1:280" x14ac:dyDescent="0.25">
      <c r="A184" s="96">
        <v>183</v>
      </c>
      <c r="B184" s="39"/>
      <c r="C184" s="39" t="s">
        <v>236</v>
      </c>
      <c r="D184" s="39" t="s">
        <v>198</v>
      </c>
      <c r="E184" s="68">
        <v>519</v>
      </c>
      <c r="F184" s="49" t="s">
        <v>98</v>
      </c>
      <c r="G184" s="124"/>
      <c r="H184" s="125"/>
      <c r="I184" s="125"/>
      <c r="J184" s="125"/>
      <c r="K184" s="125"/>
      <c r="L184" s="125"/>
      <c r="M184" s="125"/>
      <c r="N184" s="17"/>
      <c r="O184" s="12"/>
      <c r="P184" s="12"/>
      <c r="Q184" s="12"/>
      <c r="R184" s="12"/>
      <c r="S184" s="12"/>
      <c r="T184" s="12"/>
      <c r="U184" s="12"/>
      <c r="V184" s="12"/>
      <c r="W184" s="11"/>
      <c r="X184" s="12"/>
      <c r="Y184" s="12"/>
      <c r="Z184" s="12"/>
      <c r="AA184" s="11"/>
      <c r="AB184" s="11"/>
      <c r="AC184" s="11"/>
      <c r="AD184" s="11"/>
      <c r="AE184" s="11"/>
      <c r="AF184" s="11"/>
      <c r="AG184" s="11"/>
      <c r="AH184" s="12"/>
      <c r="AI184" s="12"/>
      <c r="AJ184" s="12"/>
      <c r="AK184" s="12"/>
      <c r="AL184" s="58"/>
      <c r="AM184" s="124">
        <v>99</v>
      </c>
      <c r="AN184" s="125">
        <v>99</v>
      </c>
      <c r="AO184" s="125">
        <v>99</v>
      </c>
      <c r="AP184" s="125">
        <v>99</v>
      </c>
      <c r="AQ184" s="125">
        <v>99</v>
      </c>
      <c r="AR184" s="125">
        <v>99</v>
      </c>
      <c r="AS184" s="125">
        <v>99</v>
      </c>
      <c r="AT184" s="17">
        <v>99</v>
      </c>
      <c r="AU184" s="12">
        <v>97</v>
      </c>
      <c r="AV184" s="12">
        <v>87</v>
      </c>
      <c r="AW184" s="12">
        <v>85</v>
      </c>
      <c r="AX184" s="12">
        <v>86</v>
      </c>
      <c r="AY184" s="12">
        <v>90</v>
      </c>
      <c r="AZ184" s="12">
        <v>98</v>
      </c>
      <c r="BA184" s="12">
        <v>101</v>
      </c>
      <c r="BB184" s="12">
        <v>92</v>
      </c>
      <c r="BC184" s="11">
        <v>86</v>
      </c>
      <c r="BD184" s="12">
        <v>83</v>
      </c>
      <c r="BE184" s="12">
        <v>78</v>
      </c>
      <c r="BF184" s="12">
        <v>89</v>
      </c>
      <c r="BG184" s="11">
        <v>98</v>
      </c>
      <c r="BH184" s="11">
        <v>102</v>
      </c>
      <c r="BI184" s="11">
        <v>92</v>
      </c>
      <c r="BJ184" s="11">
        <v>101</v>
      </c>
      <c r="BK184" s="11">
        <v>100</v>
      </c>
      <c r="BL184" s="11">
        <v>92</v>
      </c>
      <c r="BM184" s="11">
        <v>99</v>
      </c>
      <c r="BN184" s="12">
        <v>103</v>
      </c>
      <c r="BO184" s="12">
        <v>105</v>
      </c>
      <c r="BP184" s="12">
        <v>121</v>
      </c>
      <c r="BQ184" s="12">
        <v>114</v>
      </c>
      <c r="BR184" s="58"/>
      <c r="BS184" s="58"/>
      <c r="BT184" s="12">
        <f t="shared" si="666"/>
        <v>0</v>
      </c>
      <c r="BU184" s="12">
        <f t="shared" si="667"/>
        <v>0</v>
      </c>
      <c r="BV184" s="12">
        <f t="shared" si="668"/>
        <v>0</v>
      </c>
      <c r="BW184" s="12">
        <f t="shared" si="669"/>
        <v>0</v>
      </c>
      <c r="BX184" s="12">
        <f t="shared" si="670"/>
        <v>0</v>
      </c>
      <c r="BY184" s="12">
        <f t="shared" si="671"/>
        <v>0</v>
      </c>
      <c r="BZ184" s="12">
        <f t="shared" si="672"/>
        <v>0</v>
      </c>
      <c r="CA184" s="12">
        <f t="shared" si="673"/>
        <v>-2</v>
      </c>
      <c r="CB184" s="12">
        <f t="shared" si="674"/>
        <v>-10</v>
      </c>
      <c r="CC184" s="12">
        <f t="shared" si="675"/>
        <v>-2</v>
      </c>
      <c r="CD184" s="12">
        <f t="shared" si="676"/>
        <v>1</v>
      </c>
      <c r="CE184" s="12">
        <f t="shared" si="677"/>
        <v>4</v>
      </c>
      <c r="CF184" s="12">
        <f t="shared" si="678"/>
        <v>8</v>
      </c>
      <c r="CG184" s="12">
        <f t="shared" si="679"/>
        <v>3</v>
      </c>
      <c r="CH184" s="12">
        <f t="shared" si="680"/>
        <v>-9</v>
      </c>
      <c r="CI184" s="12">
        <f t="shared" si="681"/>
        <v>-6</v>
      </c>
      <c r="CJ184" s="12">
        <f t="shared" si="682"/>
        <v>-3</v>
      </c>
      <c r="CK184" s="12">
        <f t="shared" si="683"/>
        <v>-5</v>
      </c>
      <c r="CL184" s="12">
        <f t="shared" si="684"/>
        <v>11</v>
      </c>
      <c r="CM184" s="12">
        <f t="shared" si="685"/>
        <v>9</v>
      </c>
      <c r="CN184" s="12">
        <f t="shared" si="686"/>
        <v>4</v>
      </c>
      <c r="CO184" s="12">
        <f t="shared" si="687"/>
        <v>-10</v>
      </c>
      <c r="CP184" s="12">
        <f t="shared" si="688"/>
        <v>9</v>
      </c>
      <c r="CQ184" s="12">
        <f t="shared" si="689"/>
        <v>-1</v>
      </c>
      <c r="CR184" s="12">
        <f t="shared" si="690"/>
        <v>-8</v>
      </c>
      <c r="CS184" s="12">
        <f t="shared" si="691"/>
        <v>7</v>
      </c>
      <c r="CT184" s="12">
        <f t="shared" si="692"/>
        <v>4</v>
      </c>
      <c r="CU184" s="12">
        <f t="shared" si="693"/>
        <v>2</v>
      </c>
      <c r="CV184" s="12">
        <f t="shared" si="694"/>
        <v>16</v>
      </c>
      <c r="CW184" s="12">
        <f t="shared" si="695"/>
        <v>-7</v>
      </c>
      <c r="CX184" s="66">
        <f t="shared" si="696"/>
        <v>-14</v>
      </c>
      <c r="CY184" s="66">
        <f t="shared" si="697"/>
        <v>13</v>
      </c>
      <c r="CZ184" s="66">
        <f t="shared" si="698"/>
        <v>16</v>
      </c>
      <c r="DA184" s="66">
        <f t="shared" si="699"/>
        <v>15</v>
      </c>
      <c r="DB184" s="58"/>
      <c r="DC184" s="128">
        <v>2</v>
      </c>
      <c r="DD184" s="128">
        <v>7</v>
      </c>
      <c r="DE184" s="128">
        <v>2</v>
      </c>
      <c r="DF184" s="129">
        <v>8</v>
      </c>
      <c r="DG184" s="129">
        <v>4</v>
      </c>
      <c r="DH184" s="129">
        <v>8</v>
      </c>
      <c r="DI184" s="129">
        <v>3</v>
      </c>
      <c r="DJ184" s="129">
        <v>2</v>
      </c>
      <c r="DK184" s="128">
        <v>7</v>
      </c>
      <c r="DL184" s="128">
        <v>12</v>
      </c>
      <c r="DM184" s="128">
        <v>8</v>
      </c>
      <c r="DN184" s="129">
        <v>13</v>
      </c>
      <c r="DO184" s="129">
        <v>2</v>
      </c>
      <c r="DP184" s="129">
        <v>5</v>
      </c>
      <c r="DQ184" s="129">
        <v>8</v>
      </c>
      <c r="DR184" s="129">
        <v>7</v>
      </c>
      <c r="DS184" s="130">
        <v>5</v>
      </c>
      <c r="DT184" s="130">
        <v>5</v>
      </c>
      <c r="DU184" s="130">
        <v>2</v>
      </c>
      <c r="DV184" s="130">
        <v>4</v>
      </c>
      <c r="DW184" s="130">
        <v>7</v>
      </c>
      <c r="DX184" s="130">
        <v>6</v>
      </c>
      <c r="DY184" s="130">
        <v>1</v>
      </c>
      <c r="DZ184" s="130">
        <v>4</v>
      </c>
      <c r="EA184" s="130">
        <v>5</v>
      </c>
      <c r="EB184" s="130">
        <v>1</v>
      </c>
      <c r="EC184" s="130">
        <v>2</v>
      </c>
      <c r="ED184" s="130">
        <v>4</v>
      </c>
      <c r="EE184" s="130">
        <v>0</v>
      </c>
      <c r="EF184" s="130">
        <v>4</v>
      </c>
      <c r="EG184" s="66">
        <f t="shared" si="700"/>
        <v>55</v>
      </c>
      <c r="EH184" s="66">
        <f t="shared" si="701"/>
        <v>59</v>
      </c>
      <c r="EI184" s="66">
        <f t="shared" si="702"/>
        <v>34</v>
      </c>
      <c r="EJ184" s="66">
        <f t="shared" si="703"/>
        <v>148</v>
      </c>
      <c r="EK184" s="19"/>
      <c r="EL184" s="5">
        <f t="shared" si="704"/>
        <v>2</v>
      </c>
      <c r="EM184" s="5">
        <f t="shared" si="705"/>
        <v>7</v>
      </c>
      <c r="EN184" s="5">
        <f t="shared" si="706"/>
        <v>2</v>
      </c>
      <c r="EO184" s="5">
        <f t="shared" si="707"/>
        <v>8</v>
      </c>
      <c r="EP184" s="5">
        <f t="shared" si="708"/>
        <v>4</v>
      </c>
      <c r="EQ184" s="5">
        <f t="shared" si="709"/>
        <v>8</v>
      </c>
      <c r="ER184" s="5">
        <f t="shared" si="710"/>
        <v>3</v>
      </c>
      <c r="ES184" s="5">
        <f t="shared" si="711"/>
        <v>0</v>
      </c>
      <c r="ET184" s="5">
        <f t="shared" si="712"/>
        <v>-3</v>
      </c>
      <c r="EU184" s="5">
        <f t="shared" si="713"/>
        <v>10</v>
      </c>
      <c r="EV184" s="5">
        <f t="shared" si="714"/>
        <v>9</v>
      </c>
      <c r="EW184" s="5">
        <f t="shared" si="715"/>
        <v>17</v>
      </c>
      <c r="EX184" s="5">
        <f t="shared" si="716"/>
        <v>10</v>
      </c>
      <c r="EY184" s="5">
        <f t="shared" si="717"/>
        <v>8</v>
      </c>
      <c r="EZ184" s="5">
        <f t="shared" si="718"/>
        <v>-1</v>
      </c>
      <c r="FA184" s="5">
        <f t="shared" si="719"/>
        <v>1</v>
      </c>
      <c r="FB184" s="5">
        <f t="shared" si="720"/>
        <v>2</v>
      </c>
      <c r="FC184" s="5">
        <f t="shared" si="721"/>
        <v>0</v>
      </c>
      <c r="FD184" s="5">
        <f t="shared" si="722"/>
        <v>13</v>
      </c>
      <c r="FE184" s="5">
        <f t="shared" si="723"/>
        <v>13</v>
      </c>
      <c r="FF184" s="5">
        <f t="shared" si="724"/>
        <v>11</v>
      </c>
      <c r="FG184" s="5">
        <f t="shared" si="725"/>
        <v>-4</v>
      </c>
      <c r="FH184" s="5">
        <f t="shared" si="726"/>
        <v>10</v>
      </c>
      <c r="FI184" s="5">
        <f t="shared" si="727"/>
        <v>3</v>
      </c>
      <c r="FJ184" s="5">
        <f t="shared" si="728"/>
        <v>-3</v>
      </c>
      <c r="FK184" s="5">
        <f t="shared" si="729"/>
        <v>8</v>
      </c>
      <c r="FL184" s="5">
        <f t="shared" si="730"/>
        <v>6</v>
      </c>
      <c r="FM184" s="5">
        <f t="shared" si="731"/>
        <v>6</v>
      </c>
      <c r="FN184" s="5">
        <f t="shared" si="732"/>
        <v>16</v>
      </c>
      <c r="FO184" s="5">
        <f t="shared" si="733"/>
        <v>-3</v>
      </c>
      <c r="FP184" s="176">
        <f t="shared" si="734"/>
        <v>41</v>
      </c>
      <c r="FQ184" s="176">
        <f t="shared" si="735"/>
        <v>72</v>
      </c>
      <c r="FR184" s="176">
        <f t="shared" si="736"/>
        <v>50</v>
      </c>
      <c r="FS184" s="66">
        <f t="shared" si="737"/>
        <v>163</v>
      </c>
      <c r="FT184" s="242">
        <f t="shared" si="588"/>
        <v>6.3707658297603947E-5</v>
      </c>
      <c r="FU184" s="242">
        <f t="shared" si="589"/>
        <v>2.8477974321003727E-4</v>
      </c>
      <c r="FV184" s="242">
        <f t="shared" si="590"/>
        <v>6.9274865346980488E-5</v>
      </c>
      <c r="FW184" s="242">
        <f t="shared" si="591"/>
        <v>5.875656420990783E-4</v>
      </c>
      <c r="FX184" s="242">
        <f t="shared" si="592"/>
        <v>1.6645974795219832E-4</v>
      </c>
      <c r="FY184" s="242">
        <f t="shared" si="593"/>
        <v>3.3966189488879615E-4</v>
      </c>
      <c r="FZ184" s="242">
        <f t="shared" si="594"/>
        <v>9.4066494559821051E-5</v>
      </c>
      <c r="GA184" s="242">
        <f t="shared" si="595"/>
        <v>0</v>
      </c>
      <c r="GB184" s="242">
        <f t="shared" si="596"/>
        <v>-1.1939823290615299E-4</v>
      </c>
      <c r="GC184" s="242">
        <f t="shared" si="597"/>
        <v>2.0654755757513167E-4</v>
      </c>
      <c r="GD184" s="242">
        <f t="shared" si="598"/>
        <v>1.8593120545398203E-4</v>
      </c>
      <c r="GE184" s="242">
        <f t="shared" si="599"/>
        <v>3.937007874015748E-4</v>
      </c>
      <c r="GF184" s="242">
        <f t="shared" si="600"/>
        <v>2.2494657518839275E-4</v>
      </c>
      <c r="GG184" s="242">
        <f t="shared" si="601"/>
        <v>1.322641977349756E-4</v>
      </c>
      <c r="GH184" s="242">
        <f t="shared" si="602"/>
        <v>-1.5941081761808355E-5</v>
      </c>
      <c r="GI184" s="242">
        <f t="shared" si="603"/>
        <v>1.3391721237930711E-5</v>
      </c>
      <c r="GJ184" s="242">
        <f t="shared" si="604"/>
        <v>2.5342439716671524E-5</v>
      </c>
      <c r="GK184" s="242">
        <f t="shared" si="605"/>
        <v>0</v>
      </c>
      <c r="GL184" s="242">
        <f t="shared" si="606"/>
        <v>1.4470008125466101E-4</v>
      </c>
      <c r="GM184" s="242">
        <f t="shared" si="607"/>
        <v>1.6330837646349431E-4</v>
      </c>
      <c r="GN184" s="242">
        <f t="shared" si="608"/>
        <v>1.6992878439126875E-4</v>
      </c>
      <c r="GO184" s="242">
        <f t="shared" si="609"/>
        <v>-7.334335692544648E-5</v>
      </c>
      <c r="GP184" s="242">
        <f t="shared" si="610"/>
        <v>1.67768345468577E-4</v>
      </c>
      <c r="GQ184" s="242">
        <f t="shared" si="611"/>
        <v>4.4252356437980323E-5</v>
      </c>
      <c r="GR184" s="242">
        <f t="shared" si="612"/>
        <v>-4.6474880327183155E-5</v>
      </c>
      <c r="GS184" s="242">
        <f t="shared" si="613"/>
        <v>1.1863979475315508E-4</v>
      </c>
      <c r="GT184" s="242">
        <f t="shared" si="614"/>
        <v>8.5184922268758436E-5</v>
      </c>
      <c r="GU184" s="242">
        <f t="shared" si="615"/>
        <v>7.8578514669626462E-5</v>
      </c>
      <c r="GV184" s="242">
        <f t="shared" si="616"/>
        <v>2.8497893827534308E-4</v>
      </c>
      <c r="GW184" s="242">
        <f t="shared" si="617"/>
        <v>-4.0415788652369205E-5</v>
      </c>
      <c r="GX184" s="177">
        <f t="shared" si="618"/>
        <v>1.4675678248998297E-4</v>
      </c>
      <c r="GY184" s="177">
        <f t="shared" si="619"/>
        <v>1.0922860333025875E-4</v>
      </c>
      <c r="GZ184" s="177">
        <f t="shared" si="620"/>
        <v>7.6240819334671793E-5</v>
      </c>
      <c r="HA184" s="243">
        <f t="shared" si="621"/>
        <v>1.0223547803574243E-4</v>
      </c>
      <c r="HB184" s="19"/>
      <c r="HC184" s="19"/>
      <c r="HD184" s="225">
        <v>0</v>
      </c>
      <c r="HE184" s="10">
        <f t="shared" si="738"/>
        <v>0</v>
      </c>
      <c r="HF184" s="10">
        <f t="shared" si="739"/>
        <v>0</v>
      </c>
      <c r="HG184" s="10">
        <f t="shared" si="740"/>
        <v>0</v>
      </c>
      <c r="HH184" s="10">
        <f t="shared" si="741"/>
        <v>0</v>
      </c>
      <c r="HI184" s="10">
        <f t="shared" si="742"/>
        <v>0</v>
      </c>
      <c r="HJ184" s="10">
        <f t="shared" si="743"/>
        <v>0</v>
      </c>
      <c r="HK184" s="10">
        <f t="shared" si="744"/>
        <v>0</v>
      </c>
      <c r="HL184" s="10">
        <f t="shared" si="745"/>
        <v>0</v>
      </c>
      <c r="HM184" s="10">
        <f t="shared" si="746"/>
        <v>0</v>
      </c>
      <c r="HN184" s="10">
        <f t="shared" si="747"/>
        <v>0</v>
      </c>
      <c r="HO184" s="10">
        <f t="shared" si="748"/>
        <v>0</v>
      </c>
      <c r="HP184" s="10">
        <f t="shared" si="749"/>
        <v>0</v>
      </c>
      <c r="HQ184" s="10">
        <f t="shared" si="750"/>
        <v>0</v>
      </c>
      <c r="HR184" s="10">
        <f t="shared" si="751"/>
        <v>0</v>
      </c>
      <c r="HS184" s="10">
        <f t="shared" si="752"/>
        <v>0</v>
      </c>
      <c r="HT184" s="10">
        <f t="shared" si="753"/>
        <v>0</v>
      </c>
      <c r="HU184" s="10">
        <f t="shared" si="754"/>
        <v>0</v>
      </c>
      <c r="HV184" s="10">
        <f t="shared" si="755"/>
        <v>0</v>
      </c>
      <c r="HW184" s="10">
        <f t="shared" si="756"/>
        <v>0</v>
      </c>
      <c r="HX184" s="10">
        <f t="shared" si="757"/>
        <v>0</v>
      </c>
      <c r="HY184" s="10">
        <f t="shared" si="758"/>
        <v>0</v>
      </c>
      <c r="HZ184" s="10">
        <f t="shared" si="759"/>
        <v>0</v>
      </c>
      <c r="IA184" s="10">
        <f t="shared" si="760"/>
        <v>0</v>
      </c>
      <c r="IB184" s="10">
        <f t="shared" si="761"/>
        <v>0</v>
      </c>
      <c r="IC184" s="10">
        <f t="shared" si="762"/>
        <v>0</v>
      </c>
      <c r="ID184" s="10">
        <f t="shared" si="763"/>
        <v>0</v>
      </c>
      <c r="IE184" s="10">
        <f t="shared" si="764"/>
        <v>0</v>
      </c>
      <c r="IF184" s="10">
        <f t="shared" si="765"/>
        <v>0</v>
      </c>
      <c r="IG184" s="10">
        <f t="shared" si="766"/>
        <v>0</v>
      </c>
      <c r="IH184" s="10">
        <f t="shared" si="767"/>
        <v>0</v>
      </c>
      <c r="II184" s="176">
        <f t="shared" si="768"/>
        <v>0</v>
      </c>
      <c r="IJ184" s="176">
        <f t="shared" si="769"/>
        <v>0</v>
      </c>
      <c r="IK184" s="176">
        <f t="shared" si="770"/>
        <v>0</v>
      </c>
      <c r="IL184" s="19">
        <f t="shared" si="771"/>
        <v>0</v>
      </c>
      <c r="IM184" s="168"/>
      <c r="IN184" s="168"/>
      <c r="IO184" s="168"/>
      <c r="IP184" s="168"/>
      <c r="IQ184" s="168"/>
      <c r="IR184" s="168"/>
      <c r="IS184" s="168"/>
      <c r="IT184" s="168"/>
      <c r="IU184" s="168"/>
      <c r="IV184" s="168"/>
      <c r="IW184" s="168"/>
      <c r="IX184" s="168"/>
      <c r="IY184" s="168"/>
      <c r="IZ184" s="168"/>
      <c r="JA184" s="168"/>
      <c r="JB184" s="168"/>
      <c r="JC184" s="168"/>
      <c r="JD184" s="168"/>
      <c r="JE184" s="168"/>
      <c r="JF184" s="168"/>
      <c r="JG184" s="168"/>
      <c r="JH184" s="168"/>
      <c r="JI184" s="168"/>
      <c r="JJ184" s="168"/>
      <c r="JK184" s="168"/>
      <c r="JL184" s="168"/>
      <c r="JM184" s="168"/>
      <c r="JN184" s="168"/>
      <c r="JO184" s="168"/>
      <c r="JP184" s="168"/>
      <c r="JQ184" s="177">
        <f t="shared" si="776"/>
        <v>0</v>
      </c>
      <c r="JR184" s="177">
        <f t="shared" si="776"/>
        <v>0</v>
      </c>
      <c r="JS184" s="177">
        <f t="shared" si="776"/>
        <v>0</v>
      </c>
      <c r="JT184" s="22">
        <f t="shared" si="776"/>
        <v>0</v>
      </c>
    </row>
    <row r="185" spans="1:280" x14ac:dyDescent="0.25">
      <c r="A185" s="96">
        <v>184</v>
      </c>
      <c r="B185" s="39"/>
      <c r="C185" s="39" t="s">
        <v>236</v>
      </c>
      <c r="D185" s="39" t="s">
        <v>198</v>
      </c>
      <c r="E185" s="68">
        <v>520</v>
      </c>
      <c r="F185" s="46" t="s">
        <v>99</v>
      </c>
      <c r="G185" s="124"/>
      <c r="H185" s="125"/>
      <c r="I185" s="125"/>
      <c r="J185" s="125"/>
      <c r="K185" s="125"/>
      <c r="L185" s="125"/>
      <c r="M185" s="125"/>
      <c r="N185" s="17"/>
      <c r="O185" s="12"/>
      <c r="P185" s="12"/>
      <c r="Q185" s="12"/>
      <c r="R185" s="12"/>
      <c r="S185" s="12"/>
      <c r="T185" s="12"/>
      <c r="U185" s="12"/>
      <c r="V185" s="12"/>
      <c r="W185" s="11"/>
      <c r="X185" s="12"/>
      <c r="Y185" s="12"/>
      <c r="Z185" s="12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60"/>
      <c r="AM185" s="124">
        <v>161</v>
      </c>
      <c r="AN185" s="125">
        <v>161</v>
      </c>
      <c r="AO185" s="125">
        <v>161</v>
      </c>
      <c r="AP185" s="125">
        <v>161</v>
      </c>
      <c r="AQ185" s="125">
        <v>161</v>
      </c>
      <c r="AR185" s="125">
        <v>161</v>
      </c>
      <c r="AS185" s="125">
        <v>161</v>
      </c>
      <c r="AT185" s="17">
        <v>161</v>
      </c>
      <c r="AU185" s="12">
        <v>173</v>
      </c>
      <c r="AV185" s="12">
        <v>205</v>
      </c>
      <c r="AW185" s="12">
        <v>235</v>
      </c>
      <c r="AX185" s="12">
        <v>272</v>
      </c>
      <c r="AY185" s="12">
        <v>275</v>
      </c>
      <c r="AZ185" s="12">
        <v>297</v>
      </c>
      <c r="BA185" s="12">
        <v>327</v>
      </c>
      <c r="BB185" s="12">
        <v>354</v>
      </c>
      <c r="BC185" s="11">
        <v>401</v>
      </c>
      <c r="BD185" s="12">
        <v>416</v>
      </c>
      <c r="BE185" s="12">
        <v>395</v>
      </c>
      <c r="BF185" s="12">
        <v>448</v>
      </c>
      <c r="BG185" s="11">
        <v>474</v>
      </c>
      <c r="BH185" s="11">
        <v>504</v>
      </c>
      <c r="BI185" s="11">
        <v>472</v>
      </c>
      <c r="BJ185" s="11">
        <v>488</v>
      </c>
      <c r="BK185" s="11">
        <v>516</v>
      </c>
      <c r="BL185" s="11">
        <v>542</v>
      </c>
      <c r="BM185" s="11">
        <v>575</v>
      </c>
      <c r="BN185" s="11">
        <v>614</v>
      </c>
      <c r="BO185" s="11">
        <v>660</v>
      </c>
      <c r="BP185" s="11">
        <v>737</v>
      </c>
      <c r="BQ185" s="11">
        <v>800</v>
      </c>
      <c r="BR185" s="60"/>
      <c r="BS185" s="60"/>
      <c r="BT185" s="11">
        <f t="shared" si="666"/>
        <v>0</v>
      </c>
      <c r="BU185" s="11">
        <f t="shared" si="667"/>
        <v>0</v>
      </c>
      <c r="BV185" s="11">
        <f t="shared" si="668"/>
        <v>0</v>
      </c>
      <c r="BW185" s="11">
        <f t="shared" si="669"/>
        <v>0</v>
      </c>
      <c r="BX185" s="11">
        <f t="shared" si="670"/>
        <v>0</v>
      </c>
      <c r="BY185" s="11">
        <f t="shared" si="671"/>
        <v>0</v>
      </c>
      <c r="BZ185" s="11">
        <f t="shared" si="672"/>
        <v>0</v>
      </c>
      <c r="CA185" s="11">
        <f t="shared" si="673"/>
        <v>12</v>
      </c>
      <c r="CB185" s="11">
        <f t="shared" si="674"/>
        <v>32</v>
      </c>
      <c r="CC185" s="11">
        <f t="shared" si="675"/>
        <v>30</v>
      </c>
      <c r="CD185" s="11">
        <f t="shared" si="676"/>
        <v>37</v>
      </c>
      <c r="CE185" s="11">
        <f t="shared" si="677"/>
        <v>3</v>
      </c>
      <c r="CF185" s="11">
        <f t="shared" si="678"/>
        <v>22</v>
      </c>
      <c r="CG185" s="11">
        <f t="shared" si="679"/>
        <v>30</v>
      </c>
      <c r="CH185" s="11">
        <f t="shared" si="680"/>
        <v>27</v>
      </c>
      <c r="CI185" s="11">
        <f t="shared" si="681"/>
        <v>47</v>
      </c>
      <c r="CJ185" s="11">
        <f t="shared" si="682"/>
        <v>15</v>
      </c>
      <c r="CK185" s="11">
        <f t="shared" si="683"/>
        <v>-21</v>
      </c>
      <c r="CL185" s="11">
        <f t="shared" si="684"/>
        <v>53</v>
      </c>
      <c r="CM185" s="11">
        <f t="shared" si="685"/>
        <v>26</v>
      </c>
      <c r="CN185" s="11">
        <f t="shared" si="686"/>
        <v>30</v>
      </c>
      <c r="CO185" s="11">
        <f t="shared" si="687"/>
        <v>-32</v>
      </c>
      <c r="CP185" s="11">
        <f t="shared" si="688"/>
        <v>16</v>
      </c>
      <c r="CQ185" s="11">
        <f t="shared" si="689"/>
        <v>28</v>
      </c>
      <c r="CR185" s="11">
        <f t="shared" si="690"/>
        <v>26</v>
      </c>
      <c r="CS185" s="11">
        <f t="shared" si="691"/>
        <v>33</v>
      </c>
      <c r="CT185" s="11">
        <f t="shared" si="692"/>
        <v>39</v>
      </c>
      <c r="CU185" s="11">
        <f t="shared" si="693"/>
        <v>46</v>
      </c>
      <c r="CV185" s="11">
        <f t="shared" si="694"/>
        <v>77</v>
      </c>
      <c r="CW185" s="11">
        <f t="shared" si="695"/>
        <v>63</v>
      </c>
      <c r="CX185" s="66">
        <f t="shared" si="696"/>
        <v>74</v>
      </c>
      <c r="CY185" s="66">
        <f t="shared" si="697"/>
        <v>239</v>
      </c>
      <c r="CZ185" s="66">
        <f t="shared" si="698"/>
        <v>326</v>
      </c>
      <c r="DA185" s="66">
        <f t="shared" si="699"/>
        <v>639</v>
      </c>
      <c r="DB185" s="60"/>
      <c r="DC185" s="128">
        <v>1</v>
      </c>
      <c r="DD185" s="128">
        <v>2</v>
      </c>
      <c r="DE185" s="128">
        <v>2</v>
      </c>
      <c r="DF185" s="129">
        <v>6</v>
      </c>
      <c r="DG185" s="129">
        <v>7</v>
      </c>
      <c r="DH185" s="129">
        <v>5</v>
      </c>
      <c r="DI185" s="129">
        <v>1</v>
      </c>
      <c r="DJ185" s="129">
        <v>3</v>
      </c>
      <c r="DK185" s="128">
        <v>12</v>
      </c>
      <c r="DL185" s="128">
        <v>12</v>
      </c>
      <c r="DM185" s="128">
        <v>13</v>
      </c>
      <c r="DN185" s="129">
        <v>22</v>
      </c>
      <c r="DO185" s="129">
        <v>17</v>
      </c>
      <c r="DP185" s="129">
        <v>14</v>
      </c>
      <c r="DQ185" s="129">
        <v>19</v>
      </c>
      <c r="DR185" s="129">
        <v>24</v>
      </c>
      <c r="DS185" s="130">
        <v>34</v>
      </c>
      <c r="DT185" s="130">
        <v>25</v>
      </c>
      <c r="DU185" s="130">
        <v>18</v>
      </c>
      <c r="DV185" s="130">
        <v>29</v>
      </c>
      <c r="DW185" s="130">
        <v>25</v>
      </c>
      <c r="DX185" s="130">
        <v>28</v>
      </c>
      <c r="DY185" s="130">
        <v>19</v>
      </c>
      <c r="DZ185" s="130">
        <v>22</v>
      </c>
      <c r="EA185" s="130">
        <v>30</v>
      </c>
      <c r="EB185" s="130">
        <v>32</v>
      </c>
      <c r="EC185" s="130">
        <v>34</v>
      </c>
      <c r="ED185" s="130">
        <v>46</v>
      </c>
      <c r="EE185" s="130">
        <v>29</v>
      </c>
      <c r="EF185" s="130">
        <v>36</v>
      </c>
      <c r="EG185" s="66">
        <f t="shared" si="700"/>
        <v>51</v>
      </c>
      <c r="EH185" s="66">
        <f t="shared" si="701"/>
        <v>215</v>
      </c>
      <c r="EI185" s="66">
        <f t="shared" si="702"/>
        <v>301</v>
      </c>
      <c r="EJ185" s="66">
        <f t="shared" si="703"/>
        <v>567</v>
      </c>
      <c r="EK185" s="25"/>
      <c r="EL185" s="5">
        <f t="shared" si="704"/>
        <v>1</v>
      </c>
      <c r="EM185" s="5">
        <f t="shared" si="705"/>
        <v>2</v>
      </c>
      <c r="EN185" s="5">
        <f t="shared" si="706"/>
        <v>2</v>
      </c>
      <c r="EO185" s="5">
        <f t="shared" si="707"/>
        <v>6</v>
      </c>
      <c r="EP185" s="5">
        <f t="shared" si="708"/>
        <v>7</v>
      </c>
      <c r="EQ185" s="5">
        <f t="shared" si="709"/>
        <v>5</v>
      </c>
      <c r="ER185" s="5">
        <f t="shared" si="710"/>
        <v>1</v>
      </c>
      <c r="ES185" s="5">
        <f t="shared" si="711"/>
        <v>15</v>
      </c>
      <c r="ET185" s="5">
        <f t="shared" si="712"/>
        <v>44</v>
      </c>
      <c r="EU185" s="5">
        <f t="shared" si="713"/>
        <v>42</v>
      </c>
      <c r="EV185" s="5">
        <f t="shared" si="714"/>
        <v>50</v>
      </c>
      <c r="EW185" s="5">
        <f t="shared" si="715"/>
        <v>25</v>
      </c>
      <c r="EX185" s="5">
        <f t="shared" si="716"/>
        <v>39</v>
      </c>
      <c r="EY185" s="5">
        <f t="shared" si="717"/>
        <v>44</v>
      </c>
      <c r="EZ185" s="5">
        <f t="shared" si="718"/>
        <v>46</v>
      </c>
      <c r="FA185" s="5">
        <f t="shared" si="719"/>
        <v>71</v>
      </c>
      <c r="FB185" s="5">
        <f t="shared" si="720"/>
        <v>49</v>
      </c>
      <c r="FC185" s="5">
        <f t="shared" si="721"/>
        <v>4</v>
      </c>
      <c r="FD185" s="5">
        <f t="shared" si="722"/>
        <v>71</v>
      </c>
      <c r="FE185" s="5">
        <f t="shared" si="723"/>
        <v>55</v>
      </c>
      <c r="FF185" s="5">
        <f t="shared" si="724"/>
        <v>55</v>
      </c>
      <c r="FG185" s="5">
        <f t="shared" si="725"/>
        <v>-4</v>
      </c>
      <c r="FH185" s="5">
        <f t="shared" si="726"/>
        <v>35</v>
      </c>
      <c r="FI185" s="5">
        <f t="shared" si="727"/>
        <v>50</v>
      </c>
      <c r="FJ185" s="5">
        <f t="shared" si="728"/>
        <v>56</v>
      </c>
      <c r="FK185" s="5">
        <f t="shared" si="729"/>
        <v>65</v>
      </c>
      <c r="FL185" s="5">
        <f t="shared" si="730"/>
        <v>73</v>
      </c>
      <c r="FM185" s="5">
        <f t="shared" si="731"/>
        <v>92</v>
      </c>
      <c r="FN185" s="5">
        <f t="shared" si="732"/>
        <v>106</v>
      </c>
      <c r="FO185" s="5">
        <f t="shared" si="733"/>
        <v>99</v>
      </c>
      <c r="FP185" s="176">
        <f t="shared" si="734"/>
        <v>125</v>
      </c>
      <c r="FQ185" s="176">
        <f t="shared" si="735"/>
        <v>454</v>
      </c>
      <c r="FR185" s="176">
        <f t="shared" si="736"/>
        <v>627</v>
      </c>
      <c r="FS185" s="66">
        <f t="shared" si="737"/>
        <v>1206</v>
      </c>
      <c r="FT185" s="242">
        <f t="shared" si="588"/>
        <v>3.1853829148801973E-5</v>
      </c>
      <c r="FU185" s="242">
        <f t="shared" si="589"/>
        <v>8.1365640917153501E-5</v>
      </c>
      <c r="FV185" s="242">
        <f t="shared" si="590"/>
        <v>6.9274865346980488E-5</v>
      </c>
      <c r="FW185" s="242">
        <f t="shared" si="591"/>
        <v>4.4067423157430867E-4</v>
      </c>
      <c r="FX185" s="242">
        <f t="shared" si="592"/>
        <v>2.9130455891634706E-4</v>
      </c>
      <c r="FY185" s="242">
        <f t="shared" si="593"/>
        <v>2.1228868430549759E-4</v>
      </c>
      <c r="FZ185" s="242">
        <f t="shared" si="594"/>
        <v>3.1355498186607019E-5</v>
      </c>
      <c r="GA185" s="242">
        <f t="shared" si="595"/>
        <v>5.3767295146605492E-4</v>
      </c>
      <c r="GB185" s="242">
        <f t="shared" si="596"/>
        <v>1.7511740826235771E-3</v>
      </c>
      <c r="GC185" s="242">
        <f t="shared" si="597"/>
        <v>8.6749974181555298E-4</v>
      </c>
      <c r="GD185" s="242">
        <f t="shared" si="598"/>
        <v>1.0329511414110112E-3</v>
      </c>
      <c r="GE185" s="242">
        <f t="shared" si="599"/>
        <v>5.7897174617878647E-4</v>
      </c>
      <c r="GF185" s="242">
        <f t="shared" si="600"/>
        <v>8.7729164323473174E-4</v>
      </c>
      <c r="GG185" s="242">
        <f t="shared" si="601"/>
        <v>7.2745308754236591E-4</v>
      </c>
      <c r="GH185" s="242">
        <f t="shared" si="602"/>
        <v>7.3328976104318434E-4</v>
      </c>
      <c r="GI185" s="242">
        <f t="shared" si="603"/>
        <v>9.5081220789308045E-4</v>
      </c>
      <c r="GJ185" s="242">
        <f t="shared" si="604"/>
        <v>6.2088977305845233E-4</v>
      </c>
      <c r="GK185" s="242">
        <f t="shared" si="605"/>
        <v>5.2032520325203252E-5</v>
      </c>
      <c r="GL185" s="242">
        <f t="shared" si="606"/>
        <v>7.9028505916007164E-4</v>
      </c>
      <c r="GM185" s="242">
        <f t="shared" si="607"/>
        <v>6.9092005426862977E-4</v>
      </c>
      <c r="GN185" s="242">
        <f t="shared" si="608"/>
        <v>8.496439219563437E-4</v>
      </c>
      <c r="GO185" s="242">
        <f t="shared" si="609"/>
        <v>-7.334335692544648E-5</v>
      </c>
      <c r="GP185" s="242">
        <f t="shared" si="610"/>
        <v>5.8718920914001944E-4</v>
      </c>
      <c r="GQ185" s="242">
        <f t="shared" si="611"/>
        <v>7.3753927396633871E-4</v>
      </c>
      <c r="GR185" s="242">
        <f t="shared" si="612"/>
        <v>8.6753109944075224E-4</v>
      </c>
      <c r="GS185" s="242">
        <f t="shared" si="613"/>
        <v>9.6394833236938501E-4</v>
      </c>
      <c r="GT185" s="242">
        <f t="shared" si="614"/>
        <v>1.0364165542698942E-3</v>
      </c>
      <c r="GU185" s="242">
        <f t="shared" si="615"/>
        <v>1.2048705582676058E-3</v>
      </c>
      <c r="GV185" s="242">
        <f t="shared" si="616"/>
        <v>1.887985466074148E-3</v>
      </c>
      <c r="GW185" s="242">
        <f t="shared" si="617"/>
        <v>1.3337210255281837E-3</v>
      </c>
      <c r="GX185" s="177">
        <f t="shared" si="618"/>
        <v>4.4742921490848462E-4</v>
      </c>
      <c r="GY185" s="177">
        <f t="shared" si="619"/>
        <v>6.8874702655468713E-4</v>
      </c>
      <c r="GZ185" s="177">
        <f t="shared" si="620"/>
        <v>9.5605987445678421E-4</v>
      </c>
      <c r="HA185" s="243">
        <f t="shared" si="621"/>
        <v>7.5641709516015569E-4</v>
      </c>
      <c r="HB185" s="19"/>
      <c r="HC185" s="19"/>
      <c r="HD185" s="225">
        <v>2.6099999999999999E-3</v>
      </c>
      <c r="HE185" s="10">
        <f t="shared" si="738"/>
        <v>2.6099999999999999E-3</v>
      </c>
      <c r="HF185" s="10">
        <f t="shared" si="739"/>
        <v>5.2199999999999998E-3</v>
      </c>
      <c r="HG185" s="10">
        <f t="shared" si="740"/>
        <v>5.2199999999999998E-3</v>
      </c>
      <c r="HH185" s="10">
        <f t="shared" si="741"/>
        <v>1.566E-2</v>
      </c>
      <c r="HI185" s="10">
        <f t="shared" si="742"/>
        <v>1.8269999999999998E-2</v>
      </c>
      <c r="HJ185" s="10">
        <f t="shared" si="743"/>
        <v>1.3049999999999999E-2</v>
      </c>
      <c r="HK185" s="10">
        <f t="shared" si="744"/>
        <v>2.6099999999999999E-3</v>
      </c>
      <c r="HL185" s="10">
        <f t="shared" si="745"/>
        <v>3.9149999999999997E-2</v>
      </c>
      <c r="HM185" s="10">
        <f t="shared" si="746"/>
        <v>0.11484</v>
      </c>
      <c r="HN185" s="10">
        <f t="shared" si="747"/>
        <v>0.10962</v>
      </c>
      <c r="HO185" s="10">
        <f t="shared" si="748"/>
        <v>0.1305</v>
      </c>
      <c r="HP185" s="10">
        <f t="shared" si="749"/>
        <v>6.5250000000000002E-2</v>
      </c>
      <c r="HQ185" s="10">
        <f t="shared" si="750"/>
        <v>0.10178999999999999</v>
      </c>
      <c r="HR185" s="10">
        <f t="shared" si="751"/>
        <v>0.11484</v>
      </c>
      <c r="HS185" s="10">
        <f t="shared" si="752"/>
        <v>0.12006</v>
      </c>
      <c r="HT185" s="10">
        <f t="shared" si="753"/>
        <v>0.18531</v>
      </c>
      <c r="HU185" s="10">
        <f t="shared" si="754"/>
        <v>0.12789</v>
      </c>
      <c r="HV185" s="10">
        <f t="shared" si="755"/>
        <v>1.044E-2</v>
      </c>
      <c r="HW185" s="10">
        <f t="shared" si="756"/>
        <v>0.18531</v>
      </c>
      <c r="HX185" s="10">
        <f t="shared" si="757"/>
        <v>0.14354999999999998</v>
      </c>
      <c r="HY185" s="10">
        <f t="shared" si="758"/>
        <v>0.14354999999999998</v>
      </c>
      <c r="HZ185" s="10">
        <f t="shared" si="759"/>
        <v>-1.044E-2</v>
      </c>
      <c r="IA185" s="10">
        <f t="shared" si="760"/>
        <v>9.1350000000000001E-2</v>
      </c>
      <c r="IB185" s="10">
        <f t="shared" si="761"/>
        <v>0.1305</v>
      </c>
      <c r="IC185" s="10">
        <f t="shared" si="762"/>
        <v>0.14615999999999998</v>
      </c>
      <c r="ID185" s="10">
        <f t="shared" si="763"/>
        <v>0.16965</v>
      </c>
      <c r="IE185" s="10">
        <f t="shared" si="764"/>
        <v>0.19053</v>
      </c>
      <c r="IF185" s="10">
        <f t="shared" si="765"/>
        <v>0.24012</v>
      </c>
      <c r="IG185" s="10">
        <f t="shared" si="766"/>
        <v>0.27666000000000002</v>
      </c>
      <c r="IH185" s="10">
        <f t="shared" si="767"/>
        <v>0.25839000000000001</v>
      </c>
      <c r="II185" s="176">
        <f t="shared" si="768"/>
        <v>0.32624999999999998</v>
      </c>
      <c r="IJ185" s="176">
        <f t="shared" si="769"/>
        <v>1.1849400000000001</v>
      </c>
      <c r="IK185" s="176">
        <f t="shared" si="770"/>
        <v>1.6364700000000001</v>
      </c>
      <c r="IL185" s="19">
        <f t="shared" si="771"/>
        <v>3.1476600000000006</v>
      </c>
      <c r="IM185" s="168"/>
      <c r="IN185" s="168"/>
      <c r="IO185" s="168"/>
      <c r="IP185" s="168"/>
      <c r="IQ185" s="168"/>
      <c r="IR185" s="168"/>
      <c r="IS185" s="168"/>
      <c r="IT185" s="168"/>
      <c r="IU185" s="168"/>
      <c r="IV185" s="168"/>
      <c r="IW185" s="168"/>
      <c r="IX185" s="168"/>
      <c r="IY185" s="168"/>
      <c r="IZ185" s="168"/>
      <c r="JA185" s="168"/>
      <c r="JB185" s="168"/>
      <c r="JC185" s="168"/>
      <c r="JD185" s="168"/>
      <c r="JE185" s="168"/>
      <c r="JF185" s="168"/>
      <c r="JG185" s="168"/>
      <c r="JH185" s="168"/>
      <c r="JI185" s="168"/>
      <c r="JJ185" s="168"/>
      <c r="JK185" s="168"/>
      <c r="JL185" s="168"/>
      <c r="JM185" s="168"/>
      <c r="JN185" s="168"/>
      <c r="JO185" s="168"/>
      <c r="JP185" s="168"/>
      <c r="JQ185" s="177">
        <f t="shared" si="776"/>
        <v>2.6099999999999999E-3</v>
      </c>
      <c r="JR185" s="177">
        <f t="shared" si="776"/>
        <v>2.6100000000000003E-3</v>
      </c>
      <c r="JS185" s="177">
        <f t="shared" si="776"/>
        <v>2.6100000000000003E-3</v>
      </c>
      <c r="JT185" s="22">
        <f t="shared" si="776"/>
        <v>2.6100000000000003E-3</v>
      </c>
    </row>
    <row r="186" spans="1:280" x14ac:dyDescent="0.25">
      <c r="A186" s="96">
        <v>185</v>
      </c>
      <c r="B186" s="45"/>
      <c r="C186" s="45" t="s">
        <v>182</v>
      </c>
      <c r="D186" s="45" t="s">
        <v>182</v>
      </c>
      <c r="E186" s="68">
        <v>260</v>
      </c>
      <c r="F186" s="46" t="s">
        <v>213</v>
      </c>
      <c r="G186" s="124"/>
      <c r="H186" s="125"/>
      <c r="I186" s="125"/>
      <c r="J186" s="125"/>
      <c r="K186" s="125"/>
      <c r="L186" s="125"/>
      <c r="M186" s="125"/>
      <c r="N186" s="17"/>
      <c r="O186" s="12"/>
      <c r="P186" s="12"/>
      <c r="Q186" s="12"/>
      <c r="R186" s="12"/>
      <c r="S186" s="12"/>
      <c r="T186" s="12"/>
      <c r="U186" s="12"/>
      <c r="V186" s="12"/>
      <c r="W186" s="11"/>
      <c r="X186" s="11"/>
      <c r="Y186" s="12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60"/>
      <c r="AM186" s="124">
        <v>15</v>
      </c>
      <c r="AN186" s="125">
        <v>15</v>
      </c>
      <c r="AO186" s="125">
        <v>15</v>
      </c>
      <c r="AP186" s="125">
        <v>15</v>
      </c>
      <c r="AQ186" s="125">
        <v>15</v>
      </c>
      <c r="AR186" s="125">
        <v>15</v>
      </c>
      <c r="AS186" s="125">
        <v>15</v>
      </c>
      <c r="AT186" s="17">
        <v>15</v>
      </c>
      <c r="AU186" s="12">
        <v>13</v>
      </c>
      <c r="AV186" s="12">
        <v>26</v>
      </c>
      <c r="AW186" s="12">
        <v>8</v>
      </c>
      <c r="AX186" s="12">
        <v>9</v>
      </c>
      <c r="AY186" s="12">
        <v>9</v>
      </c>
      <c r="AZ186" s="12">
        <v>3</v>
      </c>
      <c r="BA186" s="12">
        <v>3</v>
      </c>
      <c r="BB186" s="12">
        <v>3</v>
      </c>
      <c r="BC186" s="11">
        <v>2</v>
      </c>
      <c r="BD186" s="11">
        <v>2</v>
      </c>
      <c r="BE186" s="12">
        <v>1</v>
      </c>
      <c r="BF186" s="11">
        <v>5</v>
      </c>
      <c r="BG186" s="11">
        <v>7</v>
      </c>
      <c r="BH186" s="11">
        <v>8</v>
      </c>
      <c r="BI186" s="11">
        <v>12</v>
      </c>
      <c r="BJ186" s="11">
        <v>16</v>
      </c>
      <c r="BK186" s="11">
        <v>11</v>
      </c>
      <c r="BL186" s="11">
        <v>8</v>
      </c>
      <c r="BM186" s="11">
        <v>21</v>
      </c>
      <c r="BN186" s="11">
        <v>32</v>
      </c>
      <c r="BO186" s="11">
        <v>19</v>
      </c>
      <c r="BP186" s="11">
        <v>20</v>
      </c>
      <c r="BQ186" s="11">
        <v>22</v>
      </c>
      <c r="BR186" s="60"/>
      <c r="BS186" s="60"/>
      <c r="BT186" s="11">
        <f t="shared" si="666"/>
        <v>0</v>
      </c>
      <c r="BU186" s="11">
        <f t="shared" si="667"/>
        <v>0</v>
      </c>
      <c r="BV186" s="11">
        <f t="shared" si="668"/>
        <v>0</v>
      </c>
      <c r="BW186" s="11">
        <f t="shared" si="669"/>
        <v>0</v>
      </c>
      <c r="BX186" s="11">
        <f t="shared" si="670"/>
        <v>0</v>
      </c>
      <c r="BY186" s="11">
        <f t="shared" si="671"/>
        <v>0</v>
      </c>
      <c r="BZ186" s="11">
        <f t="shared" si="672"/>
        <v>0</v>
      </c>
      <c r="CA186" s="11">
        <f t="shared" si="673"/>
        <v>-2</v>
      </c>
      <c r="CB186" s="11">
        <f t="shared" si="674"/>
        <v>13</v>
      </c>
      <c r="CC186" s="11">
        <f t="shared" si="675"/>
        <v>-18</v>
      </c>
      <c r="CD186" s="11">
        <f t="shared" si="676"/>
        <v>1</v>
      </c>
      <c r="CE186" s="11">
        <f t="shared" si="677"/>
        <v>0</v>
      </c>
      <c r="CF186" s="11">
        <f t="shared" si="678"/>
        <v>-6</v>
      </c>
      <c r="CG186" s="11">
        <f t="shared" si="679"/>
        <v>0</v>
      </c>
      <c r="CH186" s="11">
        <f t="shared" si="680"/>
        <v>0</v>
      </c>
      <c r="CI186" s="11">
        <f t="shared" si="681"/>
        <v>-1</v>
      </c>
      <c r="CJ186" s="11">
        <f t="shared" si="682"/>
        <v>0</v>
      </c>
      <c r="CK186" s="11">
        <f t="shared" si="683"/>
        <v>-1</v>
      </c>
      <c r="CL186" s="11">
        <f t="shared" si="684"/>
        <v>4</v>
      </c>
      <c r="CM186" s="11">
        <f t="shared" si="685"/>
        <v>2</v>
      </c>
      <c r="CN186" s="11">
        <f t="shared" si="686"/>
        <v>1</v>
      </c>
      <c r="CO186" s="11">
        <f t="shared" si="687"/>
        <v>4</v>
      </c>
      <c r="CP186" s="11">
        <f t="shared" si="688"/>
        <v>4</v>
      </c>
      <c r="CQ186" s="11">
        <f t="shared" si="689"/>
        <v>-5</v>
      </c>
      <c r="CR186" s="11">
        <f t="shared" si="690"/>
        <v>-3</v>
      </c>
      <c r="CS186" s="11">
        <f t="shared" si="691"/>
        <v>13</v>
      </c>
      <c r="CT186" s="11">
        <f t="shared" si="692"/>
        <v>11</v>
      </c>
      <c r="CU186" s="11">
        <f t="shared" si="693"/>
        <v>-13</v>
      </c>
      <c r="CV186" s="11">
        <f t="shared" si="694"/>
        <v>1</v>
      </c>
      <c r="CW186" s="11">
        <f t="shared" si="695"/>
        <v>2</v>
      </c>
      <c r="CX186" s="66">
        <f t="shared" si="696"/>
        <v>-7</v>
      </c>
      <c r="CY186" s="66">
        <f t="shared" si="697"/>
        <v>-1</v>
      </c>
      <c r="CZ186" s="66">
        <f t="shared" si="698"/>
        <v>15</v>
      </c>
      <c r="DA186" s="66">
        <f t="shared" si="699"/>
        <v>7</v>
      </c>
      <c r="DB186" s="60"/>
      <c r="DC186" s="129">
        <v>0</v>
      </c>
      <c r="DD186" s="128">
        <v>0</v>
      </c>
      <c r="DE186" s="129">
        <v>0</v>
      </c>
      <c r="DF186" s="129">
        <v>0</v>
      </c>
      <c r="DG186" s="129">
        <v>0</v>
      </c>
      <c r="DH186" s="129">
        <v>0</v>
      </c>
      <c r="DI186" s="129">
        <v>0</v>
      </c>
      <c r="DJ186" s="130">
        <v>3</v>
      </c>
      <c r="DK186" s="129">
        <v>0</v>
      </c>
      <c r="DL186" s="128">
        <v>3</v>
      </c>
      <c r="DM186" s="129">
        <v>0</v>
      </c>
      <c r="DN186" s="129">
        <v>0</v>
      </c>
      <c r="DO186" s="129">
        <v>0</v>
      </c>
      <c r="DP186" s="129">
        <v>0</v>
      </c>
      <c r="DQ186" s="129">
        <v>1</v>
      </c>
      <c r="DR186" s="130">
        <v>0</v>
      </c>
      <c r="DS186" s="130">
        <v>0</v>
      </c>
      <c r="DT186" s="130">
        <v>1</v>
      </c>
      <c r="DU186" s="130">
        <v>0</v>
      </c>
      <c r="DV186" s="130">
        <v>0</v>
      </c>
      <c r="DW186" s="130">
        <v>0</v>
      </c>
      <c r="DX186" s="130">
        <v>0</v>
      </c>
      <c r="DY186" s="130">
        <v>0</v>
      </c>
      <c r="DZ186" s="130">
        <v>0</v>
      </c>
      <c r="EA186" s="130">
        <v>0</v>
      </c>
      <c r="EB186" s="130">
        <v>0</v>
      </c>
      <c r="EC186" s="130">
        <v>0</v>
      </c>
      <c r="ED186" s="130">
        <v>1</v>
      </c>
      <c r="EE186" s="130">
        <v>1</v>
      </c>
      <c r="EF186" s="130">
        <v>0</v>
      </c>
      <c r="EG186" s="66">
        <f t="shared" si="700"/>
        <v>6</v>
      </c>
      <c r="EH186" s="66">
        <f t="shared" si="701"/>
        <v>2</v>
      </c>
      <c r="EI186" s="66">
        <f t="shared" si="702"/>
        <v>2</v>
      </c>
      <c r="EJ186" s="66">
        <f t="shared" si="703"/>
        <v>10</v>
      </c>
      <c r="EK186" s="25"/>
      <c r="EL186" s="5">
        <f t="shared" si="704"/>
        <v>0</v>
      </c>
      <c r="EM186" s="5">
        <f t="shared" si="705"/>
        <v>0</v>
      </c>
      <c r="EN186" s="5">
        <f t="shared" si="706"/>
        <v>0</v>
      </c>
      <c r="EO186" s="5">
        <f t="shared" si="707"/>
        <v>0</v>
      </c>
      <c r="EP186" s="5">
        <f t="shared" si="708"/>
        <v>0</v>
      </c>
      <c r="EQ186" s="5">
        <f t="shared" si="709"/>
        <v>0</v>
      </c>
      <c r="ER186" s="5">
        <f t="shared" si="710"/>
        <v>0</v>
      </c>
      <c r="ES186" s="5">
        <f t="shared" si="711"/>
        <v>1</v>
      </c>
      <c r="ET186" s="5">
        <f t="shared" si="712"/>
        <v>13</v>
      </c>
      <c r="EU186" s="5">
        <f t="shared" si="713"/>
        <v>-15</v>
      </c>
      <c r="EV186" s="5">
        <f t="shared" si="714"/>
        <v>1</v>
      </c>
      <c r="EW186" s="5">
        <f t="shared" si="715"/>
        <v>0</v>
      </c>
      <c r="EX186" s="5">
        <f t="shared" si="716"/>
        <v>-6</v>
      </c>
      <c r="EY186" s="5">
        <f t="shared" si="717"/>
        <v>0</v>
      </c>
      <c r="EZ186" s="5">
        <f t="shared" si="718"/>
        <v>1</v>
      </c>
      <c r="FA186" s="5">
        <f t="shared" si="719"/>
        <v>-1</v>
      </c>
      <c r="FB186" s="5">
        <f t="shared" si="720"/>
        <v>0</v>
      </c>
      <c r="FC186" s="5">
        <f t="shared" si="721"/>
        <v>0</v>
      </c>
      <c r="FD186" s="5">
        <f t="shared" si="722"/>
        <v>4</v>
      </c>
      <c r="FE186" s="5">
        <f t="shared" si="723"/>
        <v>2</v>
      </c>
      <c r="FF186" s="5">
        <f t="shared" si="724"/>
        <v>1</v>
      </c>
      <c r="FG186" s="5">
        <f t="shared" si="725"/>
        <v>4</v>
      </c>
      <c r="FH186" s="5">
        <f t="shared" si="726"/>
        <v>4</v>
      </c>
      <c r="FI186" s="5">
        <f t="shared" si="727"/>
        <v>-5</v>
      </c>
      <c r="FJ186" s="5">
        <f t="shared" si="728"/>
        <v>-3</v>
      </c>
      <c r="FK186" s="5">
        <f t="shared" si="729"/>
        <v>13</v>
      </c>
      <c r="FL186" s="5">
        <f t="shared" si="730"/>
        <v>11</v>
      </c>
      <c r="FM186" s="5">
        <f t="shared" si="731"/>
        <v>-12</v>
      </c>
      <c r="FN186" s="5">
        <f t="shared" si="732"/>
        <v>2</v>
      </c>
      <c r="FO186" s="5">
        <f t="shared" si="733"/>
        <v>2</v>
      </c>
      <c r="FP186" s="176">
        <f t="shared" si="734"/>
        <v>-1</v>
      </c>
      <c r="FQ186" s="176">
        <f t="shared" si="735"/>
        <v>1</v>
      </c>
      <c r="FR186" s="176">
        <f t="shared" si="736"/>
        <v>17</v>
      </c>
      <c r="FS186" s="66">
        <f t="shared" si="737"/>
        <v>17</v>
      </c>
      <c r="FT186" s="242">
        <f t="shared" si="588"/>
        <v>0</v>
      </c>
      <c r="FU186" s="242">
        <f t="shared" si="589"/>
        <v>0</v>
      </c>
      <c r="FV186" s="242">
        <f t="shared" si="590"/>
        <v>0</v>
      </c>
      <c r="FW186" s="242">
        <f t="shared" si="591"/>
        <v>0</v>
      </c>
      <c r="FX186" s="242">
        <f t="shared" si="592"/>
        <v>0</v>
      </c>
      <c r="FY186" s="242">
        <f t="shared" si="593"/>
        <v>0</v>
      </c>
      <c r="FZ186" s="242">
        <f t="shared" si="594"/>
        <v>0</v>
      </c>
      <c r="GA186" s="242">
        <f t="shared" si="595"/>
        <v>3.5844863431070325E-5</v>
      </c>
      <c r="GB186" s="242">
        <f t="shared" si="596"/>
        <v>5.1739234259332966E-4</v>
      </c>
      <c r="GC186" s="242">
        <f t="shared" si="597"/>
        <v>-3.0982133636269752E-4</v>
      </c>
      <c r="GD186" s="242">
        <f t="shared" si="598"/>
        <v>2.0659022828220224E-5</v>
      </c>
      <c r="GE186" s="242">
        <f t="shared" si="599"/>
        <v>0</v>
      </c>
      <c r="GF186" s="242">
        <f t="shared" si="600"/>
        <v>-1.3496794511303565E-4</v>
      </c>
      <c r="GG186" s="242">
        <f t="shared" si="601"/>
        <v>0</v>
      </c>
      <c r="GH186" s="242">
        <f t="shared" si="602"/>
        <v>1.5941081761808355E-5</v>
      </c>
      <c r="GI186" s="242">
        <f t="shared" si="603"/>
        <v>-1.3391721237930711E-5</v>
      </c>
      <c r="GJ186" s="242">
        <f t="shared" si="604"/>
        <v>0</v>
      </c>
      <c r="GK186" s="242">
        <f t="shared" si="605"/>
        <v>0</v>
      </c>
      <c r="GL186" s="242">
        <f t="shared" si="606"/>
        <v>4.4523101924511081E-5</v>
      </c>
      <c r="GM186" s="242">
        <f t="shared" si="607"/>
        <v>2.5124365609768353E-5</v>
      </c>
      <c r="GN186" s="242">
        <f t="shared" si="608"/>
        <v>1.544807130829716E-5</v>
      </c>
      <c r="GO186" s="242">
        <f t="shared" si="609"/>
        <v>7.334335692544648E-5</v>
      </c>
      <c r="GP186" s="242">
        <f t="shared" si="610"/>
        <v>6.7107338187430798E-5</v>
      </c>
      <c r="GQ186" s="242">
        <f t="shared" si="611"/>
        <v>-7.3753927396633877E-5</v>
      </c>
      <c r="GR186" s="242">
        <f t="shared" si="612"/>
        <v>-4.6474880327183155E-5</v>
      </c>
      <c r="GS186" s="242">
        <f t="shared" si="613"/>
        <v>1.92789666473877E-4</v>
      </c>
      <c r="GT186" s="242">
        <f t="shared" si="614"/>
        <v>1.5617235749272379E-4</v>
      </c>
      <c r="GU186" s="242">
        <f t="shared" si="615"/>
        <v>-1.5715702933925292E-4</v>
      </c>
      <c r="GV186" s="242">
        <f t="shared" si="616"/>
        <v>3.5622367284417885E-5</v>
      </c>
      <c r="GW186" s="242">
        <f t="shared" si="617"/>
        <v>2.694385910157947E-5</v>
      </c>
      <c r="GX186" s="177">
        <f t="shared" si="618"/>
        <v>-3.5794337192678771E-6</v>
      </c>
      <c r="GY186" s="177">
        <f t="shared" si="619"/>
        <v>1.5170639351424826E-6</v>
      </c>
      <c r="GZ186" s="177">
        <f t="shared" si="620"/>
        <v>2.5921878573788409E-5</v>
      </c>
      <c r="HA186" s="243">
        <f t="shared" si="621"/>
        <v>1.0662595868758414E-5</v>
      </c>
      <c r="HB186" s="19"/>
      <c r="HC186" s="19"/>
      <c r="HD186" s="225">
        <v>0.66120000000000001</v>
      </c>
      <c r="HE186" s="10">
        <f t="shared" si="738"/>
        <v>0</v>
      </c>
      <c r="HF186" s="10">
        <f t="shared" si="739"/>
        <v>0</v>
      </c>
      <c r="HG186" s="10">
        <f t="shared" si="740"/>
        <v>0</v>
      </c>
      <c r="HH186" s="10">
        <f t="shared" si="741"/>
        <v>0</v>
      </c>
      <c r="HI186" s="10">
        <f t="shared" si="742"/>
        <v>0</v>
      </c>
      <c r="HJ186" s="10">
        <f t="shared" si="743"/>
        <v>0</v>
      </c>
      <c r="HK186" s="10">
        <f t="shared" si="744"/>
        <v>0</v>
      </c>
      <c r="HL186" s="10">
        <f t="shared" si="745"/>
        <v>0.66120000000000001</v>
      </c>
      <c r="HM186" s="10">
        <f t="shared" si="746"/>
        <v>8.595600000000001</v>
      </c>
      <c r="HN186" s="10">
        <f t="shared" si="747"/>
        <v>-9.9179999999999993</v>
      </c>
      <c r="HO186" s="10">
        <f t="shared" si="748"/>
        <v>0.66120000000000001</v>
      </c>
      <c r="HP186" s="10">
        <f t="shared" si="749"/>
        <v>0</v>
      </c>
      <c r="HQ186" s="10">
        <f t="shared" si="750"/>
        <v>-3.9672000000000001</v>
      </c>
      <c r="HR186" s="10">
        <f t="shared" si="751"/>
        <v>0</v>
      </c>
      <c r="HS186" s="10">
        <f t="shared" si="752"/>
        <v>0.66120000000000001</v>
      </c>
      <c r="HT186" s="10">
        <f t="shared" si="753"/>
        <v>-0.66120000000000001</v>
      </c>
      <c r="HU186" s="10">
        <f t="shared" si="754"/>
        <v>0</v>
      </c>
      <c r="HV186" s="10">
        <f t="shared" si="755"/>
        <v>0</v>
      </c>
      <c r="HW186" s="10">
        <f t="shared" si="756"/>
        <v>2.6448</v>
      </c>
      <c r="HX186" s="10">
        <f t="shared" si="757"/>
        <v>1.3224</v>
      </c>
      <c r="HY186" s="10">
        <f t="shared" si="758"/>
        <v>0.66120000000000001</v>
      </c>
      <c r="HZ186" s="10">
        <f t="shared" si="759"/>
        <v>2.6448</v>
      </c>
      <c r="IA186" s="10">
        <f t="shared" si="760"/>
        <v>2.6448</v>
      </c>
      <c r="IB186" s="10">
        <f t="shared" si="761"/>
        <v>-3.306</v>
      </c>
      <c r="IC186" s="10">
        <f t="shared" si="762"/>
        <v>-1.9836</v>
      </c>
      <c r="ID186" s="10">
        <f t="shared" si="763"/>
        <v>8.595600000000001</v>
      </c>
      <c r="IE186" s="10">
        <f t="shared" si="764"/>
        <v>7.2732000000000001</v>
      </c>
      <c r="IF186" s="10">
        <f t="shared" si="765"/>
        <v>-7.9344000000000001</v>
      </c>
      <c r="IG186" s="10">
        <f t="shared" si="766"/>
        <v>1.3224</v>
      </c>
      <c r="IH186" s="10">
        <f t="shared" si="767"/>
        <v>1.3224</v>
      </c>
      <c r="II186" s="176">
        <f t="shared" si="768"/>
        <v>-0.66119999999999735</v>
      </c>
      <c r="IJ186" s="176">
        <f t="shared" si="769"/>
        <v>0.66120000000000001</v>
      </c>
      <c r="IK186" s="176">
        <f t="shared" si="770"/>
        <v>11.240400000000001</v>
      </c>
      <c r="IL186" s="19">
        <f t="shared" si="771"/>
        <v>11.240400000000005</v>
      </c>
      <c r="IM186" s="168"/>
      <c r="IN186" s="168"/>
      <c r="IO186" s="168"/>
      <c r="IP186" s="168"/>
      <c r="IQ186" s="168"/>
      <c r="IR186" s="168"/>
      <c r="IS186" s="168"/>
      <c r="IT186" s="168"/>
      <c r="IU186" s="168"/>
      <c r="IV186" s="168"/>
      <c r="IW186" s="168"/>
      <c r="IX186" s="168"/>
      <c r="IY186" s="168"/>
      <c r="IZ186" s="168"/>
      <c r="JA186" s="168"/>
      <c r="JB186" s="168"/>
      <c r="JC186" s="168"/>
      <c r="JD186" s="168"/>
      <c r="JE186" s="168"/>
      <c r="JF186" s="168"/>
      <c r="JG186" s="168"/>
      <c r="JH186" s="168"/>
      <c r="JI186" s="168"/>
      <c r="JJ186" s="168"/>
      <c r="JK186" s="168"/>
      <c r="JL186" s="168"/>
      <c r="JM186" s="168"/>
      <c r="JN186" s="168"/>
      <c r="JO186" s="168"/>
      <c r="JP186" s="168"/>
      <c r="JQ186" s="177">
        <f t="shared" si="776"/>
        <v>0.66119999999999735</v>
      </c>
      <c r="JR186" s="177">
        <f t="shared" si="776"/>
        <v>0.66120000000000001</v>
      </c>
      <c r="JS186" s="177">
        <f t="shared" si="776"/>
        <v>0.66120000000000001</v>
      </c>
      <c r="JT186" s="22">
        <f t="shared" si="776"/>
        <v>0.66120000000000023</v>
      </c>
    </row>
    <row r="187" spans="1:280" x14ac:dyDescent="0.25">
      <c r="A187" s="96">
        <v>186</v>
      </c>
      <c r="B187" s="39"/>
      <c r="C187" s="39" t="s">
        <v>238</v>
      </c>
      <c r="D187" s="39" t="s">
        <v>181</v>
      </c>
      <c r="E187" s="71">
        <v>112</v>
      </c>
      <c r="F187" s="48" t="s">
        <v>9</v>
      </c>
      <c r="G187" s="17"/>
      <c r="H187" s="5"/>
      <c r="I187" s="5"/>
      <c r="J187" s="5"/>
      <c r="K187" s="5"/>
      <c r="L187" s="5"/>
      <c r="M187" s="5"/>
      <c r="N187" s="17"/>
      <c r="O187" s="12"/>
      <c r="P187" s="12"/>
      <c r="Q187" s="12"/>
      <c r="R187" s="12"/>
      <c r="S187" s="12"/>
      <c r="T187" s="12"/>
      <c r="U187" s="12"/>
      <c r="V187" s="12"/>
      <c r="W187" s="11"/>
      <c r="X187" s="11"/>
      <c r="Y187" s="12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58"/>
      <c r="AM187" s="17">
        <v>24188</v>
      </c>
      <c r="AN187" s="5">
        <v>24866</v>
      </c>
      <c r="AO187" s="5">
        <v>25427</v>
      </c>
      <c r="AP187" s="5">
        <v>25862</v>
      </c>
      <c r="AQ187" s="5">
        <v>25974</v>
      </c>
      <c r="AR187" s="5">
        <v>26151</v>
      </c>
      <c r="AS187" s="5">
        <v>26095</v>
      </c>
      <c r="AT187" s="17">
        <v>25902</v>
      </c>
      <c r="AU187" s="12">
        <v>26156</v>
      </c>
      <c r="AV187" s="12">
        <v>26600</v>
      </c>
      <c r="AW187" s="12">
        <v>26363</v>
      </c>
      <c r="AX187" s="12">
        <v>26247</v>
      </c>
      <c r="AY187" s="12">
        <v>26183</v>
      </c>
      <c r="AZ187" s="12">
        <v>25982</v>
      </c>
      <c r="BA187" s="12">
        <v>25697</v>
      </c>
      <c r="BB187" s="12">
        <v>25139</v>
      </c>
      <c r="BC187" s="11">
        <v>25126</v>
      </c>
      <c r="BD187" s="11">
        <v>25495</v>
      </c>
      <c r="BE187" s="12">
        <v>25040</v>
      </c>
      <c r="BF187" s="11">
        <v>24971</v>
      </c>
      <c r="BG187" s="11">
        <v>24825</v>
      </c>
      <c r="BH187" s="11">
        <v>24543</v>
      </c>
      <c r="BI187" s="11">
        <v>24137</v>
      </c>
      <c r="BJ187" s="11">
        <v>23974</v>
      </c>
      <c r="BK187" s="11">
        <v>23658</v>
      </c>
      <c r="BL187" s="11">
        <v>22949</v>
      </c>
      <c r="BM187" s="11">
        <v>21403</v>
      </c>
      <c r="BN187" s="11">
        <v>20344</v>
      </c>
      <c r="BO187" s="11">
        <v>19026</v>
      </c>
      <c r="BP187" s="11">
        <v>18574</v>
      </c>
      <c r="BQ187" s="11">
        <v>16273</v>
      </c>
      <c r="BR187" s="58"/>
      <c r="BS187" s="58"/>
      <c r="BT187" s="12">
        <f t="shared" si="666"/>
        <v>678</v>
      </c>
      <c r="BU187" s="12">
        <f t="shared" si="667"/>
        <v>561</v>
      </c>
      <c r="BV187" s="12">
        <f t="shared" si="668"/>
        <v>435</v>
      </c>
      <c r="BW187" s="12">
        <f t="shared" si="669"/>
        <v>112</v>
      </c>
      <c r="BX187" s="12">
        <f t="shared" si="670"/>
        <v>177</v>
      </c>
      <c r="BY187" s="12">
        <f t="shared" si="671"/>
        <v>-56</v>
      </c>
      <c r="BZ187" s="12">
        <f t="shared" si="672"/>
        <v>-193</v>
      </c>
      <c r="CA187" s="12">
        <f t="shared" si="673"/>
        <v>254</v>
      </c>
      <c r="CB187" s="12">
        <f t="shared" si="674"/>
        <v>444</v>
      </c>
      <c r="CC187" s="12">
        <f t="shared" si="675"/>
        <v>-237</v>
      </c>
      <c r="CD187" s="12">
        <f t="shared" si="676"/>
        <v>-116</v>
      </c>
      <c r="CE187" s="12">
        <f t="shared" si="677"/>
        <v>-64</v>
      </c>
      <c r="CF187" s="12">
        <f t="shared" si="678"/>
        <v>-201</v>
      </c>
      <c r="CG187" s="12">
        <f t="shared" si="679"/>
        <v>-285</v>
      </c>
      <c r="CH187" s="12">
        <f t="shared" si="680"/>
        <v>-558</v>
      </c>
      <c r="CI187" s="12">
        <f t="shared" si="681"/>
        <v>-13</v>
      </c>
      <c r="CJ187" s="12">
        <f t="shared" si="682"/>
        <v>369</v>
      </c>
      <c r="CK187" s="12">
        <f t="shared" si="683"/>
        <v>-455</v>
      </c>
      <c r="CL187" s="12">
        <f t="shared" si="684"/>
        <v>-69</v>
      </c>
      <c r="CM187" s="12">
        <f t="shared" si="685"/>
        <v>-146</v>
      </c>
      <c r="CN187" s="12">
        <f t="shared" si="686"/>
        <v>-282</v>
      </c>
      <c r="CO187" s="12">
        <f t="shared" si="687"/>
        <v>-406</v>
      </c>
      <c r="CP187" s="12">
        <f t="shared" si="688"/>
        <v>-163</v>
      </c>
      <c r="CQ187" s="12">
        <f t="shared" si="689"/>
        <v>-316</v>
      </c>
      <c r="CR187" s="12">
        <f t="shared" si="690"/>
        <v>-709</v>
      </c>
      <c r="CS187" s="12">
        <f t="shared" si="691"/>
        <v>-1546</v>
      </c>
      <c r="CT187" s="12">
        <f t="shared" si="692"/>
        <v>-1059</v>
      </c>
      <c r="CU187" s="12">
        <f t="shared" si="693"/>
        <v>-1318</v>
      </c>
      <c r="CV187" s="12">
        <f t="shared" si="694"/>
        <v>-452</v>
      </c>
      <c r="CW187" s="12">
        <f t="shared" si="695"/>
        <v>-2301</v>
      </c>
      <c r="CX187" s="66">
        <f t="shared" si="696"/>
        <v>2175</v>
      </c>
      <c r="CY187" s="66">
        <f t="shared" si="697"/>
        <v>-1538</v>
      </c>
      <c r="CZ187" s="66">
        <f t="shared" si="698"/>
        <v>-8552</v>
      </c>
      <c r="DA187" s="66">
        <f t="shared" si="699"/>
        <v>-7915</v>
      </c>
      <c r="DB187" s="58"/>
      <c r="DC187" s="128">
        <v>334</v>
      </c>
      <c r="DD187" s="128">
        <v>79</v>
      </c>
      <c r="DE187" s="128">
        <v>104</v>
      </c>
      <c r="DF187" s="129">
        <v>106</v>
      </c>
      <c r="DG187" s="129">
        <v>118</v>
      </c>
      <c r="DH187" s="129">
        <v>126</v>
      </c>
      <c r="DI187" s="129">
        <v>140</v>
      </c>
      <c r="DJ187" s="129">
        <v>87</v>
      </c>
      <c r="DK187" s="128">
        <v>153</v>
      </c>
      <c r="DL187" s="128">
        <v>276</v>
      </c>
      <c r="DM187" s="128">
        <v>201</v>
      </c>
      <c r="DN187" s="129">
        <v>126</v>
      </c>
      <c r="DO187" s="129">
        <v>128</v>
      </c>
      <c r="DP187" s="129">
        <v>109</v>
      </c>
      <c r="DQ187" s="129">
        <v>141</v>
      </c>
      <c r="DR187" s="129">
        <v>115</v>
      </c>
      <c r="DS187" s="130">
        <v>104</v>
      </c>
      <c r="DT187" s="130">
        <v>143</v>
      </c>
      <c r="DU187" s="130">
        <v>85</v>
      </c>
      <c r="DV187" s="130">
        <v>114</v>
      </c>
      <c r="DW187" s="130">
        <v>99</v>
      </c>
      <c r="DX187" s="130">
        <v>141</v>
      </c>
      <c r="DY187" s="130">
        <v>110</v>
      </c>
      <c r="DZ187" s="130">
        <v>127</v>
      </c>
      <c r="EA187" s="130">
        <v>506</v>
      </c>
      <c r="EB187" s="130">
        <v>1381</v>
      </c>
      <c r="EC187" s="130">
        <v>1045</v>
      </c>
      <c r="ED187" s="130">
        <v>1630</v>
      </c>
      <c r="EE187" s="130">
        <v>868</v>
      </c>
      <c r="EF187" s="130">
        <v>1010</v>
      </c>
      <c r="EG187" s="66">
        <f t="shared" si="700"/>
        <v>1523</v>
      </c>
      <c r="EH187" s="66">
        <f t="shared" si="701"/>
        <v>1266</v>
      </c>
      <c r="EI187" s="66">
        <f t="shared" si="702"/>
        <v>6917</v>
      </c>
      <c r="EJ187" s="66">
        <f t="shared" si="703"/>
        <v>9706</v>
      </c>
      <c r="EK187" s="19"/>
      <c r="EL187" s="5">
        <f t="shared" si="704"/>
        <v>1012</v>
      </c>
      <c r="EM187" s="5">
        <f t="shared" si="705"/>
        <v>640</v>
      </c>
      <c r="EN187" s="5">
        <f t="shared" si="706"/>
        <v>539</v>
      </c>
      <c r="EO187" s="5">
        <f t="shared" si="707"/>
        <v>218</v>
      </c>
      <c r="EP187" s="5">
        <f t="shared" si="708"/>
        <v>295</v>
      </c>
      <c r="EQ187" s="5">
        <f t="shared" si="709"/>
        <v>70</v>
      </c>
      <c r="ER187" s="5">
        <f t="shared" si="710"/>
        <v>-53</v>
      </c>
      <c r="ES187" s="5">
        <f t="shared" si="711"/>
        <v>341</v>
      </c>
      <c r="ET187" s="5">
        <f t="shared" si="712"/>
        <v>597</v>
      </c>
      <c r="EU187" s="5">
        <f t="shared" si="713"/>
        <v>39</v>
      </c>
      <c r="EV187" s="5">
        <f t="shared" si="714"/>
        <v>85</v>
      </c>
      <c r="EW187" s="5">
        <f t="shared" si="715"/>
        <v>62</v>
      </c>
      <c r="EX187" s="5">
        <f t="shared" si="716"/>
        <v>-73</v>
      </c>
      <c r="EY187" s="5">
        <f t="shared" si="717"/>
        <v>-176</v>
      </c>
      <c r="EZ187" s="5">
        <f t="shared" si="718"/>
        <v>-417</v>
      </c>
      <c r="FA187" s="5">
        <f t="shared" si="719"/>
        <v>102</v>
      </c>
      <c r="FB187" s="5">
        <f t="shared" si="720"/>
        <v>473</v>
      </c>
      <c r="FC187" s="5">
        <f t="shared" si="721"/>
        <v>-312</v>
      </c>
      <c r="FD187" s="5">
        <f t="shared" si="722"/>
        <v>16</v>
      </c>
      <c r="FE187" s="5">
        <f t="shared" si="723"/>
        <v>-32</v>
      </c>
      <c r="FF187" s="5">
        <f t="shared" si="724"/>
        <v>-183</v>
      </c>
      <c r="FG187" s="5">
        <f t="shared" si="725"/>
        <v>-265</v>
      </c>
      <c r="FH187" s="5">
        <f t="shared" si="726"/>
        <v>-53</v>
      </c>
      <c r="FI187" s="5">
        <f t="shared" si="727"/>
        <v>-189</v>
      </c>
      <c r="FJ187" s="5">
        <f t="shared" si="728"/>
        <v>-203</v>
      </c>
      <c r="FK187" s="5">
        <f t="shared" si="729"/>
        <v>-165</v>
      </c>
      <c r="FL187" s="5">
        <f t="shared" si="730"/>
        <v>-14</v>
      </c>
      <c r="FM187" s="5">
        <f t="shared" si="731"/>
        <v>312</v>
      </c>
      <c r="FN187" s="5">
        <f t="shared" si="732"/>
        <v>416</v>
      </c>
      <c r="FO187" s="5">
        <f t="shared" si="733"/>
        <v>-1291</v>
      </c>
      <c r="FP187" s="176">
        <f t="shared" si="734"/>
        <v>3698</v>
      </c>
      <c r="FQ187" s="176">
        <f t="shared" si="735"/>
        <v>-272</v>
      </c>
      <c r="FR187" s="176">
        <f t="shared" si="736"/>
        <v>-1635</v>
      </c>
      <c r="FS187" s="66">
        <f t="shared" si="737"/>
        <v>1791</v>
      </c>
      <c r="FT187" s="242">
        <f t="shared" si="588"/>
        <v>3.2236075098587599E-2</v>
      </c>
      <c r="FU187" s="242">
        <f t="shared" si="589"/>
        <v>2.6037005093489121E-2</v>
      </c>
      <c r="FV187" s="242">
        <f t="shared" si="590"/>
        <v>1.866957621101124E-2</v>
      </c>
      <c r="FW187" s="242">
        <f t="shared" si="591"/>
        <v>1.6011163747199884E-2</v>
      </c>
      <c r="FX187" s="242">
        <f t="shared" si="592"/>
        <v>1.2276406411474625E-2</v>
      </c>
      <c r="FY187" s="242">
        <f t="shared" si="593"/>
        <v>2.9720415802769662E-3</v>
      </c>
      <c r="FZ187" s="242">
        <f t="shared" si="594"/>
        <v>-1.661841403890172E-3</v>
      </c>
      <c r="GA187" s="242">
        <f t="shared" si="595"/>
        <v>1.2223098429994982E-2</v>
      </c>
      <c r="GB187" s="242">
        <f t="shared" si="596"/>
        <v>2.3760248348324443E-2</v>
      </c>
      <c r="GC187" s="242">
        <f t="shared" si="597"/>
        <v>8.0553547454301352E-4</v>
      </c>
      <c r="GD187" s="242">
        <f t="shared" si="598"/>
        <v>1.7560169403987192E-3</v>
      </c>
      <c r="GE187" s="242">
        <f t="shared" si="599"/>
        <v>1.4358499305233904E-3</v>
      </c>
      <c r="GF187" s="242">
        <f t="shared" si="600"/>
        <v>-1.6421099988752671E-3</v>
      </c>
      <c r="GG187" s="242">
        <f t="shared" si="601"/>
        <v>-2.9098123501694636E-3</v>
      </c>
      <c r="GH187" s="242">
        <f t="shared" si="602"/>
        <v>-6.6474310946740842E-3</v>
      </c>
      <c r="GI187" s="242">
        <f t="shared" si="603"/>
        <v>1.3659555662689326E-3</v>
      </c>
      <c r="GJ187" s="242">
        <f t="shared" si="604"/>
        <v>5.9934869929928157E-3</v>
      </c>
      <c r="GK187" s="242">
        <f t="shared" si="605"/>
        <v>-4.0585365853658536E-3</v>
      </c>
      <c r="GL187" s="242">
        <f t="shared" si="606"/>
        <v>1.7809240769804433E-4</v>
      </c>
      <c r="GM187" s="242">
        <f t="shared" si="607"/>
        <v>-4.0198984975629365E-4</v>
      </c>
      <c r="GN187" s="242">
        <f t="shared" si="608"/>
        <v>-2.8269970494183799E-3</v>
      </c>
      <c r="GO187" s="242">
        <f t="shared" si="609"/>
        <v>-4.8589973963108291E-3</v>
      </c>
      <c r="GP187" s="242">
        <f t="shared" si="610"/>
        <v>-8.8917223098345809E-4</v>
      </c>
      <c r="GQ187" s="242">
        <f t="shared" si="611"/>
        <v>-2.7878984555927602E-3</v>
      </c>
      <c r="GR187" s="242">
        <f t="shared" si="612"/>
        <v>-3.1448002354727269E-3</v>
      </c>
      <c r="GS187" s="242">
        <f t="shared" si="613"/>
        <v>-2.4469457667838234E-3</v>
      </c>
      <c r="GT187" s="242">
        <f t="shared" si="614"/>
        <v>-1.9876481862710299E-4</v>
      </c>
      <c r="GU187" s="242">
        <f t="shared" si="615"/>
        <v>4.0860827628205754E-3</v>
      </c>
      <c r="GV187" s="242">
        <f t="shared" si="616"/>
        <v>7.4094523951589199E-3</v>
      </c>
      <c r="GW187" s="242">
        <f t="shared" si="617"/>
        <v>-1.7392261050069548E-2</v>
      </c>
      <c r="GX187" s="177">
        <f t="shared" si="618"/>
        <v>1.3236745893852609E-2</v>
      </c>
      <c r="GY187" s="177">
        <f t="shared" si="619"/>
        <v>-4.126413903587553E-4</v>
      </c>
      <c r="GZ187" s="177">
        <f t="shared" si="620"/>
        <v>-2.4930747922437676E-3</v>
      </c>
      <c r="HA187" s="243">
        <f t="shared" si="621"/>
        <v>1.1233358353497835E-3</v>
      </c>
      <c r="HB187" s="19"/>
      <c r="HC187" s="19"/>
      <c r="HD187" s="225">
        <v>4.0020000000000003E-3</v>
      </c>
      <c r="HE187" s="10">
        <f t="shared" si="738"/>
        <v>4.0500240000000005</v>
      </c>
      <c r="HF187" s="10">
        <f t="shared" si="739"/>
        <v>2.56128</v>
      </c>
      <c r="HG187" s="10">
        <f t="shared" si="740"/>
        <v>2.1570780000000003</v>
      </c>
      <c r="HH187" s="10">
        <f t="shared" si="741"/>
        <v>0.8724360000000001</v>
      </c>
      <c r="HI187" s="10">
        <f t="shared" si="742"/>
        <v>1.18059</v>
      </c>
      <c r="HJ187" s="10">
        <f t="shared" si="743"/>
        <v>0.28014</v>
      </c>
      <c r="HK187" s="10">
        <f t="shared" si="744"/>
        <v>-0.21210600000000002</v>
      </c>
      <c r="HL187" s="10">
        <f t="shared" si="745"/>
        <v>1.3646820000000002</v>
      </c>
      <c r="HM187" s="10">
        <f t="shared" si="746"/>
        <v>2.3891940000000003</v>
      </c>
      <c r="HN187" s="10">
        <f t="shared" si="747"/>
        <v>0.15607800000000002</v>
      </c>
      <c r="HO187" s="10">
        <f t="shared" si="748"/>
        <v>0.34017000000000003</v>
      </c>
      <c r="HP187" s="10">
        <f t="shared" si="749"/>
        <v>0.24812400000000001</v>
      </c>
      <c r="HQ187" s="10">
        <f t="shared" si="750"/>
        <v>-0.29214600000000002</v>
      </c>
      <c r="HR187" s="10">
        <f t="shared" si="751"/>
        <v>-0.70435200000000009</v>
      </c>
      <c r="HS187" s="10">
        <f t="shared" si="752"/>
        <v>-1.6688340000000002</v>
      </c>
      <c r="HT187" s="10">
        <f t="shared" si="753"/>
        <v>0.40820400000000001</v>
      </c>
      <c r="HU187" s="10">
        <f t="shared" si="754"/>
        <v>1.8929460000000002</v>
      </c>
      <c r="HV187" s="10">
        <f t="shared" si="755"/>
        <v>-1.2486240000000002</v>
      </c>
      <c r="HW187" s="10">
        <f t="shared" si="756"/>
        <v>6.4032000000000006E-2</v>
      </c>
      <c r="HX187" s="10">
        <f t="shared" si="757"/>
        <v>-0.12806400000000001</v>
      </c>
      <c r="HY187" s="10">
        <f t="shared" si="758"/>
        <v>-0.73236600000000007</v>
      </c>
      <c r="HZ187" s="10">
        <f t="shared" si="759"/>
        <v>-1.0605300000000002</v>
      </c>
      <c r="IA187" s="10">
        <f t="shared" si="760"/>
        <v>-0.21210600000000002</v>
      </c>
      <c r="IB187" s="10">
        <f t="shared" si="761"/>
        <v>-0.75637800000000011</v>
      </c>
      <c r="IC187" s="10">
        <f t="shared" si="762"/>
        <v>-0.81240600000000007</v>
      </c>
      <c r="ID187" s="10">
        <f t="shared" si="763"/>
        <v>-0.66033000000000008</v>
      </c>
      <c r="IE187" s="10">
        <f t="shared" si="764"/>
        <v>-5.6028000000000008E-2</v>
      </c>
      <c r="IF187" s="10">
        <f t="shared" si="765"/>
        <v>1.2486240000000002</v>
      </c>
      <c r="IG187" s="10">
        <f t="shared" si="766"/>
        <v>1.6648320000000001</v>
      </c>
      <c r="IH187" s="10">
        <f t="shared" si="767"/>
        <v>-5.166582</v>
      </c>
      <c r="II187" s="176">
        <f t="shared" si="768"/>
        <v>14.799396000000002</v>
      </c>
      <c r="IJ187" s="176">
        <f t="shared" si="769"/>
        <v>-1.088544</v>
      </c>
      <c r="IK187" s="176">
        <f t="shared" si="770"/>
        <v>-6.5432699999999997</v>
      </c>
      <c r="IL187" s="19">
        <f t="shared" si="771"/>
        <v>7.1675820000000012</v>
      </c>
      <c r="IM187" s="168"/>
      <c r="IN187" s="168"/>
      <c r="IO187" s="168"/>
      <c r="IP187" s="168"/>
      <c r="IQ187" s="168"/>
      <c r="IR187" s="168"/>
      <c r="IS187" s="168"/>
      <c r="IT187" s="168"/>
      <c r="IU187" s="168"/>
      <c r="IV187" s="168"/>
      <c r="IW187" s="168"/>
      <c r="IX187" s="168"/>
      <c r="IY187" s="168"/>
      <c r="IZ187" s="168"/>
      <c r="JA187" s="168"/>
      <c r="JB187" s="168"/>
      <c r="JC187" s="168"/>
      <c r="JD187" s="168"/>
      <c r="JE187" s="168"/>
      <c r="JF187" s="168"/>
      <c r="JG187" s="168"/>
      <c r="JH187" s="168"/>
      <c r="JI187" s="168"/>
      <c r="JJ187" s="168"/>
      <c r="JK187" s="168"/>
      <c r="JL187" s="168"/>
      <c r="JM187" s="168"/>
      <c r="JN187" s="168"/>
      <c r="JO187" s="168"/>
      <c r="JP187" s="168"/>
      <c r="JQ187" s="177">
        <f t="shared" si="776"/>
        <v>4.0020000000000003E-3</v>
      </c>
      <c r="JR187" s="177">
        <f t="shared" si="776"/>
        <v>4.0019999999999995E-3</v>
      </c>
      <c r="JS187" s="177">
        <f t="shared" si="776"/>
        <v>4.0019999999999995E-3</v>
      </c>
      <c r="JT187" s="22">
        <f t="shared" si="776"/>
        <v>4.0020000000000003E-3</v>
      </c>
    </row>
    <row r="188" spans="1:280" x14ac:dyDescent="0.25">
      <c r="A188" s="96">
        <v>187</v>
      </c>
      <c r="B188" s="45"/>
      <c r="C188" s="45" t="s">
        <v>182</v>
      </c>
      <c r="D188" s="45" t="s">
        <v>182</v>
      </c>
      <c r="E188" s="68">
        <v>220</v>
      </c>
      <c r="F188" s="48" t="s">
        <v>265</v>
      </c>
      <c r="G188" s="17"/>
      <c r="H188" s="5"/>
      <c r="I188" s="5"/>
      <c r="J188" s="5"/>
      <c r="K188" s="5"/>
      <c r="L188" s="5"/>
      <c r="M188" s="5"/>
      <c r="N188" s="17"/>
      <c r="O188" s="12"/>
      <c r="P188" s="12"/>
      <c r="Q188" s="12"/>
      <c r="R188" s="12"/>
      <c r="S188" s="12"/>
      <c r="T188" s="12"/>
      <c r="U188" s="12"/>
      <c r="V188" s="12"/>
      <c r="W188" s="11"/>
      <c r="X188" s="12"/>
      <c r="Y188" s="12"/>
      <c r="Z188" s="12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60"/>
      <c r="AM188" s="17">
        <v>329</v>
      </c>
      <c r="AN188" s="5">
        <v>310</v>
      </c>
      <c r="AO188" s="5">
        <v>272</v>
      </c>
      <c r="AP188" s="5">
        <v>572</v>
      </c>
      <c r="AQ188" s="5">
        <v>572</v>
      </c>
      <c r="AR188" s="5">
        <v>582</v>
      </c>
      <c r="AS188" s="5">
        <v>563</v>
      </c>
      <c r="AT188" s="17">
        <v>1131</v>
      </c>
      <c r="AU188" s="12">
        <v>1100</v>
      </c>
      <c r="AV188" s="12">
        <v>1028</v>
      </c>
      <c r="AW188" s="12">
        <v>1030</v>
      </c>
      <c r="AX188" s="12">
        <v>1000</v>
      </c>
      <c r="AY188" s="12">
        <v>1072</v>
      </c>
      <c r="AZ188" s="12">
        <v>1079</v>
      </c>
      <c r="BA188" s="12">
        <v>1097</v>
      </c>
      <c r="BB188" s="12">
        <v>1092</v>
      </c>
      <c r="BC188" s="11">
        <v>1116</v>
      </c>
      <c r="BD188" s="12">
        <v>1066</v>
      </c>
      <c r="BE188" s="12">
        <v>1167</v>
      </c>
      <c r="BF188" s="12">
        <v>1219</v>
      </c>
      <c r="BG188" s="11">
        <v>1331</v>
      </c>
      <c r="BH188" s="11">
        <v>1300</v>
      </c>
      <c r="BI188" s="11">
        <v>1415</v>
      </c>
      <c r="BJ188" s="11">
        <v>1449</v>
      </c>
      <c r="BK188" s="11">
        <v>1543</v>
      </c>
      <c r="BL188" s="11">
        <v>1582</v>
      </c>
      <c r="BM188" s="11">
        <v>1601</v>
      </c>
      <c r="BN188" s="11">
        <v>1646</v>
      </c>
      <c r="BO188" s="11">
        <v>1670</v>
      </c>
      <c r="BP188" s="11">
        <v>1634</v>
      </c>
      <c r="BQ188" s="11">
        <v>1671</v>
      </c>
      <c r="BR188" s="60"/>
      <c r="BS188" s="60"/>
      <c r="BT188" s="11">
        <f t="shared" si="666"/>
        <v>-19</v>
      </c>
      <c r="BU188" s="11">
        <f t="shared" si="667"/>
        <v>-38</v>
      </c>
      <c r="BV188" s="11">
        <f t="shared" si="668"/>
        <v>300</v>
      </c>
      <c r="BW188" s="11">
        <f t="shared" si="669"/>
        <v>0</v>
      </c>
      <c r="BX188" s="11">
        <f t="shared" si="670"/>
        <v>10</v>
      </c>
      <c r="BY188" s="11">
        <f t="shared" si="671"/>
        <v>-19</v>
      </c>
      <c r="BZ188" s="11">
        <f t="shared" si="672"/>
        <v>568</v>
      </c>
      <c r="CA188" s="11">
        <f t="shared" si="673"/>
        <v>-31</v>
      </c>
      <c r="CB188" s="11">
        <f t="shared" si="674"/>
        <v>-72</v>
      </c>
      <c r="CC188" s="11">
        <f t="shared" si="675"/>
        <v>2</v>
      </c>
      <c r="CD188" s="11">
        <f t="shared" si="676"/>
        <v>-30</v>
      </c>
      <c r="CE188" s="11">
        <f t="shared" si="677"/>
        <v>72</v>
      </c>
      <c r="CF188" s="11">
        <f t="shared" si="678"/>
        <v>7</v>
      </c>
      <c r="CG188" s="11">
        <f t="shared" si="679"/>
        <v>18</v>
      </c>
      <c r="CH188" s="11">
        <f t="shared" si="680"/>
        <v>-5</v>
      </c>
      <c r="CI188" s="11">
        <f t="shared" si="681"/>
        <v>24</v>
      </c>
      <c r="CJ188" s="11">
        <f t="shared" si="682"/>
        <v>-50</v>
      </c>
      <c r="CK188" s="11">
        <f t="shared" si="683"/>
        <v>101</v>
      </c>
      <c r="CL188" s="11">
        <f t="shared" si="684"/>
        <v>52</v>
      </c>
      <c r="CM188" s="11">
        <f t="shared" si="685"/>
        <v>112</v>
      </c>
      <c r="CN188" s="11">
        <f t="shared" si="686"/>
        <v>-31</v>
      </c>
      <c r="CO188" s="11">
        <f t="shared" si="687"/>
        <v>115</v>
      </c>
      <c r="CP188" s="11">
        <f t="shared" si="688"/>
        <v>34</v>
      </c>
      <c r="CQ188" s="11">
        <f t="shared" si="689"/>
        <v>94</v>
      </c>
      <c r="CR188" s="11">
        <f t="shared" si="690"/>
        <v>39</v>
      </c>
      <c r="CS188" s="11">
        <f t="shared" si="691"/>
        <v>19</v>
      </c>
      <c r="CT188" s="11">
        <f t="shared" si="692"/>
        <v>45</v>
      </c>
      <c r="CU188" s="11">
        <f t="shared" si="693"/>
        <v>24</v>
      </c>
      <c r="CV188" s="11">
        <f t="shared" si="694"/>
        <v>-36</v>
      </c>
      <c r="CW188" s="11">
        <f t="shared" si="695"/>
        <v>37</v>
      </c>
      <c r="CX188" s="66">
        <f t="shared" si="696"/>
        <v>701</v>
      </c>
      <c r="CY188" s="66">
        <f t="shared" si="697"/>
        <v>301</v>
      </c>
      <c r="CZ188" s="66">
        <f t="shared" si="698"/>
        <v>340</v>
      </c>
      <c r="DA188" s="66">
        <f t="shared" si="699"/>
        <v>1342</v>
      </c>
      <c r="DB188" s="60"/>
      <c r="DC188" s="128">
        <v>317</v>
      </c>
      <c r="DD188" s="128">
        <v>208</v>
      </c>
      <c r="DE188" s="128">
        <v>388</v>
      </c>
      <c r="DF188" s="129">
        <v>425</v>
      </c>
      <c r="DG188" s="129">
        <v>329</v>
      </c>
      <c r="DH188" s="129">
        <v>400</v>
      </c>
      <c r="DI188" s="129">
        <v>296</v>
      </c>
      <c r="DJ188" s="129">
        <v>141</v>
      </c>
      <c r="DK188" s="128">
        <v>194</v>
      </c>
      <c r="DL188" s="128">
        <v>136</v>
      </c>
      <c r="DM188" s="128">
        <v>190</v>
      </c>
      <c r="DN188" s="129">
        <v>106</v>
      </c>
      <c r="DO188" s="129">
        <v>99</v>
      </c>
      <c r="DP188" s="129">
        <v>99</v>
      </c>
      <c r="DQ188" s="129">
        <v>90</v>
      </c>
      <c r="DR188" s="129">
        <v>108</v>
      </c>
      <c r="DS188" s="130">
        <v>96</v>
      </c>
      <c r="DT188" s="130">
        <v>79</v>
      </c>
      <c r="DU188" s="130">
        <v>76</v>
      </c>
      <c r="DV188" s="130">
        <v>64</v>
      </c>
      <c r="DW188" s="130">
        <v>84</v>
      </c>
      <c r="DX188" s="130">
        <v>48</v>
      </c>
      <c r="DY188" s="130">
        <v>32</v>
      </c>
      <c r="DZ188" s="130">
        <v>38</v>
      </c>
      <c r="EA188" s="130">
        <v>57</v>
      </c>
      <c r="EB188" s="130">
        <v>62</v>
      </c>
      <c r="EC188" s="130">
        <v>64</v>
      </c>
      <c r="ED188" s="130">
        <v>62</v>
      </c>
      <c r="EE188" s="130">
        <v>72</v>
      </c>
      <c r="EF188" s="130">
        <v>83</v>
      </c>
      <c r="EG188" s="66">
        <f t="shared" si="700"/>
        <v>2834</v>
      </c>
      <c r="EH188" s="66">
        <f t="shared" si="701"/>
        <v>1007</v>
      </c>
      <c r="EI188" s="66">
        <f t="shared" si="702"/>
        <v>602</v>
      </c>
      <c r="EJ188" s="66">
        <f t="shared" si="703"/>
        <v>4443</v>
      </c>
      <c r="EK188" s="25"/>
      <c r="EL188" s="5">
        <f t="shared" si="704"/>
        <v>298</v>
      </c>
      <c r="EM188" s="5">
        <f t="shared" si="705"/>
        <v>170</v>
      </c>
      <c r="EN188" s="5">
        <f t="shared" si="706"/>
        <v>688</v>
      </c>
      <c r="EO188" s="5">
        <f t="shared" si="707"/>
        <v>425</v>
      </c>
      <c r="EP188" s="5">
        <f t="shared" si="708"/>
        <v>339</v>
      </c>
      <c r="EQ188" s="5">
        <f t="shared" si="709"/>
        <v>381</v>
      </c>
      <c r="ER188" s="5">
        <f t="shared" si="710"/>
        <v>864</v>
      </c>
      <c r="ES188" s="5">
        <f t="shared" si="711"/>
        <v>110</v>
      </c>
      <c r="ET188" s="5">
        <f t="shared" si="712"/>
        <v>122</v>
      </c>
      <c r="EU188" s="5">
        <f t="shared" si="713"/>
        <v>138</v>
      </c>
      <c r="EV188" s="5">
        <f t="shared" si="714"/>
        <v>160</v>
      </c>
      <c r="EW188" s="5">
        <f t="shared" si="715"/>
        <v>178</v>
      </c>
      <c r="EX188" s="5">
        <f t="shared" si="716"/>
        <v>106</v>
      </c>
      <c r="EY188" s="5">
        <f t="shared" si="717"/>
        <v>117</v>
      </c>
      <c r="EZ188" s="5">
        <f t="shared" si="718"/>
        <v>85</v>
      </c>
      <c r="FA188" s="5">
        <f t="shared" si="719"/>
        <v>132</v>
      </c>
      <c r="FB188" s="5">
        <f t="shared" si="720"/>
        <v>46</v>
      </c>
      <c r="FC188" s="5">
        <f t="shared" si="721"/>
        <v>180</v>
      </c>
      <c r="FD188" s="5">
        <f t="shared" si="722"/>
        <v>128</v>
      </c>
      <c r="FE188" s="5">
        <f t="shared" si="723"/>
        <v>176</v>
      </c>
      <c r="FF188" s="5">
        <f t="shared" si="724"/>
        <v>53</v>
      </c>
      <c r="FG188" s="5">
        <f t="shared" si="725"/>
        <v>163</v>
      </c>
      <c r="FH188" s="5">
        <f t="shared" si="726"/>
        <v>66</v>
      </c>
      <c r="FI188" s="5">
        <f t="shared" si="727"/>
        <v>132</v>
      </c>
      <c r="FJ188" s="5">
        <f t="shared" si="728"/>
        <v>96</v>
      </c>
      <c r="FK188" s="5">
        <f t="shared" si="729"/>
        <v>81</v>
      </c>
      <c r="FL188" s="5">
        <f t="shared" si="730"/>
        <v>109</v>
      </c>
      <c r="FM188" s="5">
        <f t="shared" si="731"/>
        <v>86</v>
      </c>
      <c r="FN188" s="5">
        <f t="shared" si="732"/>
        <v>36</v>
      </c>
      <c r="FO188" s="5">
        <f t="shared" si="733"/>
        <v>120</v>
      </c>
      <c r="FP188" s="176">
        <f t="shared" si="734"/>
        <v>3535</v>
      </c>
      <c r="FQ188" s="176">
        <f t="shared" si="735"/>
        <v>1308</v>
      </c>
      <c r="FR188" s="176">
        <f t="shared" si="736"/>
        <v>942</v>
      </c>
      <c r="FS188" s="66">
        <f t="shared" si="737"/>
        <v>5785</v>
      </c>
      <c r="FT188" s="242">
        <f t="shared" si="588"/>
        <v>9.4924410863429891E-3</v>
      </c>
      <c r="FU188" s="242">
        <f t="shared" si="589"/>
        <v>6.9160794779580476E-3</v>
      </c>
      <c r="FV188" s="242">
        <f t="shared" si="590"/>
        <v>2.3830553679361287E-2</v>
      </c>
      <c r="FW188" s="242">
        <f t="shared" si="591"/>
        <v>3.1214424736513532E-2</v>
      </c>
      <c r="FX188" s="242">
        <f t="shared" si="592"/>
        <v>1.4107463638948808E-2</v>
      </c>
      <c r="FY188" s="242">
        <f t="shared" si="593"/>
        <v>1.6176397744078915E-2</v>
      </c>
      <c r="FZ188" s="242">
        <f t="shared" si="594"/>
        <v>2.7091150433228465E-2</v>
      </c>
      <c r="GA188" s="242">
        <f t="shared" si="595"/>
        <v>3.9429349774177357E-3</v>
      </c>
      <c r="GB188" s="242">
        <f t="shared" si="596"/>
        <v>4.8555281381835545E-3</v>
      </c>
      <c r="GC188" s="242">
        <f t="shared" si="597"/>
        <v>2.8503562945368173E-3</v>
      </c>
      <c r="GD188" s="242">
        <f t="shared" si="598"/>
        <v>3.3054436525152362E-3</v>
      </c>
      <c r="GE188" s="242">
        <f t="shared" si="599"/>
        <v>4.1222788327929596E-3</v>
      </c>
      <c r="GF188" s="242">
        <f t="shared" si="600"/>
        <v>2.3844336969969632E-3</v>
      </c>
      <c r="GG188" s="242">
        <f t="shared" si="601"/>
        <v>1.9343638918740184E-3</v>
      </c>
      <c r="GH188" s="242">
        <f t="shared" si="602"/>
        <v>1.3549919497537102E-3</v>
      </c>
      <c r="GI188" s="242">
        <f t="shared" si="603"/>
        <v>1.7677072034068539E-3</v>
      </c>
      <c r="GJ188" s="242">
        <f t="shared" si="604"/>
        <v>5.8287611348344505E-4</v>
      </c>
      <c r="GK188" s="242">
        <f t="shared" si="605"/>
        <v>2.3414634146341463E-3</v>
      </c>
      <c r="GL188" s="242">
        <f t="shared" si="606"/>
        <v>1.4247392615843546E-3</v>
      </c>
      <c r="GM188" s="242">
        <f t="shared" si="607"/>
        <v>2.2109441736596152E-3</v>
      </c>
      <c r="GN188" s="242">
        <f t="shared" si="608"/>
        <v>8.1874777933974941E-4</v>
      </c>
      <c r="GO188" s="242">
        <f t="shared" si="609"/>
        <v>2.9887417947119439E-3</v>
      </c>
      <c r="GP188" s="242">
        <f t="shared" si="610"/>
        <v>1.1072710800926081E-3</v>
      </c>
      <c r="GQ188" s="242">
        <f t="shared" si="611"/>
        <v>1.9471036832711343E-3</v>
      </c>
      <c r="GR188" s="242">
        <f t="shared" si="612"/>
        <v>1.487196170469861E-3</v>
      </c>
      <c r="GS188" s="242">
        <f t="shared" si="613"/>
        <v>1.2012279218756952E-3</v>
      </c>
      <c r="GT188" s="242">
        <f t="shared" si="614"/>
        <v>1.5475260878824448E-3</v>
      </c>
      <c r="GU188" s="242">
        <f t="shared" si="615"/>
        <v>1.1262920435979793E-3</v>
      </c>
      <c r="GV188" s="242">
        <f t="shared" si="616"/>
        <v>6.4120261111952196E-4</v>
      </c>
      <c r="GW188" s="242">
        <f t="shared" si="617"/>
        <v>1.6166315460947682E-3</v>
      </c>
      <c r="GX188" s="177">
        <f t="shared" si="618"/>
        <v>1.2653298197611946E-2</v>
      </c>
      <c r="GY188" s="177">
        <f t="shared" si="619"/>
        <v>1.9843196271663675E-3</v>
      </c>
      <c r="GZ188" s="177">
        <f t="shared" si="620"/>
        <v>1.4363770362652165E-3</v>
      </c>
      <c r="HA188" s="243">
        <f t="shared" si="621"/>
        <v>3.6284186529863191E-3</v>
      </c>
      <c r="HB188" s="19"/>
      <c r="HC188" s="19"/>
      <c r="HD188" s="225">
        <v>1.74E-3</v>
      </c>
      <c r="HE188" s="10">
        <f t="shared" si="738"/>
        <v>0.51851999999999998</v>
      </c>
      <c r="HF188" s="10">
        <f t="shared" si="739"/>
        <v>0.29580000000000001</v>
      </c>
      <c r="HG188" s="10">
        <f t="shared" si="740"/>
        <v>1.19712</v>
      </c>
      <c r="HH188" s="10">
        <f t="shared" si="741"/>
        <v>0.73950000000000005</v>
      </c>
      <c r="HI188" s="10">
        <f t="shared" si="742"/>
        <v>0.58986000000000005</v>
      </c>
      <c r="HJ188" s="10">
        <f t="shared" si="743"/>
        <v>0.66293999999999997</v>
      </c>
      <c r="HK188" s="10">
        <f t="shared" si="744"/>
        <v>1.50336</v>
      </c>
      <c r="HL188" s="10">
        <f t="shared" si="745"/>
        <v>0.19140000000000001</v>
      </c>
      <c r="HM188" s="10">
        <f t="shared" si="746"/>
        <v>0.21228</v>
      </c>
      <c r="HN188" s="10">
        <f t="shared" si="747"/>
        <v>0.24012</v>
      </c>
      <c r="HO188" s="10">
        <f t="shared" si="748"/>
        <v>0.27839999999999998</v>
      </c>
      <c r="HP188" s="10">
        <f t="shared" si="749"/>
        <v>0.30972</v>
      </c>
      <c r="HQ188" s="10">
        <f t="shared" si="750"/>
        <v>0.18443999999999999</v>
      </c>
      <c r="HR188" s="10">
        <f t="shared" si="751"/>
        <v>0.20358000000000001</v>
      </c>
      <c r="HS188" s="10">
        <f t="shared" si="752"/>
        <v>0.1479</v>
      </c>
      <c r="HT188" s="10">
        <f t="shared" si="753"/>
        <v>0.22968</v>
      </c>
      <c r="HU188" s="10">
        <f t="shared" si="754"/>
        <v>8.004E-2</v>
      </c>
      <c r="HV188" s="10">
        <f t="shared" si="755"/>
        <v>0.31319999999999998</v>
      </c>
      <c r="HW188" s="10">
        <f t="shared" si="756"/>
        <v>0.22272</v>
      </c>
      <c r="HX188" s="10">
        <f t="shared" si="757"/>
        <v>0.30624000000000001</v>
      </c>
      <c r="HY188" s="10">
        <f t="shared" si="758"/>
        <v>9.2219999999999996E-2</v>
      </c>
      <c r="HZ188" s="10">
        <f t="shared" si="759"/>
        <v>0.28361999999999998</v>
      </c>
      <c r="IA188" s="10">
        <f t="shared" si="760"/>
        <v>0.11484</v>
      </c>
      <c r="IB188" s="10">
        <f t="shared" si="761"/>
        <v>0.22968</v>
      </c>
      <c r="IC188" s="10">
        <f t="shared" si="762"/>
        <v>0.16703999999999999</v>
      </c>
      <c r="ID188" s="10">
        <f t="shared" si="763"/>
        <v>0.14094000000000001</v>
      </c>
      <c r="IE188" s="10">
        <f t="shared" si="764"/>
        <v>0.18966</v>
      </c>
      <c r="IF188" s="10">
        <f t="shared" si="765"/>
        <v>0.14964</v>
      </c>
      <c r="IG188" s="10">
        <f t="shared" si="766"/>
        <v>6.2640000000000001E-2</v>
      </c>
      <c r="IH188" s="10">
        <f t="shared" si="767"/>
        <v>0.20880000000000001</v>
      </c>
      <c r="II188" s="176">
        <f t="shared" si="768"/>
        <v>6.1508999999999991</v>
      </c>
      <c r="IJ188" s="176">
        <f t="shared" si="769"/>
        <v>2.2759199999999997</v>
      </c>
      <c r="IK188" s="176">
        <f t="shared" si="770"/>
        <v>1.6390799999999999</v>
      </c>
      <c r="IL188" s="19">
        <f t="shared" si="771"/>
        <v>10.065899999999999</v>
      </c>
      <c r="IM188" s="168"/>
      <c r="IN188" s="168"/>
      <c r="IO188" s="168"/>
      <c r="IP188" s="168"/>
      <c r="IQ188" s="168"/>
      <c r="IR188" s="168"/>
      <c r="IS188" s="168"/>
      <c r="IT188" s="168"/>
      <c r="IU188" s="168"/>
      <c r="IV188" s="168"/>
      <c r="IW188" s="168"/>
      <c r="IX188" s="168"/>
      <c r="IY188" s="168"/>
      <c r="IZ188" s="168"/>
      <c r="JA188" s="168"/>
      <c r="JB188" s="168"/>
      <c r="JC188" s="168"/>
      <c r="JD188" s="168"/>
      <c r="JE188" s="168"/>
      <c r="JF188" s="168"/>
      <c r="JG188" s="168"/>
      <c r="JH188" s="168"/>
      <c r="JI188" s="168"/>
      <c r="JJ188" s="168"/>
      <c r="JK188" s="168"/>
      <c r="JL188" s="168"/>
      <c r="JM188" s="168"/>
      <c r="JN188" s="168"/>
      <c r="JO188" s="168"/>
      <c r="JP188" s="168"/>
      <c r="JQ188" s="177">
        <f t="shared" si="776"/>
        <v>1.7399999999999998E-3</v>
      </c>
      <c r="JR188" s="177">
        <f t="shared" si="776"/>
        <v>1.7399999999999998E-3</v>
      </c>
      <c r="JS188" s="177">
        <f t="shared" si="776"/>
        <v>1.7399999999999998E-3</v>
      </c>
      <c r="JT188" s="22">
        <f t="shared" si="776"/>
        <v>1.7399999999999998E-3</v>
      </c>
    </row>
    <row r="189" spans="1:280" x14ac:dyDescent="0.25">
      <c r="A189" s="96">
        <v>132</v>
      </c>
      <c r="B189" s="39"/>
      <c r="C189" s="39" t="s">
        <v>238</v>
      </c>
      <c r="D189" s="39" t="s">
        <v>187</v>
      </c>
      <c r="E189" s="68">
        <v>999</v>
      </c>
      <c r="F189" s="48" t="s">
        <v>244</v>
      </c>
      <c r="G189" s="17"/>
      <c r="H189" s="5"/>
      <c r="I189" s="5"/>
      <c r="J189" s="5"/>
      <c r="K189" s="5"/>
      <c r="L189" s="5"/>
      <c r="M189" s="5"/>
      <c r="N189" s="17"/>
      <c r="O189" s="11"/>
      <c r="P189" s="11"/>
      <c r="Q189" s="11"/>
      <c r="R189" s="11"/>
      <c r="S189" s="11"/>
      <c r="T189" s="11"/>
      <c r="U189" s="11"/>
      <c r="V189" s="11"/>
      <c r="W189" s="11"/>
      <c r="X189" s="12"/>
      <c r="Y189" s="11"/>
      <c r="Z189" s="12"/>
      <c r="AA189" s="12"/>
      <c r="AB189" s="12"/>
      <c r="AC189" s="12"/>
      <c r="AD189" s="12"/>
      <c r="AE189" s="12"/>
      <c r="AF189" s="12"/>
      <c r="AG189" s="12"/>
      <c r="AH189" s="122"/>
      <c r="AI189" s="122"/>
      <c r="AJ189" s="122"/>
      <c r="AK189" s="122"/>
      <c r="AL189" s="58"/>
      <c r="AM189" s="17">
        <v>4060</v>
      </c>
      <c r="AN189" s="5">
        <v>3718</v>
      </c>
      <c r="AO189" s="5">
        <v>3616</v>
      </c>
      <c r="AP189" s="5">
        <v>3449</v>
      </c>
      <c r="AQ189" s="5">
        <v>3598</v>
      </c>
      <c r="AR189" s="5">
        <v>3662</v>
      </c>
      <c r="AS189" s="5">
        <v>2972</v>
      </c>
      <c r="AT189" s="17">
        <v>2545</v>
      </c>
      <c r="AU189" s="11">
        <f>2606-5</f>
        <v>2601</v>
      </c>
      <c r="AV189" s="11">
        <v>2219</v>
      </c>
      <c r="AW189" s="11">
        <v>3084</v>
      </c>
      <c r="AX189" s="11">
        <f>3406-61</f>
        <v>3345</v>
      </c>
      <c r="AY189" s="11">
        <f>3271-24</f>
        <v>3247</v>
      </c>
      <c r="AZ189" s="11">
        <v>3088</v>
      </c>
      <c r="BA189" s="11">
        <f>3374-35</f>
        <v>3339</v>
      </c>
      <c r="BB189" s="11">
        <f>3479-114</f>
        <v>3365</v>
      </c>
      <c r="BC189" s="11">
        <v>3740</v>
      </c>
      <c r="BD189" s="12">
        <f>4776+143</f>
        <v>4919</v>
      </c>
      <c r="BE189" s="11">
        <f>5572-11</f>
        <v>5561</v>
      </c>
      <c r="BF189" s="12">
        <f>6053+8</f>
        <v>6061</v>
      </c>
      <c r="BG189" s="12">
        <f>1729+5859</f>
        <v>7588</v>
      </c>
      <c r="BH189" s="12">
        <v>8908</v>
      </c>
      <c r="BI189" s="12">
        <v>9892</v>
      </c>
      <c r="BJ189" s="12">
        <v>11549</v>
      </c>
      <c r="BK189" s="12">
        <v>12895</v>
      </c>
      <c r="BL189" s="12">
        <v>14844</v>
      </c>
      <c r="BM189" s="12">
        <v>18358</v>
      </c>
      <c r="BN189" s="122">
        <v>21380</v>
      </c>
      <c r="BO189" s="122">
        <v>23286</v>
      </c>
      <c r="BP189" s="122">
        <v>25674</v>
      </c>
      <c r="BQ189" s="122">
        <v>26270</v>
      </c>
      <c r="BR189" s="58"/>
      <c r="BS189" s="58"/>
      <c r="BT189" s="12">
        <f t="shared" si="666"/>
        <v>-342</v>
      </c>
      <c r="BU189" s="12">
        <f t="shared" si="667"/>
        <v>-102</v>
      </c>
      <c r="BV189" s="12">
        <f t="shared" si="668"/>
        <v>-167</v>
      </c>
      <c r="BW189" s="12">
        <f t="shared" si="669"/>
        <v>149</v>
      </c>
      <c r="BX189" s="12">
        <f t="shared" si="670"/>
        <v>64</v>
      </c>
      <c r="BY189" s="12">
        <f t="shared" si="671"/>
        <v>-690</v>
      </c>
      <c r="BZ189" s="12">
        <f t="shared" si="672"/>
        <v>-427</v>
      </c>
      <c r="CA189" s="12">
        <f t="shared" si="673"/>
        <v>56</v>
      </c>
      <c r="CB189" s="12">
        <f t="shared" si="674"/>
        <v>-382</v>
      </c>
      <c r="CC189" s="12">
        <f t="shared" si="675"/>
        <v>865</v>
      </c>
      <c r="CD189" s="12">
        <f t="shared" si="676"/>
        <v>261</v>
      </c>
      <c r="CE189" s="12">
        <f t="shared" si="677"/>
        <v>-98</v>
      </c>
      <c r="CF189" s="12">
        <f t="shared" si="678"/>
        <v>-159</v>
      </c>
      <c r="CG189" s="12">
        <f t="shared" si="679"/>
        <v>251</v>
      </c>
      <c r="CH189" s="12">
        <f t="shared" si="680"/>
        <v>26</v>
      </c>
      <c r="CI189" s="12">
        <f t="shared" si="681"/>
        <v>375</v>
      </c>
      <c r="CJ189" s="12">
        <f t="shared" si="682"/>
        <v>1179</v>
      </c>
      <c r="CK189" s="12">
        <f t="shared" si="683"/>
        <v>642</v>
      </c>
      <c r="CL189" s="12">
        <f t="shared" si="684"/>
        <v>500</v>
      </c>
      <c r="CM189" s="12">
        <f t="shared" si="685"/>
        <v>1527</v>
      </c>
      <c r="CN189" s="12">
        <f t="shared" si="686"/>
        <v>1320</v>
      </c>
      <c r="CO189" s="12">
        <f t="shared" si="687"/>
        <v>984</v>
      </c>
      <c r="CP189" s="12">
        <f t="shared" si="688"/>
        <v>1657</v>
      </c>
      <c r="CQ189" s="12">
        <f t="shared" si="689"/>
        <v>1346</v>
      </c>
      <c r="CR189" s="12">
        <f t="shared" si="690"/>
        <v>1949</v>
      </c>
      <c r="CS189" s="12">
        <f t="shared" si="691"/>
        <v>3514</v>
      </c>
      <c r="CT189" s="12">
        <f t="shared" si="692"/>
        <v>3022</v>
      </c>
      <c r="CU189" s="12">
        <f t="shared" si="693"/>
        <v>1906</v>
      </c>
      <c r="CV189" s="12">
        <f t="shared" si="694"/>
        <v>2388</v>
      </c>
      <c r="CW189" s="12">
        <f t="shared" si="695"/>
        <v>596</v>
      </c>
      <c r="CX189" s="66">
        <f t="shared" si="696"/>
        <v>-976</v>
      </c>
      <c r="CY189" s="66">
        <f t="shared" si="697"/>
        <v>4504</v>
      </c>
      <c r="CZ189" s="66">
        <f t="shared" si="698"/>
        <v>18682</v>
      </c>
      <c r="DA189" s="66">
        <f t="shared" si="699"/>
        <v>22210</v>
      </c>
      <c r="DB189" s="58"/>
      <c r="DC189" s="229">
        <v>1113</v>
      </c>
      <c r="DD189" s="229">
        <v>645</v>
      </c>
      <c r="DE189" s="229">
        <v>926</v>
      </c>
      <c r="DF189" s="230">
        <v>912</v>
      </c>
      <c r="DG189" s="230">
        <v>510</v>
      </c>
      <c r="DH189" s="230">
        <v>988</v>
      </c>
      <c r="DI189" s="230">
        <v>854</v>
      </c>
      <c r="DJ189" s="230">
        <v>500</v>
      </c>
      <c r="DK189" s="229">
        <v>1029</v>
      </c>
      <c r="DL189" s="229">
        <v>941</v>
      </c>
      <c r="DM189" s="229">
        <v>997</v>
      </c>
      <c r="DN189" s="230">
        <v>727</v>
      </c>
      <c r="DO189" s="230">
        <v>1527</v>
      </c>
      <c r="DP189" s="230">
        <v>1351</v>
      </c>
      <c r="DQ189" s="230">
        <v>1327</v>
      </c>
      <c r="DR189" s="230">
        <v>1288</v>
      </c>
      <c r="DS189" s="231">
        <v>1518</v>
      </c>
      <c r="DT189" s="231">
        <v>1491</v>
      </c>
      <c r="DU189" s="231">
        <v>1024</v>
      </c>
      <c r="DV189" s="231">
        <v>822</v>
      </c>
      <c r="DW189" s="231">
        <v>1253</v>
      </c>
      <c r="DX189" s="231">
        <v>1770</v>
      </c>
      <c r="DY189" s="231">
        <v>894</v>
      </c>
      <c r="DZ189" s="231">
        <v>1394</v>
      </c>
      <c r="EA189" s="231">
        <v>1517</v>
      </c>
      <c r="EB189" s="231">
        <v>1802</v>
      </c>
      <c r="EC189" s="231">
        <v>2193</v>
      </c>
      <c r="ED189" s="231">
        <v>2606</v>
      </c>
      <c r="EE189" s="231">
        <v>2268</v>
      </c>
      <c r="EF189" s="231">
        <f>2754-323</f>
        <v>2431</v>
      </c>
      <c r="EG189" s="66">
        <f t="shared" si="700"/>
        <v>8418</v>
      </c>
      <c r="EH189" s="66">
        <f t="shared" si="701"/>
        <v>12072</v>
      </c>
      <c r="EI189" s="66">
        <f t="shared" si="702"/>
        <v>18128</v>
      </c>
      <c r="EJ189" s="66">
        <f t="shared" si="703"/>
        <v>38618</v>
      </c>
      <c r="EK189" s="85"/>
      <c r="EL189" s="5">
        <f t="shared" si="704"/>
        <v>771</v>
      </c>
      <c r="EM189" s="5">
        <f t="shared" si="705"/>
        <v>543</v>
      </c>
      <c r="EN189" s="5">
        <f t="shared" si="706"/>
        <v>759</v>
      </c>
      <c r="EO189" s="5">
        <f t="shared" si="707"/>
        <v>1061</v>
      </c>
      <c r="EP189" s="5">
        <f t="shared" si="708"/>
        <v>574</v>
      </c>
      <c r="EQ189" s="5">
        <f t="shared" si="709"/>
        <v>298</v>
      </c>
      <c r="ER189" s="5">
        <f t="shared" si="710"/>
        <v>427</v>
      </c>
      <c r="ES189" s="5">
        <f t="shared" si="711"/>
        <v>556</v>
      </c>
      <c r="ET189" s="5">
        <f t="shared" si="712"/>
        <v>647</v>
      </c>
      <c r="EU189" s="5">
        <f t="shared" si="713"/>
        <v>1806</v>
      </c>
      <c r="EV189" s="5">
        <f t="shared" si="714"/>
        <v>1258</v>
      </c>
      <c r="EW189" s="5">
        <f t="shared" si="715"/>
        <v>629</v>
      </c>
      <c r="EX189" s="5">
        <f t="shared" si="716"/>
        <v>1368</v>
      </c>
      <c r="EY189" s="5">
        <f t="shared" si="717"/>
        <v>1602</v>
      </c>
      <c r="EZ189" s="5">
        <f t="shared" si="718"/>
        <v>1353</v>
      </c>
      <c r="FA189" s="5">
        <f t="shared" si="719"/>
        <v>1663</v>
      </c>
      <c r="FB189" s="5">
        <f t="shared" si="720"/>
        <v>2697</v>
      </c>
      <c r="FC189" s="5">
        <f t="shared" si="721"/>
        <v>2133</v>
      </c>
      <c r="FD189" s="5">
        <f t="shared" si="722"/>
        <v>1524</v>
      </c>
      <c r="FE189" s="5">
        <f t="shared" si="723"/>
        <v>2349</v>
      </c>
      <c r="FF189" s="5">
        <f t="shared" si="724"/>
        <v>2573</v>
      </c>
      <c r="FG189" s="5">
        <f t="shared" si="725"/>
        <v>2754</v>
      </c>
      <c r="FH189" s="5">
        <f t="shared" si="726"/>
        <v>2551</v>
      </c>
      <c r="FI189" s="5">
        <f t="shared" si="727"/>
        <v>2740</v>
      </c>
      <c r="FJ189" s="5">
        <f t="shared" si="728"/>
        <v>3466</v>
      </c>
      <c r="FK189" s="5">
        <f t="shared" si="729"/>
        <v>5316</v>
      </c>
      <c r="FL189" s="5">
        <f t="shared" si="730"/>
        <v>5215</v>
      </c>
      <c r="FM189" s="5">
        <f t="shared" si="731"/>
        <v>4512</v>
      </c>
      <c r="FN189" s="5">
        <f t="shared" si="732"/>
        <v>4656</v>
      </c>
      <c r="FO189" s="5">
        <f t="shared" si="733"/>
        <v>3027</v>
      </c>
      <c r="FP189" s="176">
        <f t="shared" si="734"/>
        <v>7442</v>
      </c>
      <c r="FQ189" s="176">
        <f t="shared" si="735"/>
        <v>16576</v>
      </c>
      <c r="FR189" s="176">
        <f t="shared" si="736"/>
        <v>36810</v>
      </c>
      <c r="FS189" s="66">
        <f t="shared" si="737"/>
        <v>60828</v>
      </c>
      <c r="FT189" s="242">
        <f t="shared" si="588"/>
        <v>2.4559302273726324E-2</v>
      </c>
      <c r="FU189" s="242">
        <f t="shared" si="589"/>
        <v>2.2090771509007175E-2</v>
      </c>
      <c r="FV189" s="242">
        <f t="shared" si="590"/>
        <v>2.6289811399179092E-2</v>
      </c>
      <c r="FW189" s="242">
        <f t="shared" si="591"/>
        <v>7.7925893283390252E-2</v>
      </c>
      <c r="FX189" s="242">
        <f t="shared" si="592"/>
        <v>2.3886973831140457E-2</v>
      </c>
      <c r="FY189" s="242">
        <f t="shared" si="593"/>
        <v>1.2652405584607656E-2</v>
      </c>
      <c r="FZ189" s="242">
        <f t="shared" si="594"/>
        <v>1.3388797725681197E-2</v>
      </c>
      <c r="GA189" s="242">
        <f t="shared" si="595"/>
        <v>1.9929744067675101E-2</v>
      </c>
      <c r="GB189" s="242">
        <f t="shared" si="596"/>
        <v>2.5750218896760328E-2</v>
      </c>
      <c r="GC189" s="242">
        <f t="shared" si="597"/>
        <v>3.7302488898068781E-2</v>
      </c>
      <c r="GD189" s="242">
        <f t="shared" si="598"/>
        <v>2.5989050717901044E-2</v>
      </c>
      <c r="GE189" s="242">
        <f t="shared" si="599"/>
        <v>1.4566929133858268E-2</v>
      </c>
      <c r="GF189" s="242">
        <f t="shared" si="600"/>
        <v>3.0772691485772129E-2</v>
      </c>
      <c r="GG189" s="242">
        <f t="shared" si="601"/>
        <v>2.6485905596428865E-2</v>
      </c>
      <c r="GH189" s="242">
        <f t="shared" si="602"/>
        <v>2.1568283623726706E-2</v>
      </c>
      <c r="GI189" s="242">
        <f t="shared" si="603"/>
        <v>2.2270432418678772E-2</v>
      </c>
      <c r="GJ189" s="242">
        <f t="shared" si="604"/>
        <v>3.4174279957931548E-2</v>
      </c>
      <c r="GK189" s="242">
        <f t="shared" si="605"/>
        <v>2.7746341463414634E-2</v>
      </c>
      <c r="GL189" s="242">
        <f t="shared" si="606"/>
        <v>1.6963301833238721E-2</v>
      </c>
      <c r="GM189" s="242">
        <f t="shared" si="607"/>
        <v>2.9508567408672932E-2</v>
      </c>
      <c r="GN189" s="242">
        <f t="shared" si="608"/>
        <v>3.9747887476248592E-2</v>
      </c>
      <c r="GO189" s="242">
        <f t="shared" si="609"/>
        <v>5.0496901243169898E-2</v>
      </c>
      <c r="GP189" s="242">
        <f t="shared" si="610"/>
        <v>4.2797704929033988E-2</v>
      </c>
      <c r="GQ189" s="242">
        <f t="shared" si="611"/>
        <v>4.0417152213355359E-2</v>
      </c>
      <c r="GR189" s="242">
        <f t="shared" si="612"/>
        <v>5.3693978404672271E-2</v>
      </c>
      <c r="GS189" s="242">
        <f t="shared" si="613"/>
        <v>7.8836143613471549E-2</v>
      </c>
      <c r="GT189" s="242">
        <f t="shared" si="614"/>
        <v>7.4039894938595863E-2</v>
      </c>
      <c r="GU189" s="242">
        <f t="shared" si="615"/>
        <v>5.9091043031559098E-2</v>
      </c>
      <c r="GV189" s="242">
        <f t="shared" si="616"/>
        <v>8.2928871038124838E-2</v>
      </c>
      <c r="GW189" s="242">
        <f t="shared" si="617"/>
        <v>4.0779530750240531E-2</v>
      </c>
      <c r="GX189" s="177">
        <f t="shared" si="618"/>
        <v>2.663814573879154E-2</v>
      </c>
      <c r="GY189" s="177">
        <f t="shared" si="619"/>
        <v>2.5146851788921794E-2</v>
      </c>
      <c r="GZ189" s="177">
        <f t="shared" si="620"/>
        <v>5.6128491194185372E-2</v>
      </c>
      <c r="HA189" s="243">
        <f t="shared" si="621"/>
        <v>3.8152022441460987E-2</v>
      </c>
      <c r="HB189" s="19"/>
      <c r="HC189" s="19"/>
      <c r="HD189" s="225">
        <v>0.17400000000000002</v>
      </c>
      <c r="HE189" s="10">
        <f t="shared" si="738"/>
        <v>134.15400000000002</v>
      </c>
      <c r="HF189" s="10">
        <f t="shared" si="739"/>
        <v>94.482000000000014</v>
      </c>
      <c r="HG189" s="10">
        <f t="shared" si="740"/>
        <v>132.066</v>
      </c>
      <c r="HH189" s="10">
        <f t="shared" si="741"/>
        <v>184.614</v>
      </c>
      <c r="HI189" s="10">
        <f t="shared" si="742"/>
        <v>99.876000000000005</v>
      </c>
      <c r="HJ189" s="10">
        <f t="shared" si="743"/>
        <v>51.852000000000004</v>
      </c>
      <c r="HK189" s="10">
        <f t="shared" si="744"/>
        <v>74.298000000000002</v>
      </c>
      <c r="HL189" s="10">
        <f t="shared" si="745"/>
        <v>96.744000000000014</v>
      </c>
      <c r="HM189" s="10">
        <f t="shared" si="746"/>
        <v>112.57800000000002</v>
      </c>
      <c r="HN189" s="10">
        <f t="shared" si="747"/>
        <v>314.24400000000003</v>
      </c>
      <c r="HO189" s="10">
        <f t="shared" si="748"/>
        <v>218.89200000000002</v>
      </c>
      <c r="HP189" s="10">
        <f t="shared" si="749"/>
        <v>109.44600000000001</v>
      </c>
      <c r="HQ189" s="10">
        <f t="shared" si="750"/>
        <v>238.03200000000001</v>
      </c>
      <c r="HR189" s="10">
        <f t="shared" si="751"/>
        <v>278.74800000000005</v>
      </c>
      <c r="HS189" s="10">
        <f t="shared" si="752"/>
        <v>235.42200000000003</v>
      </c>
      <c r="HT189" s="10">
        <f t="shared" si="753"/>
        <v>289.36200000000002</v>
      </c>
      <c r="HU189" s="10">
        <f t="shared" si="754"/>
        <v>469.27800000000002</v>
      </c>
      <c r="HV189" s="10">
        <f t="shared" si="755"/>
        <v>371.14200000000005</v>
      </c>
      <c r="HW189" s="10">
        <f t="shared" si="756"/>
        <v>265.17600000000004</v>
      </c>
      <c r="HX189" s="10">
        <f t="shared" si="757"/>
        <v>408.72600000000006</v>
      </c>
      <c r="HY189" s="10">
        <f t="shared" si="758"/>
        <v>447.70200000000006</v>
      </c>
      <c r="HZ189" s="10">
        <f t="shared" si="759"/>
        <v>479.19600000000003</v>
      </c>
      <c r="IA189" s="10">
        <f t="shared" si="760"/>
        <v>443.87400000000002</v>
      </c>
      <c r="IB189" s="10">
        <f t="shared" si="761"/>
        <v>476.76000000000005</v>
      </c>
      <c r="IC189" s="10">
        <f t="shared" si="762"/>
        <v>603.08400000000006</v>
      </c>
      <c r="ID189" s="10">
        <f t="shared" si="763"/>
        <v>924.98400000000004</v>
      </c>
      <c r="IE189" s="10">
        <f t="shared" si="764"/>
        <v>907.41000000000008</v>
      </c>
      <c r="IF189" s="10">
        <f t="shared" si="765"/>
        <v>785.08800000000008</v>
      </c>
      <c r="IG189" s="10">
        <f t="shared" si="766"/>
        <v>810.14400000000012</v>
      </c>
      <c r="IH189" s="10">
        <f t="shared" si="767"/>
        <v>526.69800000000009</v>
      </c>
      <c r="II189" s="176">
        <f t="shared" si="768"/>
        <v>1294.9079999999999</v>
      </c>
      <c r="IJ189" s="176">
        <f t="shared" si="769"/>
        <v>2884.2240000000002</v>
      </c>
      <c r="IK189" s="176">
        <f t="shared" si="770"/>
        <v>6404.9400000000005</v>
      </c>
      <c r="IL189" s="19">
        <f t="shared" si="771"/>
        <v>10584.072</v>
      </c>
      <c r="IM189" s="168"/>
      <c r="IN189" s="168"/>
      <c r="IO189" s="168"/>
      <c r="IP189" s="168"/>
      <c r="IQ189" s="168"/>
      <c r="IR189" s="168"/>
      <c r="IS189" s="168"/>
      <c r="IT189" s="168"/>
      <c r="IU189" s="168"/>
      <c r="IV189" s="168"/>
      <c r="IW189" s="168"/>
      <c r="IX189" s="168"/>
      <c r="IY189" s="168"/>
      <c r="IZ189" s="168"/>
      <c r="JA189" s="168"/>
      <c r="JB189" s="168"/>
      <c r="JC189" s="168"/>
      <c r="JD189" s="168"/>
      <c r="JE189" s="168"/>
      <c r="JF189" s="168"/>
      <c r="JG189" s="168"/>
      <c r="JH189" s="168"/>
      <c r="JI189" s="168"/>
      <c r="JJ189" s="168"/>
      <c r="JK189" s="168"/>
      <c r="JL189" s="168"/>
      <c r="JM189" s="168"/>
      <c r="JN189" s="168"/>
      <c r="JO189" s="168"/>
      <c r="JP189" s="168"/>
      <c r="JQ189" s="177">
        <f t="shared" si="776"/>
        <v>0.17399999999999999</v>
      </c>
      <c r="JR189" s="177">
        <f t="shared" si="776"/>
        <v>0.17400000000000002</v>
      </c>
      <c r="JS189" s="177">
        <f t="shared" si="776"/>
        <v>0.17400000000000002</v>
      </c>
      <c r="JT189" s="22">
        <f t="shared" si="776"/>
        <v>0.17400000000000002</v>
      </c>
    </row>
    <row r="190" spans="1:280" x14ac:dyDescent="0.25">
      <c r="A190" s="96">
        <v>188</v>
      </c>
      <c r="B190" s="39"/>
      <c r="C190" s="39" t="s">
        <v>236</v>
      </c>
      <c r="D190" s="39" t="s">
        <v>184</v>
      </c>
      <c r="E190" s="68">
        <v>402</v>
      </c>
      <c r="F190" s="49" t="s">
        <v>214</v>
      </c>
      <c r="G190" s="17"/>
      <c r="H190" s="5"/>
      <c r="I190" s="5"/>
      <c r="J190" s="5"/>
      <c r="K190" s="5"/>
      <c r="L190" s="5"/>
      <c r="M190" s="5"/>
      <c r="N190" s="17"/>
      <c r="O190" s="12"/>
      <c r="P190" s="12"/>
      <c r="Q190" s="12"/>
      <c r="R190" s="12"/>
      <c r="S190" s="12"/>
      <c r="T190" s="12"/>
      <c r="U190" s="12"/>
      <c r="V190" s="12"/>
      <c r="W190" s="11"/>
      <c r="X190" s="11"/>
      <c r="Y190" s="12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60"/>
      <c r="AM190" s="17">
        <v>11697</v>
      </c>
      <c r="AN190" s="5">
        <v>11836</v>
      </c>
      <c r="AO190" s="5">
        <v>11705</v>
      </c>
      <c r="AP190" s="5">
        <v>11735</v>
      </c>
      <c r="AQ190" s="5">
        <v>11959</v>
      </c>
      <c r="AR190" s="5">
        <v>12287</v>
      </c>
      <c r="AS190" s="5">
        <v>12592</v>
      </c>
      <c r="AT190" s="17">
        <v>12394</v>
      </c>
      <c r="AU190" s="12">
        <v>12235</v>
      </c>
      <c r="AV190" s="12">
        <v>11852</v>
      </c>
      <c r="AW190" s="12">
        <v>11814</v>
      </c>
      <c r="AX190" s="12">
        <v>11709</v>
      </c>
      <c r="AY190" s="12">
        <v>11582</v>
      </c>
      <c r="AZ190" s="12">
        <v>11476</v>
      </c>
      <c r="BA190" s="12">
        <v>11180</v>
      </c>
      <c r="BB190" s="12">
        <v>11149</v>
      </c>
      <c r="BC190" s="11">
        <v>11235</v>
      </c>
      <c r="BD190" s="11">
        <v>11377</v>
      </c>
      <c r="BE190" s="12">
        <v>11333</v>
      </c>
      <c r="BF190" s="11">
        <v>11535</v>
      </c>
      <c r="BG190" s="11">
        <v>11519</v>
      </c>
      <c r="BH190" s="11">
        <v>11526</v>
      </c>
      <c r="BI190" s="11">
        <v>11517</v>
      </c>
      <c r="BJ190" s="11">
        <v>11489</v>
      </c>
      <c r="BK190" s="11">
        <v>11425</v>
      </c>
      <c r="BL190" s="11">
        <v>11252</v>
      </c>
      <c r="BM190" s="11">
        <v>10894</v>
      </c>
      <c r="BN190" s="11">
        <v>10793</v>
      </c>
      <c r="BO190" s="11">
        <v>10877</v>
      </c>
      <c r="BP190" s="11">
        <v>10356</v>
      </c>
      <c r="BQ190" s="11">
        <v>10497</v>
      </c>
      <c r="BR190" s="60"/>
      <c r="BS190" s="60"/>
      <c r="BT190" s="11">
        <f t="shared" si="666"/>
        <v>139</v>
      </c>
      <c r="BU190" s="11">
        <f t="shared" si="667"/>
        <v>-131</v>
      </c>
      <c r="BV190" s="11">
        <f t="shared" si="668"/>
        <v>30</v>
      </c>
      <c r="BW190" s="11">
        <f t="shared" si="669"/>
        <v>224</v>
      </c>
      <c r="BX190" s="11">
        <f t="shared" si="670"/>
        <v>328</v>
      </c>
      <c r="BY190" s="11">
        <f t="shared" si="671"/>
        <v>305</v>
      </c>
      <c r="BZ190" s="11">
        <f t="shared" si="672"/>
        <v>-198</v>
      </c>
      <c r="CA190" s="11">
        <f t="shared" si="673"/>
        <v>-159</v>
      </c>
      <c r="CB190" s="11">
        <f t="shared" si="674"/>
        <v>-383</v>
      </c>
      <c r="CC190" s="11">
        <f t="shared" si="675"/>
        <v>-38</v>
      </c>
      <c r="CD190" s="11">
        <f t="shared" si="676"/>
        <v>-105</v>
      </c>
      <c r="CE190" s="11">
        <f t="shared" si="677"/>
        <v>-127</v>
      </c>
      <c r="CF190" s="11">
        <f t="shared" si="678"/>
        <v>-106</v>
      </c>
      <c r="CG190" s="11">
        <f t="shared" si="679"/>
        <v>-296</v>
      </c>
      <c r="CH190" s="11">
        <f t="shared" si="680"/>
        <v>-31</v>
      </c>
      <c r="CI190" s="11">
        <f t="shared" si="681"/>
        <v>86</v>
      </c>
      <c r="CJ190" s="11">
        <f t="shared" si="682"/>
        <v>142</v>
      </c>
      <c r="CK190" s="11">
        <f t="shared" si="683"/>
        <v>-44</v>
      </c>
      <c r="CL190" s="11">
        <f t="shared" si="684"/>
        <v>202</v>
      </c>
      <c r="CM190" s="11">
        <f t="shared" si="685"/>
        <v>-16</v>
      </c>
      <c r="CN190" s="11">
        <f t="shared" si="686"/>
        <v>7</v>
      </c>
      <c r="CO190" s="11">
        <f t="shared" si="687"/>
        <v>-9</v>
      </c>
      <c r="CP190" s="11">
        <f t="shared" si="688"/>
        <v>-28</v>
      </c>
      <c r="CQ190" s="11">
        <f t="shared" si="689"/>
        <v>-64</v>
      </c>
      <c r="CR190" s="11">
        <f t="shared" si="690"/>
        <v>-173</v>
      </c>
      <c r="CS190" s="11">
        <f t="shared" si="691"/>
        <v>-358</v>
      </c>
      <c r="CT190" s="11">
        <f t="shared" si="692"/>
        <v>-101</v>
      </c>
      <c r="CU190" s="11">
        <f t="shared" si="693"/>
        <v>84</v>
      </c>
      <c r="CV190" s="11">
        <f t="shared" si="694"/>
        <v>-521</v>
      </c>
      <c r="CW190" s="11">
        <f t="shared" si="695"/>
        <v>141</v>
      </c>
      <c r="CX190" s="66">
        <f t="shared" si="696"/>
        <v>117</v>
      </c>
      <c r="CY190" s="66">
        <f t="shared" si="697"/>
        <v>-295</v>
      </c>
      <c r="CZ190" s="66">
        <f t="shared" si="698"/>
        <v>-1022</v>
      </c>
      <c r="DA190" s="66">
        <f t="shared" si="699"/>
        <v>-1200</v>
      </c>
      <c r="DB190" s="60"/>
      <c r="DC190" s="128">
        <v>105</v>
      </c>
      <c r="DD190" s="128">
        <v>32</v>
      </c>
      <c r="DE190" s="128">
        <v>48</v>
      </c>
      <c r="DF190" s="129">
        <v>32</v>
      </c>
      <c r="DG190" s="129">
        <v>33</v>
      </c>
      <c r="DH190" s="129">
        <v>49</v>
      </c>
      <c r="DI190" s="129">
        <v>51</v>
      </c>
      <c r="DJ190" s="129">
        <v>53</v>
      </c>
      <c r="DK190" s="128">
        <v>72</v>
      </c>
      <c r="DL190" s="128">
        <v>108</v>
      </c>
      <c r="DM190" s="128">
        <v>136</v>
      </c>
      <c r="DN190" s="129">
        <v>145</v>
      </c>
      <c r="DO190" s="129">
        <v>118</v>
      </c>
      <c r="DP190" s="129">
        <v>110</v>
      </c>
      <c r="DQ190" s="129">
        <v>122</v>
      </c>
      <c r="DR190" s="129">
        <v>122</v>
      </c>
      <c r="DS190" s="130">
        <v>160</v>
      </c>
      <c r="DT190" s="130">
        <v>158</v>
      </c>
      <c r="DU190" s="130">
        <v>127</v>
      </c>
      <c r="DV190" s="130">
        <v>129</v>
      </c>
      <c r="DW190" s="130">
        <v>138</v>
      </c>
      <c r="DX190" s="130">
        <v>158</v>
      </c>
      <c r="DY190" s="130">
        <v>101</v>
      </c>
      <c r="DZ190" s="130">
        <v>139</v>
      </c>
      <c r="EA190" s="130">
        <v>119</v>
      </c>
      <c r="EB190" s="130">
        <v>157</v>
      </c>
      <c r="EC190" s="130">
        <v>117</v>
      </c>
      <c r="ED190" s="130">
        <v>167</v>
      </c>
      <c r="EE190" s="130">
        <v>118</v>
      </c>
      <c r="EF190" s="130">
        <v>136</v>
      </c>
      <c r="EG190" s="66">
        <f t="shared" si="700"/>
        <v>583</v>
      </c>
      <c r="EH190" s="66">
        <f t="shared" si="701"/>
        <v>1327</v>
      </c>
      <c r="EI190" s="66">
        <f t="shared" si="702"/>
        <v>1350</v>
      </c>
      <c r="EJ190" s="66">
        <f t="shared" si="703"/>
        <v>3260</v>
      </c>
      <c r="EK190" s="25"/>
      <c r="EL190" s="5">
        <f t="shared" si="704"/>
        <v>244</v>
      </c>
      <c r="EM190" s="5">
        <f t="shared" si="705"/>
        <v>-99</v>
      </c>
      <c r="EN190" s="5">
        <f t="shared" si="706"/>
        <v>78</v>
      </c>
      <c r="EO190" s="5">
        <f t="shared" si="707"/>
        <v>256</v>
      </c>
      <c r="EP190" s="5">
        <f t="shared" si="708"/>
        <v>361</v>
      </c>
      <c r="EQ190" s="5">
        <f t="shared" si="709"/>
        <v>354</v>
      </c>
      <c r="ER190" s="5">
        <f t="shared" si="710"/>
        <v>-147</v>
      </c>
      <c r="ES190" s="5">
        <f t="shared" si="711"/>
        <v>-106</v>
      </c>
      <c r="ET190" s="5">
        <f t="shared" si="712"/>
        <v>-311</v>
      </c>
      <c r="EU190" s="5">
        <f t="shared" si="713"/>
        <v>70</v>
      </c>
      <c r="EV190" s="5">
        <f t="shared" si="714"/>
        <v>31</v>
      </c>
      <c r="EW190" s="5">
        <f t="shared" si="715"/>
        <v>18</v>
      </c>
      <c r="EX190" s="5">
        <f t="shared" si="716"/>
        <v>12</v>
      </c>
      <c r="EY190" s="5">
        <f t="shared" si="717"/>
        <v>-186</v>
      </c>
      <c r="EZ190" s="5">
        <f t="shared" si="718"/>
        <v>91</v>
      </c>
      <c r="FA190" s="5">
        <f t="shared" si="719"/>
        <v>208</v>
      </c>
      <c r="FB190" s="5">
        <f t="shared" si="720"/>
        <v>302</v>
      </c>
      <c r="FC190" s="5">
        <f t="shared" si="721"/>
        <v>114</v>
      </c>
      <c r="FD190" s="5">
        <f t="shared" si="722"/>
        <v>329</v>
      </c>
      <c r="FE190" s="5">
        <f t="shared" si="723"/>
        <v>113</v>
      </c>
      <c r="FF190" s="5">
        <f t="shared" si="724"/>
        <v>145</v>
      </c>
      <c r="FG190" s="5">
        <f t="shared" si="725"/>
        <v>149</v>
      </c>
      <c r="FH190" s="5">
        <f t="shared" si="726"/>
        <v>73</v>
      </c>
      <c r="FI190" s="5">
        <f t="shared" si="727"/>
        <v>75</v>
      </c>
      <c r="FJ190" s="5">
        <f t="shared" si="728"/>
        <v>-54</v>
      </c>
      <c r="FK190" s="5">
        <f t="shared" si="729"/>
        <v>-201</v>
      </c>
      <c r="FL190" s="5">
        <f t="shared" si="730"/>
        <v>16</v>
      </c>
      <c r="FM190" s="5">
        <f t="shared" si="731"/>
        <v>251</v>
      </c>
      <c r="FN190" s="5">
        <f t="shared" si="732"/>
        <v>-403</v>
      </c>
      <c r="FO190" s="5">
        <f t="shared" si="733"/>
        <v>277</v>
      </c>
      <c r="FP190" s="176">
        <f t="shared" si="734"/>
        <v>700</v>
      </c>
      <c r="FQ190" s="176">
        <f t="shared" si="735"/>
        <v>1032</v>
      </c>
      <c r="FR190" s="176">
        <f t="shared" si="736"/>
        <v>328</v>
      </c>
      <c r="FS190" s="66">
        <f t="shared" si="737"/>
        <v>2060</v>
      </c>
      <c r="FT190" s="242">
        <f t="shared" si="588"/>
        <v>7.772334312307682E-3</v>
      </c>
      <c r="FU190" s="242">
        <f t="shared" si="589"/>
        <v>-4.0275992253990985E-3</v>
      </c>
      <c r="FV190" s="242">
        <f t="shared" si="590"/>
        <v>2.7017197485322388E-3</v>
      </c>
      <c r="FW190" s="242">
        <f t="shared" si="591"/>
        <v>1.8802100547170505E-2</v>
      </c>
      <c r="FX190" s="242">
        <f t="shared" si="592"/>
        <v>1.5022992252685899E-2</v>
      </c>
      <c r="FY190" s="242">
        <f t="shared" si="593"/>
        <v>1.5030038848829228E-2</v>
      </c>
      <c r="FZ190" s="242">
        <f t="shared" si="594"/>
        <v>-4.6092582334312316E-3</v>
      </c>
      <c r="GA190" s="242">
        <f t="shared" si="595"/>
        <v>-3.7995555236934545E-3</v>
      </c>
      <c r="GB190" s="242">
        <f t="shared" si="596"/>
        <v>-1.2377616811271194E-2</v>
      </c>
      <c r="GC190" s="242">
        <f t="shared" si="597"/>
        <v>1.4458329030259218E-3</v>
      </c>
      <c r="GD190" s="242">
        <f t="shared" si="598"/>
        <v>6.4042970767482703E-4</v>
      </c>
      <c r="GE190" s="242">
        <f t="shared" si="599"/>
        <v>4.1685965724872626E-4</v>
      </c>
      <c r="GF190" s="242">
        <f t="shared" si="600"/>
        <v>2.6993589022607131E-4</v>
      </c>
      <c r="GG190" s="242">
        <f t="shared" si="601"/>
        <v>-3.0751425973381832E-3</v>
      </c>
      <c r="GH190" s="242">
        <f t="shared" si="602"/>
        <v>1.4506384403245604E-3</v>
      </c>
      <c r="GI190" s="242">
        <f t="shared" si="603"/>
        <v>2.785478017489588E-3</v>
      </c>
      <c r="GJ190" s="242">
        <f t="shared" si="604"/>
        <v>3.8267083972174003E-3</v>
      </c>
      <c r="GK190" s="242">
        <f t="shared" si="605"/>
        <v>1.4829268292682928E-3</v>
      </c>
      <c r="GL190" s="242">
        <f t="shared" si="606"/>
        <v>3.6620251332910364E-3</v>
      </c>
      <c r="GM190" s="242">
        <f t="shared" si="607"/>
        <v>1.4195266569519119E-3</v>
      </c>
      <c r="GN190" s="242">
        <f t="shared" si="608"/>
        <v>2.2399703397030881E-3</v>
      </c>
      <c r="GO190" s="242">
        <f t="shared" si="609"/>
        <v>2.7320400454728814E-3</v>
      </c>
      <c r="GP190" s="242">
        <f t="shared" si="610"/>
        <v>1.224708921920612E-3</v>
      </c>
      <c r="GQ190" s="242">
        <f t="shared" si="611"/>
        <v>1.106308910949508E-3</v>
      </c>
      <c r="GR190" s="242">
        <f t="shared" si="612"/>
        <v>-8.3654784588929685E-4</v>
      </c>
      <c r="GS190" s="242">
        <f t="shared" si="613"/>
        <v>-2.9808248431730214E-3</v>
      </c>
      <c r="GT190" s="242">
        <f t="shared" si="614"/>
        <v>2.2715979271668914E-4</v>
      </c>
      <c r="GU190" s="242">
        <f t="shared" si="615"/>
        <v>3.2872011970127069E-3</v>
      </c>
      <c r="GV190" s="242">
        <f t="shared" si="616"/>
        <v>-7.1779070078102037E-3</v>
      </c>
      <c r="GW190" s="242">
        <f t="shared" si="617"/>
        <v>3.7317244855687567E-3</v>
      </c>
      <c r="GX190" s="177">
        <f t="shared" si="618"/>
        <v>2.5056036034875138E-3</v>
      </c>
      <c r="GY190" s="177">
        <f t="shared" si="619"/>
        <v>1.565609981067042E-3</v>
      </c>
      <c r="GZ190" s="177">
        <f t="shared" si="620"/>
        <v>5.0013977483544692E-4</v>
      </c>
      <c r="HA190" s="243">
        <f t="shared" si="621"/>
        <v>1.292055734684843E-3</v>
      </c>
      <c r="HB190" s="19"/>
      <c r="HC190" s="19"/>
      <c r="HD190" s="225">
        <v>6.96E-3</v>
      </c>
      <c r="HE190" s="10">
        <f t="shared" si="738"/>
        <v>1.69824</v>
      </c>
      <c r="HF190" s="10">
        <f t="shared" si="739"/>
        <v>-0.68903999999999999</v>
      </c>
      <c r="HG190" s="10">
        <f t="shared" si="740"/>
        <v>0.54288000000000003</v>
      </c>
      <c r="HH190" s="10">
        <f t="shared" si="741"/>
        <v>1.78176</v>
      </c>
      <c r="HI190" s="10">
        <f t="shared" si="742"/>
        <v>2.5125600000000001</v>
      </c>
      <c r="HJ190" s="10">
        <f t="shared" si="743"/>
        <v>2.4638399999999998</v>
      </c>
      <c r="HK190" s="10">
        <f t="shared" si="744"/>
        <v>-1.02312</v>
      </c>
      <c r="HL190" s="10">
        <f t="shared" si="745"/>
        <v>-0.73775999999999997</v>
      </c>
      <c r="HM190" s="10">
        <f t="shared" si="746"/>
        <v>-2.1645599999999998</v>
      </c>
      <c r="HN190" s="10">
        <f t="shared" si="747"/>
        <v>0.48720000000000002</v>
      </c>
      <c r="HO190" s="10">
        <f t="shared" si="748"/>
        <v>0.21576000000000001</v>
      </c>
      <c r="HP190" s="10">
        <f t="shared" si="749"/>
        <v>0.12528</v>
      </c>
      <c r="HQ190" s="10">
        <f t="shared" si="750"/>
        <v>8.3519999999999997E-2</v>
      </c>
      <c r="HR190" s="10">
        <f t="shared" si="751"/>
        <v>-1.2945599999999999</v>
      </c>
      <c r="HS190" s="10">
        <f t="shared" si="752"/>
        <v>0.63336000000000003</v>
      </c>
      <c r="HT190" s="10">
        <f t="shared" si="753"/>
        <v>1.4476800000000001</v>
      </c>
      <c r="HU190" s="10">
        <f t="shared" si="754"/>
        <v>2.1019200000000002</v>
      </c>
      <c r="HV190" s="10">
        <f t="shared" si="755"/>
        <v>0.79344000000000003</v>
      </c>
      <c r="HW190" s="10">
        <f t="shared" si="756"/>
        <v>2.2898399999999999</v>
      </c>
      <c r="HX190" s="10">
        <f t="shared" si="757"/>
        <v>0.78647999999999996</v>
      </c>
      <c r="HY190" s="10">
        <f t="shared" si="758"/>
        <v>1.0092000000000001</v>
      </c>
      <c r="HZ190" s="10">
        <f t="shared" si="759"/>
        <v>1.03704</v>
      </c>
      <c r="IA190" s="10">
        <f t="shared" si="760"/>
        <v>0.50807999999999998</v>
      </c>
      <c r="IB190" s="10">
        <f t="shared" si="761"/>
        <v>0.52200000000000002</v>
      </c>
      <c r="IC190" s="10">
        <f t="shared" si="762"/>
        <v>-0.37584000000000001</v>
      </c>
      <c r="ID190" s="10">
        <f t="shared" si="763"/>
        <v>-1.39896</v>
      </c>
      <c r="IE190" s="10">
        <f t="shared" si="764"/>
        <v>0.11136</v>
      </c>
      <c r="IF190" s="10">
        <f t="shared" si="765"/>
        <v>1.7469600000000001</v>
      </c>
      <c r="IG190" s="10">
        <f t="shared" si="766"/>
        <v>-2.8048799999999998</v>
      </c>
      <c r="IH190" s="10">
        <f t="shared" si="767"/>
        <v>1.9279200000000001</v>
      </c>
      <c r="II190" s="176">
        <f t="shared" si="768"/>
        <v>4.8719999999999999</v>
      </c>
      <c r="IJ190" s="176">
        <f t="shared" si="769"/>
        <v>7.1827200000000007</v>
      </c>
      <c r="IK190" s="176">
        <f t="shared" si="770"/>
        <v>2.2828800000000005</v>
      </c>
      <c r="IL190" s="19">
        <f t="shared" si="771"/>
        <v>14.337599999999998</v>
      </c>
      <c r="IM190" s="168"/>
      <c r="IN190" s="168"/>
      <c r="IO190" s="168"/>
      <c r="IP190" s="168"/>
      <c r="IQ190" s="168"/>
      <c r="IR190" s="168"/>
      <c r="IS190" s="168"/>
      <c r="IT190" s="168"/>
      <c r="IU190" s="168"/>
      <c r="IV190" s="168"/>
      <c r="IW190" s="168"/>
      <c r="IX190" s="168"/>
      <c r="IY190" s="168"/>
      <c r="IZ190" s="168"/>
      <c r="JA190" s="168"/>
      <c r="JB190" s="168"/>
      <c r="JC190" s="168"/>
      <c r="JD190" s="168"/>
      <c r="JE190" s="168"/>
      <c r="JF190" s="168"/>
      <c r="JG190" s="168"/>
      <c r="JH190" s="168"/>
      <c r="JI190" s="168"/>
      <c r="JJ190" s="168"/>
      <c r="JK190" s="168"/>
      <c r="JL190" s="168"/>
      <c r="JM190" s="168"/>
      <c r="JN190" s="168"/>
      <c r="JO190" s="168"/>
      <c r="JP190" s="168"/>
      <c r="JQ190" s="177">
        <f t="shared" si="776"/>
        <v>6.96E-3</v>
      </c>
      <c r="JR190" s="177">
        <f t="shared" si="776"/>
        <v>6.9600000000000009E-3</v>
      </c>
      <c r="JS190" s="177">
        <f t="shared" si="776"/>
        <v>6.9600000000000018E-3</v>
      </c>
      <c r="JT190" s="22">
        <f t="shared" si="776"/>
        <v>6.9599999999999992E-3</v>
      </c>
    </row>
    <row r="191" spans="1:280" x14ac:dyDescent="0.25">
      <c r="A191" s="96">
        <v>189</v>
      </c>
      <c r="B191" s="39"/>
      <c r="C191" s="39" t="s">
        <v>186</v>
      </c>
      <c r="D191" s="39" t="s">
        <v>186</v>
      </c>
      <c r="E191" s="68">
        <v>614</v>
      </c>
      <c r="F191" s="49" t="s">
        <v>166</v>
      </c>
      <c r="G191" s="124"/>
      <c r="H191" s="125"/>
      <c r="I191" s="125"/>
      <c r="J191" s="125"/>
      <c r="K191" s="125"/>
      <c r="L191" s="125"/>
      <c r="M191" s="125"/>
      <c r="N191" s="17"/>
      <c r="O191" s="12"/>
      <c r="P191" s="12"/>
      <c r="Q191" s="12"/>
      <c r="R191" s="12"/>
      <c r="S191" s="12"/>
      <c r="T191" s="12"/>
      <c r="U191" s="12"/>
      <c r="V191" s="12"/>
      <c r="W191" s="11"/>
      <c r="X191" s="12"/>
      <c r="Y191" s="12"/>
      <c r="Z191" s="12"/>
      <c r="AA191" s="11"/>
      <c r="AB191" s="11"/>
      <c r="AC191" s="11"/>
      <c r="AD191" s="11"/>
      <c r="AE191" s="11"/>
      <c r="AF191" s="11"/>
      <c r="AG191" s="11"/>
      <c r="AH191" s="91"/>
      <c r="AI191" s="91"/>
      <c r="AJ191" s="91"/>
      <c r="AK191" s="91"/>
      <c r="AL191" s="60"/>
      <c r="AM191" s="124">
        <v>1</v>
      </c>
      <c r="AN191" s="125">
        <v>1</v>
      </c>
      <c r="AO191" s="125">
        <v>1</v>
      </c>
      <c r="AP191" s="125">
        <v>1</v>
      </c>
      <c r="AQ191" s="125">
        <v>1</v>
      </c>
      <c r="AR191" s="125">
        <v>1</v>
      </c>
      <c r="AS191" s="125">
        <v>1</v>
      </c>
      <c r="AT191" s="17">
        <v>1</v>
      </c>
      <c r="AU191" s="12">
        <v>0</v>
      </c>
      <c r="AV191" s="12">
        <v>2</v>
      </c>
      <c r="AW191" s="12">
        <v>1</v>
      </c>
      <c r="AX191" s="12">
        <v>0</v>
      </c>
      <c r="AY191" s="12">
        <v>0</v>
      </c>
      <c r="AZ191" s="12">
        <v>1</v>
      </c>
      <c r="BA191" s="12">
        <v>2</v>
      </c>
      <c r="BB191" s="12">
        <v>2</v>
      </c>
      <c r="BC191" s="11">
        <v>3</v>
      </c>
      <c r="BD191" s="12">
        <v>1</v>
      </c>
      <c r="BE191" s="12">
        <v>1</v>
      </c>
      <c r="BF191" s="12">
        <v>2</v>
      </c>
      <c r="BG191" s="11"/>
      <c r="BH191" s="11"/>
      <c r="BI191" s="11">
        <v>2</v>
      </c>
      <c r="BJ191" s="11">
        <v>2</v>
      </c>
      <c r="BK191" s="11">
        <v>7</v>
      </c>
      <c r="BL191" s="11">
        <v>6</v>
      </c>
      <c r="BM191" s="11">
        <v>6</v>
      </c>
      <c r="BN191" s="91">
        <v>6</v>
      </c>
      <c r="BO191" s="91">
        <v>6</v>
      </c>
      <c r="BP191" s="91">
        <v>4</v>
      </c>
      <c r="BQ191" s="91">
        <v>4</v>
      </c>
      <c r="BR191" s="60"/>
      <c r="BS191" s="60"/>
      <c r="BT191" s="11">
        <f t="shared" si="666"/>
        <v>0</v>
      </c>
      <c r="BU191" s="11">
        <f t="shared" si="667"/>
        <v>0</v>
      </c>
      <c r="BV191" s="11">
        <f t="shared" si="668"/>
        <v>0</v>
      </c>
      <c r="BW191" s="11">
        <f t="shared" si="669"/>
        <v>0</v>
      </c>
      <c r="BX191" s="11">
        <f t="shared" si="670"/>
        <v>0</v>
      </c>
      <c r="BY191" s="11">
        <f t="shared" si="671"/>
        <v>0</v>
      </c>
      <c r="BZ191" s="11">
        <f t="shared" si="672"/>
        <v>0</v>
      </c>
      <c r="CA191" s="11">
        <f t="shared" si="673"/>
        <v>-1</v>
      </c>
      <c r="CB191" s="11">
        <f t="shared" si="674"/>
        <v>2</v>
      </c>
      <c r="CC191" s="11">
        <f t="shared" si="675"/>
        <v>-1</v>
      </c>
      <c r="CD191" s="11">
        <f t="shared" si="676"/>
        <v>-1</v>
      </c>
      <c r="CE191" s="11">
        <f t="shared" si="677"/>
        <v>0</v>
      </c>
      <c r="CF191" s="11">
        <f t="shared" si="678"/>
        <v>1</v>
      </c>
      <c r="CG191" s="11">
        <f t="shared" si="679"/>
        <v>1</v>
      </c>
      <c r="CH191" s="11">
        <f t="shared" si="680"/>
        <v>0</v>
      </c>
      <c r="CI191" s="11">
        <f t="shared" si="681"/>
        <v>1</v>
      </c>
      <c r="CJ191" s="11">
        <f t="shared" si="682"/>
        <v>-2</v>
      </c>
      <c r="CK191" s="11">
        <f t="shared" si="683"/>
        <v>0</v>
      </c>
      <c r="CL191" s="11">
        <f t="shared" si="684"/>
        <v>1</v>
      </c>
      <c r="CM191" s="11">
        <f t="shared" si="685"/>
        <v>-2</v>
      </c>
      <c r="CN191" s="11">
        <f t="shared" si="686"/>
        <v>0</v>
      </c>
      <c r="CO191" s="11">
        <f t="shared" si="687"/>
        <v>2</v>
      </c>
      <c r="CP191" s="11">
        <f t="shared" si="688"/>
        <v>0</v>
      </c>
      <c r="CQ191" s="11">
        <f t="shared" si="689"/>
        <v>5</v>
      </c>
      <c r="CR191" s="11">
        <f t="shared" si="690"/>
        <v>-1</v>
      </c>
      <c r="CS191" s="11">
        <f t="shared" si="691"/>
        <v>0</v>
      </c>
      <c r="CT191" s="11">
        <f t="shared" si="692"/>
        <v>0</v>
      </c>
      <c r="CU191" s="11">
        <f t="shared" si="693"/>
        <v>0</v>
      </c>
      <c r="CV191" s="11">
        <f t="shared" si="694"/>
        <v>-2</v>
      </c>
      <c r="CW191" s="11">
        <f t="shared" si="695"/>
        <v>0</v>
      </c>
      <c r="CX191" s="66">
        <f t="shared" si="696"/>
        <v>0</v>
      </c>
      <c r="CY191" s="66">
        <f t="shared" si="697"/>
        <v>-1</v>
      </c>
      <c r="CZ191" s="66">
        <f t="shared" si="698"/>
        <v>4</v>
      </c>
      <c r="DA191" s="66">
        <f t="shared" si="699"/>
        <v>3</v>
      </c>
      <c r="DB191" s="60"/>
      <c r="DC191" s="135"/>
      <c r="DD191" s="134"/>
      <c r="DE191" s="134"/>
      <c r="DF191" s="134"/>
      <c r="DG191" s="134"/>
      <c r="DH191" s="134"/>
      <c r="DI191" s="134"/>
      <c r="DJ191" s="135">
        <v>0</v>
      </c>
      <c r="DK191" s="122">
        <v>0</v>
      </c>
      <c r="DL191" s="122">
        <v>0</v>
      </c>
      <c r="DM191" s="122">
        <v>1</v>
      </c>
      <c r="DN191" s="122">
        <v>0</v>
      </c>
      <c r="DO191" s="122">
        <v>0</v>
      </c>
      <c r="DP191" s="122">
        <v>0</v>
      </c>
      <c r="DQ191" s="122">
        <v>0</v>
      </c>
      <c r="DR191" s="122">
        <v>0</v>
      </c>
      <c r="DS191" s="137">
        <v>0</v>
      </c>
      <c r="DT191" s="122">
        <v>0</v>
      </c>
      <c r="DU191" s="137">
        <v>0</v>
      </c>
      <c r="DV191" s="137">
        <v>0</v>
      </c>
      <c r="DW191" s="137">
        <v>0</v>
      </c>
      <c r="DX191" s="137">
        <v>0</v>
      </c>
      <c r="DY191" s="137">
        <v>0</v>
      </c>
      <c r="DZ191" s="137"/>
      <c r="EA191" s="137"/>
      <c r="EB191" s="138"/>
      <c r="EC191" s="138"/>
      <c r="ED191" s="138"/>
      <c r="EE191" s="138"/>
      <c r="EF191" s="138"/>
      <c r="EG191" s="66">
        <f t="shared" si="700"/>
        <v>0</v>
      </c>
      <c r="EH191" s="66">
        <f t="shared" si="701"/>
        <v>1</v>
      </c>
      <c r="EI191" s="66">
        <f t="shared" si="702"/>
        <v>0</v>
      </c>
      <c r="EJ191" s="66">
        <f t="shared" si="703"/>
        <v>1</v>
      </c>
      <c r="EK191" s="25"/>
      <c r="EL191" s="5">
        <f t="shared" si="704"/>
        <v>0</v>
      </c>
      <c r="EM191" s="5">
        <f t="shared" si="705"/>
        <v>0</v>
      </c>
      <c r="EN191" s="5">
        <f t="shared" si="706"/>
        <v>0</v>
      </c>
      <c r="EO191" s="5">
        <f t="shared" si="707"/>
        <v>0</v>
      </c>
      <c r="EP191" s="5">
        <f t="shared" si="708"/>
        <v>0</v>
      </c>
      <c r="EQ191" s="5">
        <f t="shared" si="709"/>
        <v>0</v>
      </c>
      <c r="ER191" s="5">
        <f t="shared" si="710"/>
        <v>0</v>
      </c>
      <c r="ES191" s="5">
        <f t="shared" si="711"/>
        <v>-1</v>
      </c>
      <c r="ET191" s="5">
        <f t="shared" si="712"/>
        <v>2</v>
      </c>
      <c r="EU191" s="5">
        <f t="shared" si="713"/>
        <v>-1</v>
      </c>
      <c r="EV191" s="5">
        <f t="shared" si="714"/>
        <v>0</v>
      </c>
      <c r="EW191" s="5">
        <f t="shared" si="715"/>
        <v>0</v>
      </c>
      <c r="EX191" s="5">
        <f t="shared" si="716"/>
        <v>1</v>
      </c>
      <c r="EY191" s="5">
        <f t="shared" si="717"/>
        <v>1</v>
      </c>
      <c r="EZ191" s="5">
        <f t="shared" si="718"/>
        <v>0</v>
      </c>
      <c r="FA191" s="5">
        <f t="shared" si="719"/>
        <v>1</v>
      </c>
      <c r="FB191" s="5">
        <f t="shared" si="720"/>
        <v>-2</v>
      </c>
      <c r="FC191" s="5">
        <f t="shared" si="721"/>
        <v>0</v>
      </c>
      <c r="FD191" s="5">
        <f t="shared" si="722"/>
        <v>1</v>
      </c>
      <c r="FE191" s="5">
        <f t="shared" si="723"/>
        <v>-2</v>
      </c>
      <c r="FF191" s="5">
        <f t="shared" si="724"/>
        <v>0</v>
      </c>
      <c r="FG191" s="5">
        <f t="shared" si="725"/>
        <v>2</v>
      </c>
      <c r="FH191" s="5">
        <f t="shared" si="726"/>
        <v>0</v>
      </c>
      <c r="FI191" s="5">
        <f t="shared" si="727"/>
        <v>5</v>
      </c>
      <c r="FJ191" s="5">
        <f t="shared" si="728"/>
        <v>-1</v>
      </c>
      <c r="FK191" s="5">
        <f t="shared" si="729"/>
        <v>0</v>
      </c>
      <c r="FL191" s="5">
        <f t="shared" si="730"/>
        <v>0</v>
      </c>
      <c r="FM191" s="5">
        <f t="shared" si="731"/>
        <v>0</v>
      </c>
      <c r="FN191" s="5">
        <f t="shared" si="732"/>
        <v>-2</v>
      </c>
      <c r="FO191" s="5">
        <f t="shared" si="733"/>
        <v>0</v>
      </c>
      <c r="FP191" s="176">
        <f t="shared" si="734"/>
        <v>0</v>
      </c>
      <c r="FQ191" s="176">
        <f t="shared" si="735"/>
        <v>0</v>
      </c>
      <c r="FR191" s="176">
        <f t="shared" si="736"/>
        <v>4</v>
      </c>
      <c r="FS191" s="66">
        <f t="shared" si="737"/>
        <v>4</v>
      </c>
      <c r="FT191" s="242">
        <f t="shared" si="588"/>
        <v>0</v>
      </c>
      <c r="FU191" s="242">
        <f t="shared" si="589"/>
        <v>0</v>
      </c>
      <c r="FV191" s="242">
        <f t="shared" si="590"/>
        <v>0</v>
      </c>
      <c r="FW191" s="242">
        <f t="shared" si="591"/>
        <v>0</v>
      </c>
      <c r="FX191" s="242">
        <f t="shared" si="592"/>
        <v>0</v>
      </c>
      <c r="FY191" s="242">
        <f t="shared" si="593"/>
        <v>0</v>
      </c>
      <c r="FZ191" s="242">
        <f t="shared" si="594"/>
        <v>0</v>
      </c>
      <c r="GA191" s="242">
        <f t="shared" si="595"/>
        <v>-3.5844863431070325E-5</v>
      </c>
      <c r="GB191" s="242">
        <f t="shared" si="596"/>
        <v>7.9598821937435329E-5</v>
      </c>
      <c r="GC191" s="242">
        <f t="shared" si="597"/>
        <v>-2.0654755757513167E-5</v>
      </c>
      <c r="GD191" s="242">
        <f t="shared" si="598"/>
        <v>0</v>
      </c>
      <c r="GE191" s="242">
        <f t="shared" si="599"/>
        <v>0</v>
      </c>
      <c r="GF191" s="242">
        <f t="shared" si="600"/>
        <v>2.2494657518839277E-5</v>
      </c>
      <c r="GG191" s="242">
        <f t="shared" si="601"/>
        <v>1.653302471687195E-5</v>
      </c>
      <c r="GH191" s="242">
        <f t="shared" si="602"/>
        <v>0</v>
      </c>
      <c r="GI191" s="242">
        <f t="shared" si="603"/>
        <v>1.3391721237930711E-5</v>
      </c>
      <c r="GJ191" s="242">
        <f t="shared" si="604"/>
        <v>-2.5342439716671524E-5</v>
      </c>
      <c r="GK191" s="242">
        <f t="shared" si="605"/>
        <v>0</v>
      </c>
      <c r="GL191" s="242">
        <f t="shared" si="606"/>
        <v>1.113077548112777E-5</v>
      </c>
      <c r="GM191" s="242">
        <f t="shared" si="607"/>
        <v>-2.5124365609768353E-5</v>
      </c>
      <c r="GN191" s="242">
        <f t="shared" si="608"/>
        <v>0</v>
      </c>
      <c r="GO191" s="242">
        <f t="shared" si="609"/>
        <v>3.667167846272324E-5</v>
      </c>
      <c r="GP191" s="242">
        <f t="shared" si="610"/>
        <v>0</v>
      </c>
      <c r="GQ191" s="242">
        <f t="shared" si="611"/>
        <v>7.3753927396633877E-5</v>
      </c>
      <c r="GR191" s="242">
        <f t="shared" si="612"/>
        <v>-1.5491626775727718E-5</v>
      </c>
      <c r="GS191" s="242">
        <f t="shared" si="613"/>
        <v>0</v>
      </c>
      <c r="GT191" s="242">
        <f t="shared" si="614"/>
        <v>0</v>
      </c>
      <c r="GU191" s="242">
        <f t="shared" si="615"/>
        <v>0</v>
      </c>
      <c r="GV191" s="242">
        <f t="shared" si="616"/>
        <v>-3.5622367284417885E-5</v>
      </c>
      <c r="GW191" s="242">
        <f t="shared" si="617"/>
        <v>0</v>
      </c>
      <c r="GX191" s="177">
        <f t="shared" si="618"/>
        <v>0</v>
      </c>
      <c r="GY191" s="177">
        <f t="shared" si="619"/>
        <v>0</v>
      </c>
      <c r="GZ191" s="177">
        <f t="shared" si="620"/>
        <v>6.0992655467737429E-6</v>
      </c>
      <c r="HA191" s="243">
        <f t="shared" si="621"/>
        <v>2.5088460867666856E-6</v>
      </c>
      <c r="HB191" s="19"/>
      <c r="HC191" s="19"/>
      <c r="HD191" s="225">
        <v>0</v>
      </c>
      <c r="HE191" s="10">
        <f t="shared" si="738"/>
        <v>0</v>
      </c>
      <c r="HF191" s="10">
        <f t="shared" si="739"/>
        <v>0</v>
      </c>
      <c r="HG191" s="10">
        <f t="shared" si="740"/>
        <v>0</v>
      </c>
      <c r="HH191" s="10">
        <f t="shared" si="741"/>
        <v>0</v>
      </c>
      <c r="HI191" s="10">
        <f t="shared" si="742"/>
        <v>0</v>
      </c>
      <c r="HJ191" s="10">
        <f t="shared" si="743"/>
        <v>0</v>
      </c>
      <c r="HK191" s="10">
        <f t="shared" si="744"/>
        <v>0</v>
      </c>
      <c r="HL191" s="10">
        <f t="shared" si="745"/>
        <v>0</v>
      </c>
      <c r="HM191" s="10">
        <f t="shared" si="746"/>
        <v>0</v>
      </c>
      <c r="HN191" s="10">
        <f t="shared" si="747"/>
        <v>0</v>
      </c>
      <c r="HO191" s="10">
        <f t="shared" si="748"/>
        <v>0</v>
      </c>
      <c r="HP191" s="10">
        <f t="shared" si="749"/>
        <v>0</v>
      </c>
      <c r="HQ191" s="10">
        <f t="shared" si="750"/>
        <v>0</v>
      </c>
      <c r="HR191" s="10">
        <f t="shared" si="751"/>
        <v>0</v>
      </c>
      <c r="HS191" s="10">
        <f t="shared" si="752"/>
        <v>0</v>
      </c>
      <c r="HT191" s="10">
        <f t="shared" si="753"/>
        <v>0</v>
      </c>
      <c r="HU191" s="10">
        <f t="shared" si="754"/>
        <v>0</v>
      </c>
      <c r="HV191" s="10">
        <f t="shared" si="755"/>
        <v>0</v>
      </c>
      <c r="HW191" s="10">
        <f t="shared" si="756"/>
        <v>0</v>
      </c>
      <c r="HX191" s="10">
        <f t="shared" si="757"/>
        <v>0</v>
      </c>
      <c r="HY191" s="10">
        <f t="shared" si="758"/>
        <v>0</v>
      </c>
      <c r="HZ191" s="10">
        <f t="shared" si="759"/>
        <v>0</v>
      </c>
      <c r="IA191" s="10">
        <f t="shared" si="760"/>
        <v>0</v>
      </c>
      <c r="IB191" s="10">
        <f t="shared" si="761"/>
        <v>0</v>
      </c>
      <c r="IC191" s="10">
        <f t="shared" si="762"/>
        <v>0</v>
      </c>
      <c r="ID191" s="10">
        <f t="shared" si="763"/>
        <v>0</v>
      </c>
      <c r="IE191" s="10">
        <f t="shared" si="764"/>
        <v>0</v>
      </c>
      <c r="IF191" s="10">
        <f t="shared" si="765"/>
        <v>0</v>
      </c>
      <c r="IG191" s="10">
        <f t="shared" si="766"/>
        <v>0</v>
      </c>
      <c r="IH191" s="10">
        <f t="shared" si="767"/>
        <v>0</v>
      </c>
      <c r="II191" s="176">
        <f t="shared" si="768"/>
        <v>0</v>
      </c>
      <c r="IJ191" s="176">
        <f t="shared" si="769"/>
        <v>0</v>
      </c>
      <c r="IK191" s="176">
        <f t="shared" si="770"/>
        <v>0</v>
      </c>
      <c r="IL191" s="19">
        <f t="shared" si="771"/>
        <v>0</v>
      </c>
      <c r="IM191" s="168"/>
      <c r="IN191" s="168"/>
      <c r="IO191" s="168"/>
      <c r="IP191" s="168"/>
      <c r="IQ191" s="168"/>
      <c r="IR191" s="168"/>
      <c r="IS191" s="168"/>
      <c r="IT191" s="168"/>
      <c r="IU191" s="168"/>
      <c r="IV191" s="168"/>
      <c r="IW191" s="168"/>
      <c r="IX191" s="168"/>
      <c r="IY191" s="168"/>
      <c r="IZ191" s="168"/>
      <c r="JA191" s="168"/>
      <c r="JB191" s="168"/>
      <c r="JC191" s="168"/>
      <c r="JD191" s="168"/>
      <c r="JE191" s="168"/>
      <c r="JF191" s="168"/>
      <c r="JG191" s="168"/>
      <c r="JH191" s="168"/>
      <c r="JI191" s="168"/>
      <c r="JJ191" s="168"/>
      <c r="JK191" s="168"/>
      <c r="JL191" s="168"/>
      <c r="JM191" s="168"/>
      <c r="JN191" s="168"/>
      <c r="JO191" s="168"/>
      <c r="JP191" s="168"/>
      <c r="JQ191" s="177"/>
      <c r="JR191" s="177"/>
      <c r="JS191" s="177"/>
      <c r="JT191" s="22"/>
    </row>
    <row r="192" spans="1:280" x14ac:dyDescent="0.25">
      <c r="A192" s="96">
        <v>190</v>
      </c>
      <c r="B192" s="45"/>
      <c r="C192" s="45" t="s">
        <v>237</v>
      </c>
      <c r="D192" s="45" t="s">
        <v>183</v>
      </c>
      <c r="E192" s="68">
        <v>335</v>
      </c>
      <c r="F192" s="49" t="s">
        <v>151</v>
      </c>
      <c r="G192" s="124"/>
      <c r="H192" s="125"/>
      <c r="I192" s="125"/>
      <c r="J192" s="125"/>
      <c r="K192" s="125"/>
      <c r="L192" s="125"/>
      <c r="M192" s="125"/>
      <c r="N192" s="17"/>
      <c r="O192" s="12"/>
      <c r="P192" s="12"/>
      <c r="Q192" s="12"/>
      <c r="R192" s="12"/>
      <c r="S192" s="12"/>
      <c r="T192" s="12"/>
      <c r="U192" s="12"/>
      <c r="V192" s="12"/>
      <c r="W192" s="11"/>
      <c r="X192" s="11"/>
      <c r="Y192" s="12"/>
      <c r="Z192" s="11"/>
      <c r="AA192" s="12"/>
      <c r="AB192" s="12"/>
      <c r="AC192" s="12"/>
      <c r="AD192" s="12"/>
      <c r="AE192" s="12"/>
      <c r="AF192" s="12"/>
      <c r="AG192" s="12"/>
      <c r="AH192" s="11"/>
      <c r="AI192" s="11"/>
      <c r="AJ192" s="11"/>
      <c r="AK192" s="11"/>
      <c r="AL192" s="58"/>
      <c r="AM192" s="124">
        <v>103</v>
      </c>
      <c r="AN192" s="125">
        <v>103</v>
      </c>
      <c r="AO192" s="125">
        <v>103</v>
      </c>
      <c r="AP192" s="125">
        <v>103</v>
      </c>
      <c r="AQ192" s="125">
        <v>103</v>
      </c>
      <c r="AR192" s="125">
        <v>103</v>
      </c>
      <c r="AS192" s="125">
        <v>103</v>
      </c>
      <c r="AT192" s="17">
        <v>103</v>
      </c>
      <c r="AU192" s="12">
        <v>115</v>
      </c>
      <c r="AV192" s="12">
        <v>89</v>
      </c>
      <c r="AW192" s="12">
        <v>95</v>
      </c>
      <c r="AX192" s="12">
        <v>108</v>
      </c>
      <c r="AY192" s="12">
        <v>134</v>
      </c>
      <c r="AZ192" s="12">
        <v>151</v>
      </c>
      <c r="BA192" s="12">
        <v>141</v>
      </c>
      <c r="BB192" s="12">
        <v>123</v>
      </c>
      <c r="BC192" s="11">
        <v>115</v>
      </c>
      <c r="BD192" s="11">
        <v>116</v>
      </c>
      <c r="BE192" s="12">
        <v>120</v>
      </c>
      <c r="BF192" s="11">
        <v>108</v>
      </c>
      <c r="BG192" s="12">
        <v>108</v>
      </c>
      <c r="BH192" s="12">
        <v>109</v>
      </c>
      <c r="BI192" s="12">
        <v>85</v>
      </c>
      <c r="BJ192" s="12">
        <v>88</v>
      </c>
      <c r="BK192" s="12">
        <v>101</v>
      </c>
      <c r="BL192" s="12">
        <v>102</v>
      </c>
      <c r="BM192" s="12">
        <v>112</v>
      </c>
      <c r="BN192" s="11">
        <v>104</v>
      </c>
      <c r="BO192" s="11">
        <v>101</v>
      </c>
      <c r="BP192" s="11">
        <v>93</v>
      </c>
      <c r="BQ192" s="11">
        <v>84</v>
      </c>
      <c r="BR192" s="58"/>
      <c r="BS192" s="58"/>
      <c r="BT192" s="12">
        <f t="shared" si="666"/>
        <v>0</v>
      </c>
      <c r="BU192" s="12">
        <f t="shared" si="667"/>
        <v>0</v>
      </c>
      <c r="BV192" s="12">
        <f t="shared" si="668"/>
        <v>0</v>
      </c>
      <c r="BW192" s="12">
        <f t="shared" si="669"/>
        <v>0</v>
      </c>
      <c r="BX192" s="12">
        <f t="shared" si="670"/>
        <v>0</v>
      </c>
      <c r="BY192" s="12">
        <f t="shared" si="671"/>
        <v>0</v>
      </c>
      <c r="BZ192" s="12">
        <f t="shared" si="672"/>
        <v>0</v>
      </c>
      <c r="CA192" s="12">
        <f t="shared" si="673"/>
        <v>12</v>
      </c>
      <c r="CB192" s="12">
        <f t="shared" si="674"/>
        <v>-26</v>
      </c>
      <c r="CC192" s="12">
        <f t="shared" si="675"/>
        <v>6</v>
      </c>
      <c r="CD192" s="12">
        <f t="shared" si="676"/>
        <v>13</v>
      </c>
      <c r="CE192" s="12">
        <f t="shared" si="677"/>
        <v>26</v>
      </c>
      <c r="CF192" s="12">
        <f t="shared" si="678"/>
        <v>17</v>
      </c>
      <c r="CG192" s="12">
        <f t="shared" si="679"/>
        <v>-10</v>
      </c>
      <c r="CH192" s="12">
        <f t="shared" si="680"/>
        <v>-18</v>
      </c>
      <c r="CI192" s="12">
        <f t="shared" si="681"/>
        <v>-8</v>
      </c>
      <c r="CJ192" s="12">
        <f t="shared" si="682"/>
        <v>1</v>
      </c>
      <c r="CK192" s="12">
        <f t="shared" si="683"/>
        <v>4</v>
      </c>
      <c r="CL192" s="12">
        <f t="shared" si="684"/>
        <v>-12</v>
      </c>
      <c r="CM192" s="12">
        <f t="shared" si="685"/>
        <v>0</v>
      </c>
      <c r="CN192" s="12">
        <f t="shared" si="686"/>
        <v>1</v>
      </c>
      <c r="CO192" s="12">
        <f t="shared" si="687"/>
        <v>-24</v>
      </c>
      <c r="CP192" s="12">
        <f t="shared" si="688"/>
        <v>3</v>
      </c>
      <c r="CQ192" s="12">
        <f t="shared" si="689"/>
        <v>13</v>
      </c>
      <c r="CR192" s="12">
        <f t="shared" si="690"/>
        <v>1</v>
      </c>
      <c r="CS192" s="12">
        <f t="shared" si="691"/>
        <v>10</v>
      </c>
      <c r="CT192" s="12">
        <f t="shared" si="692"/>
        <v>-8</v>
      </c>
      <c r="CU192" s="12">
        <f t="shared" si="693"/>
        <v>-3</v>
      </c>
      <c r="CV192" s="12">
        <f t="shared" si="694"/>
        <v>-8</v>
      </c>
      <c r="CW192" s="12">
        <f t="shared" si="695"/>
        <v>-9</v>
      </c>
      <c r="CX192" s="66">
        <f t="shared" si="696"/>
        <v>-8</v>
      </c>
      <c r="CY192" s="66">
        <f t="shared" si="697"/>
        <v>13</v>
      </c>
      <c r="CZ192" s="66">
        <f t="shared" si="698"/>
        <v>-24</v>
      </c>
      <c r="DA192" s="66">
        <f t="shared" si="699"/>
        <v>-19</v>
      </c>
      <c r="DB192" s="58"/>
      <c r="DC192" s="128">
        <v>0</v>
      </c>
      <c r="DD192" s="128">
        <v>1</v>
      </c>
      <c r="DE192" s="128">
        <v>0</v>
      </c>
      <c r="DF192" s="129">
        <v>1</v>
      </c>
      <c r="DG192" s="129">
        <v>0</v>
      </c>
      <c r="DH192" s="129">
        <v>1</v>
      </c>
      <c r="DI192" s="129">
        <v>0</v>
      </c>
      <c r="DJ192" s="129">
        <v>5</v>
      </c>
      <c r="DK192" s="128">
        <v>3</v>
      </c>
      <c r="DL192" s="128">
        <v>4</v>
      </c>
      <c r="DM192" s="128">
        <v>4</v>
      </c>
      <c r="DN192" s="129">
        <v>5</v>
      </c>
      <c r="DO192" s="129">
        <v>2</v>
      </c>
      <c r="DP192" s="129">
        <v>9</v>
      </c>
      <c r="DQ192" s="129">
        <v>7</v>
      </c>
      <c r="DR192" s="129">
        <v>5</v>
      </c>
      <c r="DS192" s="130">
        <v>7</v>
      </c>
      <c r="DT192" s="130">
        <v>8</v>
      </c>
      <c r="DU192" s="130">
        <v>10</v>
      </c>
      <c r="DV192" s="130">
        <v>10</v>
      </c>
      <c r="DW192" s="130">
        <v>3</v>
      </c>
      <c r="DX192" s="130">
        <v>6</v>
      </c>
      <c r="DY192" s="130">
        <v>2</v>
      </c>
      <c r="DZ192" s="130">
        <v>0</v>
      </c>
      <c r="EA192" s="130">
        <v>1</v>
      </c>
      <c r="EB192" s="130">
        <v>3</v>
      </c>
      <c r="EC192" s="130">
        <v>9</v>
      </c>
      <c r="ED192" s="130">
        <v>5</v>
      </c>
      <c r="EE192" s="130">
        <v>4</v>
      </c>
      <c r="EF192" s="130">
        <v>7</v>
      </c>
      <c r="EG192" s="66">
        <f t="shared" si="700"/>
        <v>15</v>
      </c>
      <c r="EH192" s="66">
        <f t="shared" si="701"/>
        <v>67</v>
      </c>
      <c r="EI192" s="66">
        <f t="shared" si="702"/>
        <v>40</v>
      </c>
      <c r="EJ192" s="66">
        <f t="shared" si="703"/>
        <v>122</v>
      </c>
      <c r="EK192" s="25"/>
      <c r="EL192" s="5">
        <f t="shared" si="704"/>
        <v>0</v>
      </c>
      <c r="EM192" s="5">
        <f t="shared" si="705"/>
        <v>1</v>
      </c>
      <c r="EN192" s="5">
        <f t="shared" si="706"/>
        <v>0</v>
      </c>
      <c r="EO192" s="5">
        <f t="shared" si="707"/>
        <v>1</v>
      </c>
      <c r="EP192" s="5">
        <f t="shared" si="708"/>
        <v>0</v>
      </c>
      <c r="EQ192" s="5">
        <f t="shared" si="709"/>
        <v>1</v>
      </c>
      <c r="ER192" s="5">
        <f t="shared" si="710"/>
        <v>0</v>
      </c>
      <c r="ES192" s="5">
        <f t="shared" si="711"/>
        <v>17</v>
      </c>
      <c r="ET192" s="5">
        <f t="shared" si="712"/>
        <v>-23</v>
      </c>
      <c r="EU192" s="5">
        <f t="shared" si="713"/>
        <v>10</v>
      </c>
      <c r="EV192" s="5">
        <f t="shared" si="714"/>
        <v>17</v>
      </c>
      <c r="EW192" s="5">
        <f t="shared" si="715"/>
        <v>31</v>
      </c>
      <c r="EX192" s="5">
        <f t="shared" si="716"/>
        <v>19</v>
      </c>
      <c r="EY192" s="5">
        <f t="shared" si="717"/>
        <v>-1</v>
      </c>
      <c r="EZ192" s="5">
        <f t="shared" si="718"/>
        <v>-11</v>
      </c>
      <c r="FA192" s="5">
        <f t="shared" si="719"/>
        <v>-3</v>
      </c>
      <c r="FB192" s="5">
        <f t="shared" si="720"/>
        <v>8</v>
      </c>
      <c r="FC192" s="5">
        <f t="shared" si="721"/>
        <v>12</v>
      </c>
      <c r="FD192" s="5">
        <f t="shared" si="722"/>
        <v>-2</v>
      </c>
      <c r="FE192" s="5">
        <f t="shared" si="723"/>
        <v>10</v>
      </c>
      <c r="FF192" s="5">
        <f t="shared" si="724"/>
        <v>4</v>
      </c>
      <c r="FG192" s="5">
        <f t="shared" si="725"/>
        <v>-18</v>
      </c>
      <c r="FH192" s="5">
        <f t="shared" si="726"/>
        <v>5</v>
      </c>
      <c r="FI192" s="5">
        <f t="shared" si="727"/>
        <v>13</v>
      </c>
      <c r="FJ192" s="5">
        <f t="shared" si="728"/>
        <v>2</v>
      </c>
      <c r="FK192" s="5">
        <f t="shared" si="729"/>
        <v>13</v>
      </c>
      <c r="FL192" s="5">
        <f t="shared" si="730"/>
        <v>1</v>
      </c>
      <c r="FM192" s="5">
        <f t="shared" si="731"/>
        <v>2</v>
      </c>
      <c r="FN192" s="5">
        <f t="shared" si="732"/>
        <v>-4</v>
      </c>
      <c r="FO192" s="5">
        <f t="shared" si="733"/>
        <v>-2</v>
      </c>
      <c r="FP192" s="176">
        <f t="shared" si="734"/>
        <v>7</v>
      </c>
      <c r="FQ192" s="176">
        <f t="shared" si="735"/>
        <v>80</v>
      </c>
      <c r="FR192" s="176">
        <f t="shared" si="736"/>
        <v>16</v>
      </c>
      <c r="FS192" s="66">
        <f t="shared" si="737"/>
        <v>103</v>
      </c>
      <c r="FT192" s="242">
        <f t="shared" si="588"/>
        <v>0</v>
      </c>
      <c r="FU192" s="242">
        <f t="shared" si="589"/>
        <v>4.068282045857675E-5</v>
      </c>
      <c r="FV192" s="242">
        <f t="shared" si="590"/>
        <v>0</v>
      </c>
      <c r="FW192" s="242">
        <f t="shared" si="591"/>
        <v>7.3445705262384787E-5</v>
      </c>
      <c r="FX192" s="242">
        <f t="shared" si="592"/>
        <v>0</v>
      </c>
      <c r="FY192" s="242">
        <f t="shared" si="593"/>
        <v>4.2457736861099519E-5</v>
      </c>
      <c r="FZ192" s="242">
        <f t="shared" si="594"/>
        <v>0</v>
      </c>
      <c r="GA192" s="242">
        <f t="shared" si="595"/>
        <v>6.093626783281956E-4</v>
      </c>
      <c r="GB192" s="242">
        <f t="shared" si="596"/>
        <v>-9.1538645228050625E-4</v>
      </c>
      <c r="GC192" s="242">
        <f t="shared" si="597"/>
        <v>2.0654755757513167E-4</v>
      </c>
      <c r="GD192" s="242">
        <f t="shared" si="598"/>
        <v>3.5120338807974381E-4</v>
      </c>
      <c r="GE192" s="242">
        <f t="shared" si="599"/>
        <v>7.1792496526169522E-4</v>
      </c>
      <c r="GF192" s="242">
        <f t="shared" si="600"/>
        <v>4.2739849285794624E-4</v>
      </c>
      <c r="GG192" s="242">
        <f t="shared" si="601"/>
        <v>-1.653302471687195E-5</v>
      </c>
      <c r="GH192" s="242">
        <f t="shared" si="602"/>
        <v>-1.7535189937989193E-4</v>
      </c>
      <c r="GI192" s="242">
        <f t="shared" si="603"/>
        <v>-4.0175163713792137E-5</v>
      </c>
      <c r="GJ192" s="242">
        <f t="shared" si="604"/>
        <v>1.013697588666861E-4</v>
      </c>
      <c r="GK192" s="242">
        <f t="shared" si="605"/>
        <v>1.5609756097560975E-4</v>
      </c>
      <c r="GL192" s="242">
        <f t="shared" si="606"/>
        <v>-2.2261550962255541E-5</v>
      </c>
      <c r="GM192" s="242">
        <f t="shared" si="607"/>
        <v>1.2562182804884176E-4</v>
      </c>
      <c r="GN192" s="242">
        <f t="shared" si="608"/>
        <v>6.1792285233188638E-5</v>
      </c>
      <c r="GO192" s="242">
        <f t="shared" si="609"/>
        <v>-3.3004510616450915E-4</v>
      </c>
      <c r="GP192" s="242">
        <f t="shared" si="610"/>
        <v>8.38841727342885E-5</v>
      </c>
      <c r="GQ192" s="242">
        <f t="shared" si="611"/>
        <v>1.9176021123124806E-4</v>
      </c>
      <c r="GR192" s="242">
        <f t="shared" si="612"/>
        <v>3.0983253551455437E-5</v>
      </c>
      <c r="GS192" s="242">
        <f t="shared" si="613"/>
        <v>1.92789666473877E-4</v>
      </c>
      <c r="GT192" s="242">
        <f t="shared" si="614"/>
        <v>1.4197487044793071E-5</v>
      </c>
      <c r="GU192" s="242">
        <f t="shared" si="615"/>
        <v>2.6192838223208819E-5</v>
      </c>
      <c r="GV192" s="242">
        <f t="shared" si="616"/>
        <v>-7.1244734568835769E-5</v>
      </c>
      <c r="GW192" s="242">
        <f t="shared" si="617"/>
        <v>-2.694385910157947E-5</v>
      </c>
      <c r="GX192" s="177">
        <f t="shared" si="618"/>
        <v>2.5056036034875139E-5</v>
      </c>
      <c r="GY192" s="177">
        <f t="shared" si="619"/>
        <v>1.2136511481139862E-4</v>
      </c>
      <c r="GZ192" s="177">
        <f t="shared" si="620"/>
        <v>2.4397062187094972E-5</v>
      </c>
      <c r="HA192" s="243">
        <f t="shared" si="621"/>
        <v>6.4602786734242154E-5</v>
      </c>
      <c r="HB192" s="19"/>
      <c r="HC192" s="19"/>
      <c r="HD192" s="225">
        <v>6.0900000000000003E-2</v>
      </c>
      <c r="HE192" s="10">
        <f t="shared" si="738"/>
        <v>0</v>
      </c>
      <c r="HF192" s="10">
        <f t="shared" si="739"/>
        <v>6.0900000000000003E-2</v>
      </c>
      <c r="HG192" s="10">
        <f t="shared" si="740"/>
        <v>0</v>
      </c>
      <c r="HH192" s="10">
        <f t="shared" si="741"/>
        <v>6.0900000000000003E-2</v>
      </c>
      <c r="HI192" s="10">
        <f t="shared" si="742"/>
        <v>0</v>
      </c>
      <c r="HJ192" s="10">
        <f t="shared" si="743"/>
        <v>6.0900000000000003E-2</v>
      </c>
      <c r="HK192" s="10">
        <f t="shared" si="744"/>
        <v>0</v>
      </c>
      <c r="HL192" s="10">
        <f t="shared" si="745"/>
        <v>1.0353000000000001</v>
      </c>
      <c r="HM192" s="10">
        <f t="shared" si="746"/>
        <v>-1.4007000000000001</v>
      </c>
      <c r="HN192" s="10">
        <f t="shared" si="747"/>
        <v>0.60899999999999999</v>
      </c>
      <c r="HO192" s="10">
        <f t="shared" si="748"/>
        <v>1.0353000000000001</v>
      </c>
      <c r="HP192" s="10">
        <f t="shared" si="749"/>
        <v>1.8879000000000001</v>
      </c>
      <c r="HQ192" s="10">
        <f t="shared" si="750"/>
        <v>1.1571</v>
      </c>
      <c r="HR192" s="10">
        <f t="shared" si="751"/>
        <v>-6.0900000000000003E-2</v>
      </c>
      <c r="HS192" s="10">
        <f t="shared" si="752"/>
        <v>-0.66990000000000005</v>
      </c>
      <c r="HT192" s="10">
        <f t="shared" si="753"/>
        <v>-0.1827</v>
      </c>
      <c r="HU192" s="10">
        <f t="shared" si="754"/>
        <v>0.48720000000000002</v>
      </c>
      <c r="HV192" s="10">
        <f t="shared" si="755"/>
        <v>0.73080000000000001</v>
      </c>
      <c r="HW192" s="10">
        <f t="shared" si="756"/>
        <v>-0.12180000000000001</v>
      </c>
      <c r="HX192" s="10">
        <f t="shared" si="757"/>
        <v>0.60899999999999999</v>
      </c>
      <c r="HY192" s="10">
        <f t="shared" si="758"/>
        <v>0.24360000000000001</v>
      </c>
      <c r="HZ192" s="10">
        <f t="shared" si="759"/>
        <v>-1.0962000000000001</v>
      </c>
      <c r="IA192" s="10">
        <f t="shared" si="760"/>
        <v>0.30449999999999999</v>
      </c>
      <c r="IB192" s="10">
        <f t="shared" si="761"/>
        <v>0.79170000000000007</v>
      </c>
      <c r="IC192" s="10">
        <f t="shared" si="762"/>
        <v>0.12180000000000001</v>
      </c>
      <c r="ID192" s="10">
        <f t="shared" si="763"/>
        <v>0.79170000000000007</v>
      </c>
      <c r="IE192" s="10">
        <f t="shared" si="764"/>
        <v>6.0900000000000003E-2</v>
      </c>
      <c r="IF192" s="10">
        <f t="shared" si="765"/>
        <v>0.12180000000000001</v>
      </c>
      <c r="IG192" s="10">
        <f t="shared" si="766"/>
        <v>-0.24360000000000001</v>
      </c>
      <c r="IH192" s="10">
        <f t="shared" si="767"/>
        <v>-0.12180000000000001</v>
      </c>
      <c r="II192" s="176">
        <f t="shared" si="768"/>
        <v>0.42630000000000012</v>
      </c>
      <c r="IJ192" s="176">
        <f t="shared" si="769"/>
        <v>4.8719999999999999</v>
      </c>
      <c r="IK192" s="176">
        <f t="shared" si="770"/>
        <v>0.97440000000000004</v>
      </c>
      <c r="IL192" s="19">
        <f t="shared" si="771"/>
        <v>6.2727000000000013</v>
      </c>
      <c r="IM192" s="168"/>
      <c r="IN192" s="168"/>
      <c r="IO192" s="168"/>
      <c r="IP192" s="168"/>
      <c r="IQ192" s="168"/>
      <c r="IR192" s="168"/>
      <c r="IS192" s="168"/>
      <c r="IT192" s="168"/>
      <c r="IU192" s="168"/>
      <c r="IV192" s="168"/>
      <c r="IW192" s="168"/>
      <c r="IX192" s="168"/>
      <c r="IY192" s="168"/>
      <c r="IZ192" s="168"/>
      <c r="JA192" s="168"/>
      <c r="JB192" s="168"/>
      <c r="JC192" s="168"/>
      <c r="JD192" s="168"/>
      <c r="JE192" s="168"/>
      <c r="JF192" s="168"/>
      <c r="JG192" s="168"/>
      <c r="JH192" s="168"/>
      <c r="JI192" s="168"/>
      <c r="JJ192" s="168"/>
      <c r="JK192" s="168"/>
      <c r="JL192" s="168"/>
      <c r="JM192" s="168"/>
      <c r="JN192" s="168"/>
      <c r="JO192" s="168"/>
      <c r="JP192" s="168"/>
      <c r="JQ192" s="177">
        <f t="shared" ref="JQ192:JT197" si="777">II192/FP192</f>
        <v>6.0900000000000017E-2</v>
      </c>
      <c r="JR192" s="177">
        <f t="shared" si="777"/>
        <v>6.0899999999999996E-2</v>
      </c>
      <c r="JS192" s="177">
        <f t="shared" si="777"/>
        <v>6.0900000000000003E-2</v>
      </c>
      <c r="JT192" s="22">
        <f t="shared" si="777"/>
        <v>6.090000000000001E-2</v>
      </c>
    </row>
    <row r="193" spans="1:280" x14ac:dyDescent="0.25">
      <c r="A193" s="96">
        <v>191</v>
      </c>
      <c r="B193" s="45"/>
      <c r="C193" s="45" t="s">
        <v>237</v>
      </c>
      <c r="D193" s="45" t="s">
        <v>183</v>
      </c>
      <c r="E193" s="68">
        <v>344</v>
      </c>
      <c r="F193" s="48" t="s">
        <v>69</v>
      </c>
      <c r="G193" s="124"/>
      <c r="H193" s="125"/>
      <c r="I193" s="125"/>
      <c r="J193" s="125"/>
      <c r="K193" s="125"/>
      <c r="L193" s="125"/>
      <c r="M193" s="125"/>
      <c r="N193" s="17"/>
      <c r="O193" s="12"/>
      <c r="P193" s="12"/>
      <c r="Q193" s="12"/>
      <c r="R193" s="12"/>
      <c r="S193" s="12"/>
      <c r="T193" s="12"/>
      <c r="U193" s="12"/>
      <c r="V193" s="12"/>
      <c r="W193" s="11"/>
      <c r="X193" s="12"/>
      <c r="Y193" s="12"/>
      <c r="Z193" s="12"/>
      <c r="AA193" s="11"/>
      <c r="AB193" s="11"/>
      <c r="AC193" s="11"/>
      <c r="AD193" s="11"/>
      <c r="AE193" s="11"/>
      <c r="AF193" s="11"/>
      <c r="AG193" s="11"/>
      <c r="AH193" s="12"/>
      <c r="AI193" s="12"/>
      <c r="AJ193" s="12"/>
      <c r="AK193" s="12"/>
      <c r="AL193" s="60"/>
      <c r="AM193" s="124">
        <v>63</v>
      </c>
      <c r="AN193" s="125">
        <v>63</v>
      </c>
      <c r="AO193" s="125">
        <v>63</v>
      </c>
      <c r="AP193" s="125">
        <v>63</v>
      </c>
      <c r="AQ193" s="125">
        <v>63</v>
      </c>
      <c r="AR193" s="125">
        <v>63</v>
      </c>
      <c r="AS193" s="125">
        <v>63</v>
      </c>
      <c r="AT193" s="17">
        <v>63</v>
      </c>
      <c r="AU193" s="12">
        <v>52</v>
      </c>
      <c r="AV193" s="12">
        <v>50</v>
      </c>
      <c r="AW193" s="12">
        <v>57</v>
      </c>
      <c r="AX193" s="12">
        <v>65</v>
      </c>
      <c r="AY193" s="12">
        <v>75</v>
      </c>
      <c r="AZ193" s="12">
        <v>72</v>
      </c>
      <c r="BA193" s="12">
        <v>85</v>
      </c>
      <c r="BB193" s="12">
        <v>92</v>
      </c>
      <c r="BC193" s="11">
        <v>103</v>
      </c>
      <c r="BD193" s="12">
        <v>93</v>
      </c>
      <c r="BE193" s="12">
        <v>129</v>
      </c>
      <c r="BF193" s="12">
        <v>128</v>
      </c>
      <c r="BG193" s="11">
        <v>138</v>
      </c>
      <c r="BH193" s="11">
        <v>131</v>
      </c>
      <c r="BI193" s="11">
        <v>143</v>
      </c>
      <c r="BJ193" s="11">
        <v>131</v>
      </c>
      <c r="BK193" s="11">
        <v>141</v>
      </c>
      <c r="BL193" s="11">
        <v>138</v>
      </c>
      <c r="BM193" s="11">
        <v>135</v>
      </c>
      <c r="BN193" s="12">
        <v>127</v>
      </c>
      <c r="BO193" s="12">
        <v>142</v>
      </c>
      <c r="BP193" s="12">
        <v>135</v>
      </c>
      <c r="BQ193" s="12">
        <v>137</v>
      </c>
      <c r="BR193" s="60"/>
      <c r="BS193" s="60"/>
      <c r="BT193" s="11">
        <f t="shared" si="666"/>
        <v>0</v>
      </c>
      <c r="BU193" s="11">
        <f t="shared" si="667"/>
        <v>0</v>
      </c>
      <c r="BV193" s="11">
        <f t="shared" si="668"/>
        <v>0</v>
      </c>
      <c r="BW193" s="11">
        <f t="shared" si="669"/>
        <v>0</v>
      </c>
      <c r="BX193" s="11">
        <f t="shared" si="670"/>
        <v>0</v>
      </c>
      <c r="BY193" s="11">
        <f t="shared" si="671"/>
        <v>0</v>
      </c>
      <c r="BZ193" s="11">
        <f t="shared" si="672"/>
        <v>0</v>
      </c>
      <c r="CA193" s="11">
        <f t="shared" si="673"/>
        <v>-11</v>
      </c>
      <c r="CB193" s="11">
        <f t="shared" si="674"/>
        <v>-2</v>
      </c>
      <c r="CC193" s="11">
        <f t="shared" si="675"/>
        <v>7</v>
      </c>
      <c r="CD193" s="11">
        <f t="shared" si="676"/>
        <v>8</v>
      </c>
      <c r="CE193" s="11">
        <f t="shared" si="677"/>
        <v>10</v>
      </c>
      <c r="CF193" s="11">
        <f t="shared" si="678"/>
        <v>-3</v>
      </c>
      <c r="CG193" s="11">
        <f t="shared" si="679"/>
        <v>13</v>
      </c>
      <c r="CH193" s="11">
        <f t="shared" si="680"/>
        <v>7</v>
      </c>
      <c r="CI193" s="11">
        <f t="shared" si="681"/>
        <v>11</v>
      </c>
      <c r="CJ193" s="11">
        <f t="shared" si="682"/>
        <v>-10</v>
      </c>
      <c r="CK193" s="11">
        <f t="shared" si="683"/>
        <v>36</v>
      </c>
      <c r="CL193" s="11">
        <f t="shared" si="684"/>
        <v>-1</v>
      </c>
      <c r="CM193" s="11">
        <f t="shared" si="685"/>
        <v>10</v>
      </c>
      <c r="CN193" s="11">
        <f t="shared" si="686"/>
        <v>-7</v>
      </c>
      <c r="CO193" s="11">
        <f t="shared" si="687"/>
        <v>12</v>
      </c>
      <c r="CP193" s="11">
        <f t="shared" si="688"/>
        <v>-12</v>
      </c>
      <c r="CQ193" s="11">
        <f t="shared" si="689"/>
        <v>10</v>
      </c>
      <c r="CR193" s="11">
        <f t="shared" si="690"/>
        <v>-3</v>
      </c>
      <c r="CS193" s="11">
        <f t="shared" si="691"/>
        <v>-3</v>
      </c>
      <c r="CT193" s="11">
        <f t="shared" si="692"/>
        <v>-8</v>
      </c>
      <c r="CU193" s="11">
        <f t="shared" si="693"/>
        <v>15</v>
      </c>
      <c r="CV193" s="11">
        <f t="shared" si="694"/>
        <v>-7</v>
      </c>
      <c r="CW193" s="11">
        <f t="shared" si="695"/>
        <v>2</v>
      </c>
      <c r="CX193" s="66">
        <f t="shared" si="696"/>
        <v>-6</v>
      </c>
      <c r="CY193" s="66">
        <f t="shared" si="697"/>
        <v>81</v>
      </c>
      <c r="CZ193" s="66">
        <f t="shared" si="698"/>
        <v>-1</v>
      </c>
      <c r="DA193" s="66">
        <f t="shared" si="699"/>
        <v>74</v>
      </c>
      <c r="DB193" s="60"/>
      <c r="DC193" s="128">
        <v>0</v>
      </c>
      <c r="DD193" s="128">
        <v>0</v>
      </c>
      <c r="DE193" s="128">
        <v>2</v>
      </c>
      <c r="DF193" s="129">
        <v>2</v>
      </c>
      <c r="DG193" s="129">
        <v>0</v>
      </c>
      <c r="DH193" s="129">
        <v>1</v>
      </c>
      <c r="DI193" s="129">
        <v>0</v>
      </c>
      <c r="DJ193" s="129">
        <v>0</v>
      </c>
      <c r="DK193" s="128">
        <v>5</v>
      </c>
      <c r="DL193" s="128">
        <v>1</v>
      </c>
      <c r="DM193" s="128">
        <v>1</v>
      </c>
      <c r="DN193" s="129">
        <v>0</v>
      </c>
      <c r="DO193" s="129">
        <v>3</v>
      </c>
      <c r="DP193" s="129">
        <v>1</v>
      </c>
      <c r="DQ193" s="129">
        <v>2</v>
      </c>
      <c r="DR193" s="129">
        <v>1</v>
      </c>
      <c r="DS193" s="130">
        <v>3</v>
      </c>
      <c r="DT193" s="130">
        <v>2</v>
      </c>
      <c r="DU193" s="130">
        <v>7</v>
      </c>
      <c r="DV193" s="130">
        <v>9</v>
      </c>
      <c r="DW193" s="130">
        <v>4</v>
      </c>
      <c r="DX193" s="130">
        <v>5</v>
      </c>
      <c r="DY193" s="130">
        <v>3</v>
      </c>
      <c r="DZ193" s="130">
        <v>5</v>
      </c>
      <c r="EA193" s="130">
        <v>12</v>
      </c>
      <c r="EB193" s="130">
        <v>12</v>
      </c>
      <c r="EC193" s="130">
        <v>5</v>
      </c>
      <c r="ED193" s="130">
        <v>13</v>
      </c>
      <c r="EE193" s="130">
        <v>5</v>
      </c>
      <c r="EF193" s="130">
        <v>6</v>
      </c>
      <c r="EG193" s="66">
        <f t="shared" si="700"/>
        <v>11</v>
      </c>
      <c r="EH193" s="66">
        <f t="shared" si="701"/>
        <v>29</v>
      </c>
      <c r="EI193" s="66">
        <f t="shared" si="702"/>
        <v>70</v>
      </c>
      <c r="EJ193" s="66">
        <f t="shared" si="703"/>
        <v>110</v>
      </c>
      <c r="EK193" s="25"/>
      <c r="EL193" s="5">
        <f t="shared" si="704"/>
        <v>0</v>
      </c>
      <c r="EM193" s="5">
        <f t="shared" si="705"/>
        <v>0</v>
      </c>
      <c r="EN193" s="5">
        <f t="shared" si="706"/>
        <v>2</v>
      </c>
      <c r="EO193" s="5">
        <f t="shared" si="707"/>
        <v>2</v>
      </c>
      <c r="EP193" s="5">
        <f t="shared" si="708"/>
        <v>0</v>
      </c>
      <c r="EQ193" s="5">
        <f t="shared" si="709"/>
        <v>1</v>
      </c>
      <c r="ER193" s="5">
        <f t="shared" si="710"/>
        <v>0</v>
      </c>
      <c r="ES193" s="5">
        <f t="shared" si="711"/>
        <v>-11</v>
      </c>
      <c r="ET193" s="5">
        <f t="shared" si="712"/>
        <v>3</v>
      </c>
      <c r="EU193" s="5">
        <f t="shared" si="713"/>
        <v>8</v>
      </c>
      <c r="EV193" s="5">
        <f t="shared" si="714"/>
        <v>9</v>
      </c>
      <c r="EW193" s="5">
        <f t="shared" si="715"/>
        <v>10</v>
      </c>
      <c r="EX193" s="5">
        <f t="shared" si="716"/>
        <v>0</v>
      </c>
      <c r="EY193" s="5">
        <f t="shared" si="717"/>
        <v>14</v>
      </c>
      <c r="EZ193" s="5">
        <f t="shared" si="718"/>
        <v>9</v>
      </c>
      <c r="FA193" s="5">
        <f t="shared" si="719"/>
        <v>12</v>
      </c>
      <c r="FB193" s="5">
        <f t="shared" si="720"/>
        <v>-7</v>
      </c>
      <c r="FC193" s="5">
        <f t="shared" si="721"/>
        <v>38</v>
      </c>
      <c r="FD193" s="5">
        <f t="shared" si="722"/>
        <v>6</v>
      </c>
      <c r="FE193" s="5">
        <f t="shared" si="723"/>
        <v>19</v>
      </c>
      <c r="FF193" s="5">
        <f t="shared" si="724"/>
        <v>-3</v>
      </c>
      <c r="FG193" s="5">
        <f t="shared" si="725"/>
        <v>17</v>
      </c>
      <c r="FH193" s="5">
        <f t="shared" si="726"/>
        <v>-9</v>
      </c>
      <c r="FI193" s="5">
        <f t="shared" si="727"/>
        <v>15</v>
      </c>
      <c r="FJ193" s="5">
        <f t="shared" si="728"/>
        <v>9</v>
      </c>
      <c r="FK193" s="5">
        <f t="shared" si="729"/>
        <v>9</v>
      </c>
      <c r="FL193" s="5">
        <f t="shared" si="730"/>
        <v>-3</v>
      </c>
      <c r="FM193" s="5">
        <f t="shared" si="731"/>
        <v>28</v>
      </c>
      <c r="FN193" s="5">
        <f t="shared" si="732"/>
        <v>-2</v>
      </c>
      <c r="FO193" s="5">
        <f t="shared" si="733"/>
        <v>8</v>
      </c>
      <c r="FP193" s="176">
        <f t="shared" si="734"/>
        <v>5</v>
      </c>
      <c r="FQ193" s="176">
        <f t="shared" si="735"/>
        <v>110</v>
      </c>
      <c r="FR193" s="176">
        <f t="shared" si="736"/>
        <v>69</v>
      </c>
      <c r="FS193" s="66">
        <f t="shared" si="737"/>
        <v>184</v>
      </c>
      <c r="FT193" s="242">
        <f t="shared" si="588"/>
        <v>0</v>
      </c>
      <c r="FU193" s="242">
        <f t="shared" si="589"/>
        <v>0</v>
      </c>
      <c r="FV193" s="242">
        <f t="shared" si="590"/>
        <v>6.9274865346980488E-5</v>
      </c>
      <c r="FW193" s="242">
        <f t="shared" si="591"/>
        <v>1.4689141052476957E-4</v>
      </c>
      <c r="FX193" s="242">
        <f t="shared" si="592"/>
        <v>0</v>
      </c>
      <c r="FY193" s="242">
        <f t="shared" si="593"/>
        <v>4.2457736861099519E-5</v>
      </c>
      <c r="FZ193" s="242">
        <f t="shared" si="594"/>
        <v>0</v>
      </c>
      <c r="GA193" s="242">
        <f t="shared" si="595"/>
        <v>-3.9429349774177362E-4</v>
      </c>
      <c r="GB193" s="242">
        <f t="shared" si="596"/>
        <v>1.1939823290615299E-4</v>
      </c>
      <c r="GC193" s="242">
        <f t="shared" si="597"/>
        <v>1.6523804606010533E-4</v>
      </c>
      <c r="GD193" s="242">
        <f t="shared" si="598"/>
        <v>1.8593120545398203E-4</v>
      </c>
      <c r="GE193" s="242">
        <f t="shared" si="599"/>
        <v>2.3158869847151459E-4</v>
      </c>
      <c r="GF193" s="242">
        <f t="shared" si="600"/>
        <v>0</v>
      </c>
      <c r="GG193" s="242">
        <f t="shared" si="601"/>
        <v>2.3146234603620733E-4</v>
      </c>
      <c r="GH193" s="242">
        <f t="shared" si="602"/>
        <v>1.4346973585627521E-4</v>
      </c>
      <c r="GI193" s="242">
        <f t="shared" si="603"/>
        <v>1.6070065485516855E-4</v>
      </c>
      <c r="GJ193" s="242">
        <f t="shared" si="604"/>
        <v>-8.8698539008350333E-5</v>
      </c>
      <c r="GK193" s="242">
        <f t="shared" si="605"/>
        <v>4.9430894308943093E-4</v>
      </c>
      <c r="GL193" s="242">
        <f t="shared" si="606"/>
        <v>6.6784652886766626E-5</v>
      </c>
      <c r="GM193" s="242">
        <f t="shared" si="607"/>
        <v>2.3868147329279935E-4</v>
      </c>
      <c r="GN193" s="242">
        <f t="shared" si="608"/>
        <v>-4.6344213924891475E-5</v>
      </c>
      <c r="GO193" s="242">
        <f t="shared" si="609"/>
        <v>3.1170926693314754E-4</v>
      </c>
      <c r="GP193" s="242">
        <f t="shared" si="610"/>
        <v>-1.509915109217193E-4</v>
      </c>
      <c r="GQ193" s="242">
        <f t="shared" si="611"/>
        <v>2.212617821899016E-4</v>
      </c>
      <c r="GR193" s="242">
        <f t="shared" si="612"/>
        <v>1.3942464098154947E-4</v>
      </c>
      <c r="GS193" s="242">
        <f t="shared" si="613"/>
        <v>1.3346976909729946E-4</v>
      </c>
      <c r="GT193" s="242">
        <f t="shared" si="614"/>
        <v>-4.2592461134379218E-5</v>
      </c>
      <c r="GU193" s="242">
        <f t="shared" si="615"/>
        <v>3.6669973512492345E-4</v>
      </c>
      <c r="GV193" s="242">
        <f t="shared" si="616"/>
        <v>-3.5622367284417885E-5</v>
      </c>
      <c r="GW193" s="242">
        <f t="shared" si="617"/>
        <v>1.0777543640631788E-4</v>
      </c>
      <c r="GX193" s="177">
        <f t="shared" si="618"/>
        <v>1.7897168596339385E-5</v>
      </c>
      <c r="GY193" s="177">
        <f t="shared" si="619"/>
        <v>1.6687703286567308E-4</v>
      </c>
      <c r="GZ193" s="177">
        <f t="shared" si="620"/>
        <v>1.0521233068184707E-4</v>
      </c>
      <c r="HA193" s="243">
        <f t="shared" si="621"/>
        <v>1.1540691999126753E-4</v>
      </c>
      <c r="HB193" s="19"/>
      <c r="HC193" s="19"/>
      <c r="HD193" s="225">
        <v>0.84389999999999998</v>
      </c>
      <c r="HE193" s="10">
        <f t="shared" si="738"/>
        <v>0</v>
      </c>
      <c r="HF193" s="10">
        <f t="shared" si="739"/>
        <v>0</v>
      </c>
      <c r="HG193" s="10">
        <f t="shared" si="740"/>
        <v>1.6878</v>
      </c>
      <c r="HH193" s="10">
        <f t="shared" si="741"/>
        <v>1.6878</v>
      </c>
      <c r="HI193" s="10">
        <f t="shared" si="742"/>
        <v>0</v>
      </c>
      <c r="HJ193" s="10">
        <f t="shared" si="743"/>
        <v>0.84389999999999998</v>
      </c>
      <c r="HK193" s="10">
        <f t="shared" si="744"/>
        <v>0</v>
      </c>
      <c r="HL193" s="10">
        <f t="shared" si="745"/>
        <v>-9.2828999999999997</v>
      </c>
      <c r="HM193" s="10">
        <f t="shared" si="746"/>
        <v>2.5316999999999998</v>
      </c>
      <c r="HN193" s="10">
        <f t="shared" si="747"/>
        <v>6.7511999999999999</v>
      </c>
      <c r="HO193" s="10">
        <f t="shared" si="748"/>
        <v>7.5950999999999995</v>
      </c>
      <c r="HP193" s="10">
        <f t="shared" si="749"/>
        <v>8.4390000000000001</v>
      </c>
      <c r="HQ193" s="10">
        <f t="shared" si="750"/>
        <v>0</v>
      </c>
      <c r="HR193" s="10">
        <f t="shared" si="751"/>
        <v>11.8146</v>
      </c>
      <c r="HS193" s="10">
        <f t="shared" si="752"/>
        <v>7.5950999999999995</v>
      </c>
      <c r="HT193" s="10">
        <f t="shared" si="753"/>
        <v>10.126799999999999</v>
      </c>
      <c r="HU193" s="10">
        <f t="shared" si="754"/>
        <v>-5.9073000000000002</v>
      </c>
      <c r="HV193" s="10">
        <f t="shared" si="755"/>
        <v>32.068199999999997</v>
      </c>
      <c r="HW193" s="10">
        <f t="shared" si="756"/>
        <v>5.0633999999999997</v>
      </c>
      <c r="HX193" s="10">
        <f t="shared" si="757"/>
        <v>16.034099999999999</v>
      </c>
      <c r="HY193" s="10">
        <f t="shared" si="758"/>
        <v>-2.5316999999999998</v>
      </c>
      <c r="HZ193" s="10">
        <f t="shared" si="759"/>
        <v>14.346299999999999</v>
      </c>
      <c r="IA193" s="10">
        <f t="shared" si="760"/>
        <v>-7.5950999999999995</v>
      </c>
      <c r="IB193" s="10">
        <f t="shared" si="761"/>
        <v>12.6585</v>
      </c>
      <c r="IC193" s="10">
        <f t="shared" si="762"/>
        <v>7.5950999999999995</v>
      </c>
      <c r="ID193" s="10">
        <f t="shared" si="763"/>
        <v>7.5950999999999995</v>
      </c>
      <c r="IE193" s="10">
        <f t="shared" si="764"/>
        <v>-2.5316999999999998</v>
      </c>
      <c r="IF193" s="10">
        <f t="shared" si="765"/>
        <v>23.629200000000001</v>
      </c>
      <c r="IG193" s="10">
        <f t="shared" si="766"/>
        <v>-1.6878</v>
      </c>
      <c r="IH193" s="10">
        <f t="shared" si="767"/>
        <v>6.7511999999999999</v>
      </c>
      <c r="II193" s="176">
        <f t="shared" si="768"/>
        <v>4.2195</v>
      </c>
      <c r="IJ193" s="176">
        <f t="shared" si="769"/>
        <v>92.828999999999994</v>
      </c>
      <c r="IK193" s="176">
        <f t="shared" si="770"/>
        <v>58.229099999999995</v>
      </c>
      <c r="IL193" s="19">
        <f t="shared" si="771"/>
        <v>155.27759999999998</v>
      </c>
      <c r="IM193" s="168"/>
      <c r="IN193" s="168"/>
      <c r="IO193" s="168"/>
      <c r="IP193" s="168"/>
      <c r="IQ193" s="168"/>
      <c r="IR193" s="168"/>
      <c r="IS193" s="168"/>
      <c r="IT193" s="168"/>
      <c r="IU193" s="168"/>
      <c r="IV193" s="168"/>
      <c r="IW193" s="168"/>
      <c r="IX193" s="168"/>
      <c r="IY193" s="168"/>
      <c r="IZ193" s="168"/>
      <c r="JA193" s="168"/>
      <c r="JB193" s="168"/>
      <c r="JC193" s="168"/>
      <c r="JD193" s="168"/>
      <c r="JE193" s="168"/>
      <c r="JF193" s="168"/>
      <c r="JG193" s="168"/>
      <c r="JH193" s="168"/>
      <c r="JI193" s="168"/>
      <c r="JJ193" s="168"/>
      <c r="JK193" s="168"/>
      <c r="JL193" s="168"/>
      <c r="JM193" s="168"/>
      <c r="JN193" s="168"/>
      <c r="JO193" s="168"/>
      <c r="JP193" s="168"/>
      <c r="JQ193" s="177">
        <f t="shared" si="777"/>
        <v>0.84389999999999998</v>
      </c>
      <c r="JR193" s="177">
        <f t="shared" si="777"/>
        <v>0.84389999999999998</v>
      </c>
      <c r="JS193" s="177">
        <f t="shared" si="777"/>
        <v>0.84389999999999998</v>
      </c>
      <c r="JT193" s="22">
        <f t="shared" si="777"/>
        <v>0.84389999999999987</v>
      </c>
    </row>
    <row r="194" spans="1:280" x14ac:dyDescent="0.25">
      <c r="A194" s="96">
        <v>192</v>
      </c>
      <c r="B194" s="45"/>
      <c r="C194" s="45" t="s">
        <v>237</v>
      </c>
      <c r="D194" s="45" t="s">
        <v>183</v>
      </c>
      <c r="E194" s="68">
        <v>325</v>
      </c>
      <c r="F194" s="49" t="s">
        <v>64</v>
      </c>
      <c r="G194" s="124"/>
      <c r="H194" s="125"/>
      <c r="I194" s="125"/>
      <c r="J194" s="125"/>
      <c r="K194" s="125"/>
      <c r="L194" s="125"/>
      <c r="M194" s="125"/>
      <c r="N194" s="17"/>
      <c r="O194" s="12"/>
      <c r="P194" s="12"/>
      <c r="Q194" s="12"/>
      <c r="R194" s="12"/>
      <c r="S194" s="12"/>
      <c r="T194" s="12"/>
      <c r="U194" s="12"/>
      <c r="V194" s="12"/>
      <c r="W194" s="11"/>
      <c r="X194" s="11"/>
      <c r="Y194" s="12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58"/>
      <c r="AM194" s="124">
        <v>522</v>
      </c>
      <c r="AN194" s="125">
        <v>522</v>
      </c>
      <c r="AO194" s="125">
        <v>522</v>
      </c>
      <c r="AP194" s="125">
        <v>522</v>
      </c>
      <c r="AQ194" s="125">
        <v>522</v>
      </c>
      <c r="AR194" s="125">
        <v>522</v>
      </c>
      <c r="AS194" s="125">
        <v>522</v>
      </c>
      <c r="AT194" s="17">
        <v>522</v>
      </c>
      <c r="AU194" s="12">
        <v>675</v>
      </c>
      <c r="AV194" s="12">
        <v>716</v>
      </c>
      <c r="AW194" s="12">
        <v>765</v>
      </c>
      <c r="AX194" s="12">
        <v>813</v>
      </c>
      <c r="AY194" s="12">
        <v>782</v>
      </c>
      <c r="AZ194" s="12">
        <v>747</v>
      </c>
      <c r="BA194" s="12">
        <v>754</v>
      </c>
      <c r="BB194" s="12">
        <v>692</v>
      </c>
      <c r="BC194" s="11">
        <v>731</v>
      </c>
      <c r="BD194" s="11">
        <v>806</v>
      </c>
      <c r="BE194" s="12">
        <v>800</v>
      </c>
      <c r="BF194" s="11">
        <v>833</v>
      </c>
      <c r="BG194" s="11">
        <v>848</v>
      </c>
      <c r="BH194" s="11">
        <v>788</v>
      </c>
      <c r="BI194" s="11">
        <v>764</v>
      </c>
      <c r="BJ194" s="11">
        <v>755</v>
      </c>
      <c r="BK194" s="11">
        <v>772</v>
      </c>
      <c r="BL194" s="11">
        <v>784</v>
      </c>
      <c r="BM194" s="11">
        <v>858</v>
      </c>
      <c r="BN194" s="11">
        <v>974</v>
      </c>
      <c r="BO194" s="11">
        <v>1105</v>
      </c>
      <c r="BP194" s="11">
        <v>1163</v>
      </c>
      <c r="BQ194" s="11">
        <v>1275</v>
      </c>
      <c r="BR194" s="58"/>
      <c r="BS194" s="58"/>
      <c r="BT194" s="12">
        <f t="shared" si="666"/>
        <v>0</v>
      </c>
      <c r="BU194" s="12">
        <f t="shared" si="667"/>
        <v>0</v>
      </c>
      <c r="BV194" s="12">
        <f t="shared" si="668"/>
        <v>0</v>
      </c>
      <c r="BW194" s="12">
        <f t="shared" si="669"/>
        <v>0</v>
      </c>
      <c r="BX194" s="12">
        <f t="shared" si="670"/>
        <v>0</v>
      </c>
      <c r="BY194" s="12">
        <f t="shared" si="671"/>
        <v>0</v>
      </c>
      <c r="BZ194" s="12">
        <f t="shared" si="672"/>
        <v>0</v>
      </c>
      <c r="CA194" s="12">
        <f t="shared" si="673"/>
        <v>153</v>
      </c>
      <c r="CB194" s="12">
        <f t="shared" si="674"/>
        <v>41</v>
      </c>
      <c r="CC194" s="12">
        <f t="shared" si="675"/>
        <v>49</v>
      </c>
      <c r="CD194" s="12">
        <f t="shared" si="676"/>
        <v>48</v>
      </c>
      <c r="CE194" s="12">
        <f t="shared" si="677"/>
        <v>-31</v>
      </c>
      <c r="CF194" s="12">
        <f t="shared" si="678"/>
        <v>-35</v>
      </c>
      <c r="CG194" s="12">
        <f t="shared" si="679"/>
        <v>7</v>
      </c>
      <c r="CH194" s="12">
        <f t="shared" si="680"/>
        <v>-62</v>
      </c>
      <c r="CI194" s="12">
        <f t="shared" si="681"/>
        <v>39</v>
      </c>
      <c r="CJ194" s="12">
        <f t="shared" si="682"/>
        <v>75</v>
      </c>
      <c r="CK194" s="12">
        <f t="shared" si="683"/>
        <v>-6</v>
      </c>
      <c r="CL194" s="12">
        <f t="shared" si="684"/>
        <v>33</v>
      </c>
      <c r="CM194" s="12">
        <f t="shared" si="685"/>
        <v>15</v>
      </c>
      <c r="CN194" s="12">
        <f t="shared" si="686"/>
        <v>-60</v>
      </c>
      <c r="CO194" s="12">
        <f t="shared" si="687"/>
        <v>-24</v>
      </c>
      <c r="CP194" s="12">
        <f t="shared" si="688"/>
        <v>-9</v>
      </c>
      <c r="CQ194" s="12">
        <f t="shared" si="689"/>
        <v>17</v>
      </c>
      <c r="CR194" s="12">
        <f t="shared" si="690"/>
        <v>12</v>
      </c>
      <c r="CS194" s="12">
        <f t="shared" si="691"/>
        <v>74</v>
      </c>
      <c r="CT194" s="12">
        <f t="shared" si="692"/>
        <v>116</v>
      </c>
      <c r="CU194" s="12">
        <f t="shared" si="693"/>
        <v>131</v>
      </c>
      <c r="CV194" s="12">
        <f t="shared" si="694"/>
        <v>58</v>
      </c>
      <c r="CW194" s="12">
        <f t="shared" si="695"/>
        <v>112</v>
      </c>
      <c r="CX194" s="66">
        <f t="shared" si="696"/>
        <v>243</v>
      </c>
      <c r="CY194" s="66">
        <f t="shared" si="697"/>
        <v>83</v>
      </c>
      <c r="CZ194" s="66">
        <f t="shared" si="698"/>
        <v>427</v>
      </c>
      <c r="DA194" s="66">
        <f t="shared" si="699"/>
        <v>753</v>
      </c>
      <c r="DB194" s="58"/>
      <c r="DC194" s="128">
        <v>21</v>
      </c>
      <c r="DD194" s="128">
        <v>13</v>
      </c>
      <c r="DE194" s="128">
        <v>18</v>
      </c>
      <c r="DF194" s="129">
        <v>5</v>
      </c>
      <c r="DG194" s="129">
        <v>10</v>
      </c>
      <c r="DH194" s="129">
        <v>7</v>
      </c>
      <c r="DI194" s="129">
        <v>18</v>
      </c>
      <c r="DJ194" s="129">
        <v>10</v>
      </c>
      <c r="DK194" s="128">
        <v>17</v>
      </c>
      <c r="DL194" s="128">
        <v>33</v>
      </c>
      <c r="DM194" s="128">
        <v>24</v>
      </c>
      <c r="DN194" s="129">
        <v>25</v>
      </c>
      <c r="DO194" s="129">
        <v>33</v>
      </c>
      <c r="DP194" s="129">
        <v>34</v>
      </c>
      <c r="DQ194" s="129">
        <v>54</v>
      </c>
      <c r="DR194" s="129">
        <v>41</v>
      </c>
      <c r="DS194" s="130">
        <v>54</v>
      </c>
      <c r="DT194" s="130">
        <v>41</v>
      </c>
      <c r="DU194" s="130">
        <v>36</v>
      </c>
      <c r="DV194" s="130">
        <v>30</v>
      </c>
      <c r="DW194" s="130">
        <v>74</v>
      </c>
      <c r="DX194" s="130">
        <v>37</v>
      </c>
      <c r="DY194" s="130">
        <v>33</v>
      </c>
      <c r="DZ194" s="130">
        <v>34</v>
      </c>
      <c r="EA194" s="130">
        <v>35</v>
      </c>
      <c r="EB194" s="130">
        <v>22</v>
      </c>
      <c r="EC194" s="130">
        <v>22</v>
      </c>
      <c r="ED194" s="130">
        <v>50</v>
      </c>
      <c r="EE194" s="130">
        <v>45</v>
      </c>
      <c r="EF194" s="130">
        <v>39</v>
      </c>
      <c r="EG194" s="66">
        <f t="shared" si="700"/>
        <v>152</v>
      </c>
      <c r="EH194" s="66">
        <f t="shared" si="701"/>
        <v>372</v>
      </c>
      <c r="EI194" s="66">
        <f t="shared" si="702"/>
        <v>391</v>
      </c>
      <c r="EJ194" s="66">
        <f t="shared" si="703"/>
        <v>915</v>
      </c>
      <c r="EK194" s="25"/>
      <c r="EL194" s="5">
        <f t="shared" si="704"/>
        <v>21</v>
      </c>
      <c r="EM194" s="5">
        <f t="shared" si="705"/>
        <v>13</v>
      </c>
      <c r="EN194" s="5">
        <f t="shared" si="706"/>
        <v>18</v>
      </c>
      <c r="EO194" s="5">
        <f t="shared" si="707"/>
        <v>5</v>
      </c>
      <c r="EP194" s="5">
        <f t="shared" si="708"/>
        <v>10</v>
      </c>
      <c r="EQ194" s="5">
        <f t="shared" si="709"/>
        <v>7</v>
      </c>
      <c r="ER194" s="5">
        <f t="shared" si="710"/>
        <v>18</v>
      </c>
      <c r="ES194" s="5">
        <f t="shared" si="711"/>
        <v>163</v>
      </c>
      <c r="ET194" s="5">
        <f t="shared" si="712"/>
        <v>58</v>
      </c>
      <c r="EU194" s="5">
        <f t="shared" si="713"/>
        <v>82</v>
      </c>
      <c r="EV194" s="5">
        <f t="shared" si="714"/>
        <v>72</v>
      </c>
      <c r="EW194" s="5">
        <f t="shared" si="715"/>
        <v>-6</v>
      </c>
      <c r="EX194" s="5">
        <f t="shared" si="716"/>
        <v>-2</v>
      </c>
      <c r="EY194" s="5">
        <f t="shared" si="717"/>
        <v>41</v>
      </c>
      <c r="EZ194" s="5">
        <f t="shared" si="718"/>
        <v>-8</v>
      </c>
      <c r="FA194" s="5">
        <f t="shared" si="719"/>
        <v>80</v>
      </c>
      <c r="FB194" s="5">
        <f t="shared" si="720"/>
        <v>129</v>
      </c>
      <c r="FC194" s="5">
        <f t="shared" si="721"/>
        <v>35</v>
      </c>
      <c r="FD194" s="5">
        <f t="shared" si="722"/>
        <v>69</v>
      </c>
      <c r="FE194" s="5">
        <f t="shared" si="723"/>
        <v>45</v>
      </c>
      <c r="FF194" s="5">
        <f t="shared" si="724"/>
        <v>14</v>
      </c>
      <c r="FG194" s="5">
        <f t="shared" si="725"/>
        <v>13</v>
      </c>
      <c r="FH194" s="5">
        <f t="shared" si="726"/>
        <v>24</v>
      </c>
      <c r="FI194" s="5">
        <f t="shared" si="727"/>
        <v>51</v>
      </c>
      <c r="FJ194" s="5">
        <f t="shared" si="728"/>
        <v>47</v>
      </c>
      <c r="FK194" s="5">
        <f t="shared" si="729"/>
        <v>96</v>
      </c>
      <c r="FL194" s="5">
        <f t="shared" si="730"/>
        <v>138</v>
      </c>
      <c r="FM194" s="5">
        <f t="shared" si="731"/>
        <v>181</v>
      </c>
      <c r="FN194" s="5">
        <f t="shared" si="732"/>
        <v>103</v>
      </c>
      <c r="FO194" s="5">
        <f t="shared" si="733"/>
        <v>151</v>
      </c>
      <c r="FP194" s="176">
        <f t="shared" si="734"/>
        <v>395</v>
      </c>
      <c r="FQ194" s="176">
        <f t="shared" si="735"/>
        <v>455</v>
      </c>
      <c r="FR194" s="176">
        <f t="shared" si="736"/>
        <v>818</v>
      </c>
      <c r="FS194" s="66">
        <f t="shared" si="737"/>
        <v>1668</v>
      </c>
      <c r="FT194" s="242">
        <f t="shared" si="588"/>
        <v>6.689304121248415E-4</v>
      </c>
      <c r="FU194" s="242">
        <f t="shared" si="589"/>
        <v>5.2887666596149771E-4</v>
      </c>
      <c r="FV194" s="242">
        <f t="shared" si="590"/>
        <v>6.2347378812282431E-4</v>
      </c>
      <c r="FW194" s="242">
        <f t="shared" si="591"/>
        <v>3.6722852631192394E-4</v>
      </c>
      <c r="FX194" s="242">
        <f t="shared" si="592"/>
        <v>4.161493698804958E-4</v>
      </c>
      <c r="FY194" s="242">
        <f t="shared" si="593"/>
        <v>2.9720415802769664E-4</v>
      </c>
      <c r="FZ194" s="242">
        <f t="shared" si="594"/>
        <v>5.6439896735892639E-4</v>
      </c>
      <c r="GA194" s="242">
        <f t="shared" si="595"/>
        <v>5.8427127392644638E-3</v>
      </c>
      <c r="GB194" s="242">
        <f t="shared" si="596"/>
        <v>2.3083658361856244E-3</v>
      </c>
      <c r="GC194" s="242">
        <f t="shared" si="597"/>
        <v>1.6936899721160796E-3</v>
      </c>
      <c r="GD194" s="242">
        <f t="shared" si="598"/>
        <v>1.4874496436318562E-3</v>
      </c>
      <c r="GE194" s="242">
        <f t="shared" si="599"/>
        <v>-1.3895321908290875E-4</v>
      </c>
      <c r="GF194" s="242">
        <f t="shared" si="600"/>
        <v>-4.4989315037678554E-5</v>
      </c>
      <c r="GG194" s="242">
        <f t="shared" si="601"/>
        <v>6.7785401339175004E-4</v>
      </c>
      <c r="GH194" s="242">
        <f t="shared" si="602"/>
        <v>-1.2752865409446684E-4</v>
      </c>
      <c r="GI194" s="242">
        <f t="shared" si="603"/>
        <v>1.071337699034457E-3</v>
      </c>
      <c r="GJ194" s="242">
        <f t="shared" si="604"/>
        <v>1.6345873617253134E-3</v>
      </c>
      <c r="GK194" s="242">
        <f t="shared" si="605"/>
        <v>4.5528455284552844E-4</v>
      </c>
      <c r="GL194" s="242">
        <f t="shared" si="606"/>
        <v>7.6802350819781613E-4</v>
      </c>
      <c r="GM194" s="242">
        <f t="shared" si="607"/>
        <v>5.652982262197879E-4</v>
      </c>
      <c r="GN194" s="242">
        <f t="shared" si="608"/>
        <v>2.1627299831616023E-4</v>
      </c>
      <c r="GO194" s="242">
        <f t="shared" si="609"/>
        <v>2.3836591000770104E-4</v>
      </c>
      <c r="GP194" s="242">
        <f t="shared" si="610"/>
        <v>4.0264402912458476E-4</v>
      </c>
      <c r="GQ194" s="242">
        <f t="shared" si="611"/>
        <v>7.5229005944566548E-4</v>
      </c>
      <c r="GR194" s="242">
        <f t="shared" si="612"/>
        <v>7.2810645845920285E-4</v>
      </c>
      <c r="GS194" s="242">
        <f t="shared" si="613"/>
        <v>1.4236775370378609E-3</v>
      </c>
      <c r="GT194" s="242">
        <f t="shared" si="614"/>
        <v>1.9592532121814441E-3</v>
      </c>
      <c r="GU194" s="242">
        <f t="shared" si="615"/>
        <v>2.3704518592003983E-3</v>
      </c>
      <c r="GV194" s="242">
        <f t="shared" si="616"/>
        <v>1.8345519151475212E-3</v>
      </c>
      <c r="GW194" s="242">
        <f t="shared" si="617"/>
        <v>2.0342613621692498E-3</v>
      </c>
      <c r="GX194" s="177">
        <f t="shared" si="618"/>
        <v>1.4138763191108115E-3</v>
      </c>
      <c r="GY194" s="177">
        <f t="shared" si="619"/>
        <v>6.9026409048982961E-4</v>
      </c>
      <c r="GZ194" s="177">
        <f t="shared" si="620"/>
        <v>1.2472998043152304E-3</v>
      </c>
      <c r="HA194" s="243">
        <f t="shared" si="621"/>
        <v>1.0461888181817079E-3</v>
      </c>
      <c r="HB194" s="19"/>
      <c r="HC194" s="19"/>
      <c r="HD194" s="225">
        <v>1.3049999999999999E-2</v>
      </c>
      <c r="HE194" s="10">
        <f t="shared" si="738"/>
        <v>0.27404999999999996</v>
      </c>
      <c r="HF194" s="10">
        <f t="shared" si="739"/>
        <v>0.16965</v>
      </c>
      <c r="HG194" s="10">
        <f t="shared" si="740"/>
        <v>0.2349</v>
      </c>
      <c r="HH194" s="10">
        <f t="shared" si="741"/>
        <v>6.5250000000000002E-2</v>
      </c>
      <c r="HI194" s="10">
        <f t="shared" si="742"/>
        <v>0.1305</v>
      </c>
      <c r="HJ194" s="10">
        <f t="shared" si="743"/>
        <v>9.1349999999999987E-2</v>
      </c>
      <c r="HK194" s="10">
        <f t="shared" si="744"/>
        <v>0.2349</v>
      </c>
      <c r="HL194" s="10">
        <f t="shared" si="745"/>
        <v>2.1271499999999999</v>
      </c>
      <c r="HM194" s="10">
        <f t="shared" si="746"/>
        <v>0.75689999999999991</v>
      </c>
      <c r="HN194" s="10">
        <f t="shared" si="747"/>
        <v>1.0700999999999998</v>
      </c>
      <c r="HO194" s="10">
        <f t="shared" si="748"/>
        <v>0.93959999999999999</v>
      </c>
      <c r="HP194" s="10">
        <f t="shared" si="749"/>
        <v>-7.8299999999999995E-2</v>
      </c>
      <c r="HQ194" s="10">
        <f t="shared" si="750"/>
        <v>-2.6099999999999998E-2</v>
      </c>
      <c r="HR194" s="10">
        <f t="shared" si="751"/>
        <v>0.53504999999999991</v>
      </c>
      <c r="HS194" s="10">
        <f t="shared" si="752"/>
        <v>-0.10439999999999999</v>
      </c>
      <c r="HT194" s="10">
        <f t="shared" si="753"/>
        <v>1.044</v>
      </c>
      <c r="HU194" s="10">
        <f t="shared" si="754"/>
        <v>1.6834499999999999</v>
      </c>
      <c r="HV194" s="10">
        <f t="shared" si="755"/>
        <v>0.45674999999999999</v>
      </c>
      <c r="HW194" s="10">
        <f t="shared" si="756"/>
        <v>0.90044999999999997</v>
      </c>
      <c r="HX194" s="10">
        <f t="shared" si="757"/>
        <v>0.58724999999999994</v>
      </c>
      <c r="HY194" s="10">
        <f t="shared" si="758"/>
        <v>0.18269999999999997</v>
      </c>
      <c r="HZ194" s="10">
        <f t="shared" si="759"/>
        <v>0.16965</v>
      </c>
      <c r="IA194" s="10">
        <f t="shared" si="760"/>
        <v>0.31319999999999998</v>
      </c>
      <c r="IB194" s="10">
        <f t="shared" si="761"/>
        <v>0.66554999999999997</v>
      </c>
      <c r="IC194" s="10">
        <f t="shared" si="762"/>
        <v>0.61334999999999995</v>
      </c>
      <c r="ID194" s="10">
        <f t="shared" si="763"/>
        <v>1.2527999999999999</v>
      </c>
      <c r="IE194" s="10">
        <f t="shared" si="764"/>
        <v>1.8008999999999999</v>
      </c>
      <c r="IF194" s="10">
        <f t="shared" si="765"/>
        <v>2.36205</v>
      </c>
      <c r="IG194" s="10">
        <f t="shared" si="766"/>
        <v>1.34415</v>
      </c>
      <c r="IH194" s="10">
        <f t="shared" si="767"/>
        <v>1.9705499999999998</v>
      </c>
      <c r="II194" s="176">
        <f t="shared" si="768"/>
        <v>5.1547499999999999</v>
      </c>
      <c r="IJ194" s="176">
        <f t="shared" si="769"/>
        <v>5.9377499999999994</v>
      </c>
      <c r="IK194" s="176">
        <f t="shared" si="770"/>
        <v>10.674899999999997</v>
      </c>
      <c r="IL194" s="19">
        <f t="shared" si="771"/>
        <v>21.767399999999999</v>
      </c>
      <c r="IM194" s="168"/>
      <c r="IN194" s="168"/>
      <c r="IO194" s="168"/>
      <c r="IP194" s="168"/>
      <c r="IQ194" s="168"/>
      <c r="IR194" s="168"/>
      <c r="IS194" s="168"/>
      <c r="IT194" s="168"/>
      <c r="IU194" s="168"/>
      <c r="IV194" s="168"/>
      <c r="IW194" s="168"/>
      <c r="IX194" s="168"/>
      <c r="IY194" s="168"/>
      <c r="IZ194" s="168"/>
      <c r="JA194" s="168"/>
      <c r="JB194" s="168"/>
      <c r="JC194" s="168"/>
      <c r="JD194" s="168"/>
      <c r="JE194" s="168"/>
      <c r="JF194" s="168"/>
      <c r="JG194" s="168"/>
      <c r="JH194" s="168"/>
      <c r="JI194" s="168"/>
      <c r="JJ194" s="168"/>
      <c r="JK194" s="168"/>
      <c r="JL194" s="168"/>
      <c r="JM194" s="168"/>
      <c r="JN194" s="168"/>
      <c r="JO194" s="168"/>
      <c r="JP194" s="168"/>
      <c r="JQ194" s="177">
        <f t="shared" si="777"/>
        <v>1.3049999999999999E-2</v>
      </c>
      <c r="JR194" s="177">
        <f t="shared" si="777"/>
        <v>1.3049999999999999E-2</v>
      </c>
      <c r="JS194" s="177">
        <f t="shared" si="777"/>
        <v>1.3049999999999997E-2</v>
      </c>
      <c r="JT194" s="22">
        <f t="shared" si="777"/>
        <v>1.3049999999999999E-2</v>
      </c>
    </row>
    <row r="195" spans="1:280" x14ac:dyDescent="0.25">
      <c r="A195" s="96">
        <v>193</v>
      </c>
      <c r="B195" s="45"/>
      <c r="C195" s="45" t="s">
        <v>182</v>
      </c>
      <c r="D195" s="45" t="s">
        <v>182</v>
      </c>
      <c r="E195" s="68">
        <v>206</v>
      </c>
      <c r="F195" s="49" t="s">
        <v>30</v>
      </c>
      <c r="G195" s="124"/>
      <c r="H195" s="125"/>
      <c r="I195" s="125"/>
      <c r="J195" s="125"/>
      <c r="K195" s="125"/>
      <c r="L195" s="125"/>
      <c r="M195" s="125"/>
      <c r="N195" s="17"/>
      <c r="O195" s="12"/>
      <c r="P195" s="12"/>
      <c r="Q195" s="12"/>
      <c r="R195" s="12"/>
      <c r="S195" s="12"/>
      <c r="T195" s="12"/>
      <c r="U195" s="12"/>
      <c r="V195" s="12"/>
      <c r="W195" s="11"/>
      <c r="X195" s="11"/>
      <c r="Y195" s="12"/>
      <c r="Z195" s="11"/>
      <c r="AA195" s="11"/>
      <c r="AB195" s="11"/>
      <c r="AC195" s="11"/>
      <c r="AD195" s="11"/>
      <c r="AE195" s="11"/>
      <c r="AF195" s="11"/>
      <c r="AG195" s="11"/>
      <c r="AH195" s="12"/>
      <c r="AI195" s="12"/>
      <c r="AJ195" s="12"/>
      <c r="AK195" s="12"/>
      <c r="AL195" s="60"/>
      <c r="AM195" s="124">
        <v>449</v>
      </c>
      <c r="AN195" s="125">
        <v>449</v>
      </c>
      <c r="AO195" s="125">
        <v>449</v>
      </c>
      <c r="AP195" s="125">
        <v>449</v>
      </c>
      <c r="AQ195" s="125">
        <v>449</v>
      </c>
      <c r="AR195" s="125">
        <v>449</v>
      </c>
      <c r="AS195" s="125">
        <v>449</v>
      </c>
      <c r="AT195" s="17">
        <v>449</v>
      </c>
      <c r="AU195" s="12">
        <v>467</v>
      </c>
      <c r="AV195" s="12">
        <v>569</v>
      </c>
      <c r="AW195" s="12">
        <v>572</v>
      </c>
      <c r="AX195" s="12">
        <v>521</v>
      </c>
      <c r="AY195" s="12">
        <v>503</v>
      </c>
      <c r="AZ195" s="12">
        <v>552</v>
      </c>
      <c r="BA195" s="12">
        <v>573</v>
      </c>
      <c r="BB195" s="12">
        <v>599</v>
      </c>
      <c r="BC195" s="11">
        <v>668</v>
      </c>
      <c r="BD195" s="11">
        <v>669</v>
      </c>
      <c r="BE195" s="12">
        <v>701</v>
      </c>
      <c r="BF195" s="11">
        <v>737</v>
      </c>
      <c r="BG195" s="11">
        <v>769</v>
      </c>
      <c r="BH195" s="11">
        <v>821</v>
      </c>
      <c r="BI195" s="11">
        <v>872</v>
      </c>
      <c r="BJ195" s="11">
        <v>917</v>
      </c>
      <c r="BK195" s="11">
        <v>961</v>
      </c>
      <c r="BL195" s="11">
        <v>1007</v>
      </c>
      <c r="BM195" s="11">
        <v>1104</v>
      </c>
      <c r="BN195" s="12">
        <v>1135</v>
      </c>
      <c r="BO195" s="12">
        <v>1206</v>
      </c>
      <c r="BP195" s="12">
        <v>1098</v>
      </c>
      <c r="BQ195" s="12">
        <v>1135</v>
      </c>
      <c r="BR195" s="60"/>
      <c r="BS195" s="60"/>
      <c r="BT195" s="11">
        <f t="shared" si="666"/>
        <v>0</v>
      </c>
      <c r="BU195" s="11">
        <f t="shared" si="667"/>
        <v>0</v>
      </c>
      <c r="BV195" s="11">
        <f t="shared" si="668"/>
        <v>0</v>
      </c>
      <c r="BW195" s="11">
        <f t="shared" si="669"/>
        <v>0</v>
      </c>
      <c r="BX195" s="11">
        <f t="shared" si="670"/>
        <v>0</v>
      </c>
      <c r="BY195" s="11">
        <f t="shared" si="671"/>
        <v>0</v>
      </c>
      <c r="BZ195" s="11">
        <f t="shared" si="672"/>
        <v>0</v>
      </c>
      <c r="CA195" s="11">
        <f t="shared" si="673"/>
        <v>18</v>
      </c>
      <c r="CB195" s="11">
        <f t="shared" si="674"/>
        <v>102</v>
      </c>
      <c r="CC195" s="11">
        <f t="shared" si="675"/>
        <v>3</v>
      </c>
      <c r="CD195" s="11">
        <f t="shared" si="676"/>
        <v>-51</v>
      </c>
      <c r="CE195" s="11">
        <f t="shared" si="677"/>
        <v>-18</v>
      </c>
      <c r="CF195" s="11">
        <f t="shared" si="678"/>
        <v>49</v>
      </c>
      <c r="CG195" s="11">
        <f t="shared" si="679"/>
        <v>21</v>
      </c>
      <c r="CH195" s="11">
        <f t="shared" si="680"/>
        <v>26</v>
      </c>
      <c r="CI195" s="11">
        <f t="shared" si="681"/>
        <v>69</v>
      </c>
      <c r="CJ195" s="11">
        <f t="shared" si="682"/>
        <v>1</v>
      </c>
      <c r="CK195" s="11">
        <f t="shared" si="683"/>
        <v>32</v>
      </c>
      <c r="CL195" s="11">
        <f t="shared" si="684"/>
        <v>36</v>
      </c>
      <c r="CM195" s="11">
        <f t="shared" si="685"/>
        <v>32</v>
      </c>
      <c r="CN195" s="11">
        <f t="shared" si="686"/>
        <v>52</v>
      </c>
      <c r="CO195" s="11">
        <f t="shared" si="687"/>
        <v>51</v>
      </c>
      <c r="CP195" s="11">
        <f t="shared" si="688"/>
        <v>45</v>
      </c>
      <c r="CQ195" s="11">
        <f t="shared" si="689"/>
        <v>44</v>
      </c>
      <c r="CR195" s="11">
        <f t="shared" si="690"/>
        <v>46</v>
      </c>
      <c r="CS195" s="11">
        <f t="shared" si="691"/>
        <v>97</v>
      </c>
      <c r="CT195" s="11">
        <f t="shared" si="692"/>
        <v>31</v>
      </c>
      <c r="CU195" s="11">
        <f t="shared" si="693"/>
        <v>71</v>
      </c>
      <c r="CV195" s="11">
        <f t="shared" si="694"/>
        <v>-108</v>
      </c>
      <c r="CW195" s="11">
        <f t="shared" si="695"/>
        <v>37</v>
      </c>
      <c r="CX195" s="66">
        <f t="shared" si="696"/>
        <v>123</v>
      </c>
      <c r="CY195" s="66">
        <f t="shared" si="697"/>
        <v>197</v>
      </c>
      <c r="CZ195" s="66">
        <f t="shared" si="698"/>
        <v>366</v>
      </c>
      <c r="DA195" s="66">
        <f t="shared" si="699"/>
        <v>686</v>
      </c>
      <c r="DB195" s="60"/>
      <c r="DC195" s="128">
        <v>13</v>
      </c>
      <c r="DD195" s="128">
        <v>6</v>
      </c>
      <c r="DE195" s="128">
        <v>7</v>
      </c>
      <c r="DF195" s="129">
        <v>9</v>
      </c>
      <c r="DG195" s="129">
        <v>4</v>
      </c>
      <c r="DH195" s="129">
        <v>11</v>
      </c>
      <c r="DI195" s="129">
        <v>2</v>
      </c>
      <c r="DJ195" s="129">
        <v>0</v>
      </c>
      <c r="DK195" s="128">
        <v>9</v>
      </c>
      <c r="DL195" s="128">
        <v>7</v>
      </c>
      <c r="DM195" s="128">
        <v>23</v>
      </c>
      <c r="DN195" s="129">
        <v>10</v>
      </c>
      <c r="DO195" s="129">
        <v>22</v>
      </c>
      <c r="DP195" s="129">
        <v>9</v>
      </c>
      <c r="DQ195" s="129">
        <v>10</v>
      </c>
      <c r="DR195" s="129">
        <v>4</v>
      </c>
      <c r="DS195" s="130">
        <v>7</v>
      </c>
      <c r="DT195" s="130">
        <v>11</v>
      </c>
      <c r="DU195" s="130">
        <v>6</v>
      </c>
      <c r="DV195" s="130">
        <v>13</v>
      </c>
      <c r="DW195" s="130">
        <v>7</v>
      </c>
      <c r="DX195" s="130">
        <v>5</v>
      </c>
      <c r="DY195" s="130">
        <v>5</v>
      </c>
      <c r="DZ195" s="130">
        <v>9</v>
      </c>
      <c r="EA195" s="130">
        <v>12</v>
      </c>
      <c r="EB195" s="130">
        <v>14</v>
      </c>
      <c r="EC195" s="130">
        <v>5</v>
      </c>
      <c r="ED195" s="130">
        <v>14</v>
      </c>
      <c r="EE195" s="130">
        <v>5</v>
      </c>
      <c r="EF195" s="130">
        <v>13</v>
      </c>
      <c r="EG195" s="66">
        <f t="shared" si="700"/>
        <v>68</v>
      </c>
      <c r="EH195" s="66">
        <f t="shared" si="701"/>
        <v>115</v>
      </c>
      <c r="EI195" s="66">
        <f t="shared" si="702"/>
        <v>89</v>
      </c>
      <c r="EJ195" s="66">
        <f t="shared" si="703"/>
        <v>272</v>
      </c>
      <c r="EK195" s="19"/>
      <c r="EL195" s="5">
        <f t="shared" si="704"/>
        <v>13</v>
      </c>
      <c r="EM195" s="5">
        <f t="shared" si="705"/>
        <v>6</v>
      </c>
      <c r="EN195" s="5">
        <f t="shared" si="706"/>
        <v>7</v>
      </c>
      <c r="EO195" s="5">
        <f t="shared" si="707"/>
        <v>9</v>
      </c>
      <c r="EP195" s="5">
        <f t="shared" si="708"/>
        <v>4</v>
      </c>
      <c r="EQ195" s="5">
        <f t="shared" si="709"/>
        <v>11</v>
      </c>
      <c r="ER195" s="5">
        <f t="shared" si="710"/>
        <v>2</v>
      </c>
      <c r="ES195" s="5">
        <f t="shared" si="711"/>
        <v>18</v>
      </c>
      <c r="ET195" s="5">
        <f t="shared" si="712"/>
        <v>111</v>
      </c>
      <c r="EU195" s="5">
        <f t="shared" si="713"/>
        <v>10</v>
      </c>
      <c r="EV195" s="5">
        <f t="shared" si="714"/>
        <v>-28</v>
      </c>
      <c r="EW195" s="5">
        <f t="shared" si="715"/>
        <v>-8</v>
      </c>
      <c r="EX195" s="5">
        <f t="shared" si="716"/>
        <v>71</v>
      </c>
      <c r="EY195" s="5">
        <f t="shared" si="717"/>
        <v>30</v>
      </c>
      <c r="EZ195" s="5">
        <f t="shared" si="718"/>
        <v>36</v>
      </c>
      <c r="FA195" s="5">
        <f t="shared" si="719"/>
        <v>73</v>
      </c>
      <c r="FB195" s="5">
        <f t="shared" si="720"/>
        <v>8</v>
      </c>
      <c r="FC195" s="5">
        <f t="shared" si="721"/>
        <v>43</v>
      </c>
      <c r="FD195" s="5">
        <f t="shared" si="722"/>
        <v>42</v>
      </c>
      <c r="FE195" s="5">
        <f t="shared" si="723"/>
        <v>45</v>
      </c>
      <c r="FF195" s="5">
        <f t="shared" si="724"/>
        <v>59</v>
      </c>
      <c r="FG195" s="5">
        <f t="shared" si="725"/>
        <v>56</v>
      </c>
      <c r="FH195" s="5">
        <f t="shared" si="726"/>
        <v>50</v>
      </c>
      <c r="FI195" s="5">
        <f t="shared" si="727"/>
        <v>53</v>
      </c>
      <c r="FJ195" s="5">
        <f t="shared" si="728"/>
        <v>58</v>
      </c>
      <c r="FK195" s="5">
        <f t="shared" si="729"/>
        <v>111</v>
      </c>
      <c r="FL195" s="5">
        <f t="shared" si="730"/>
        <v>36</v>
      </c>
      <c r="FM195" s="5">
        <f t="shared" si="731"/>
        <v>85</v>
      </c>
      <c r="FN195" s="5">
        <f t="shared" si="732"/>
        <v>-103</v>
      </c>
      <c r="FO195" s="5">
        <f t="shared" si="733"/>
        <v>50</v>
      </c>
      <c r="FP195" s="176">
        <f t="shared" si="734"/>
        <v>191</v>
      </c>
      <c r="FQ195" s="176">
        <f t="shared" si="735"/>
        <v>312</v>
      </c>
      <c r="FR195" s="176">
        <f t="shared" si="736"/>
        <v>455</v>
      </c>
      <c r="FS195" s="66">
        <f t="shared" si="737"/>
        <v>958</v>
      </c>
      <c r="FT195" s="242">
        <f t="shared" ref="FT195:FT199" si="778">EL195/EL$204</f>
        <v>4.1409977893442566E-4</v>
      </c>
      <c r="FU195" s="242">
        <f t="shared" ref="FU195:FU199" si="779">EM195/EM$204</f>
        <v>2.4409692275146049E-4</v>
      </c>
      <c r="FV195" s="242">
        <f t="shared" ref="FV195:FV199" si="780">EN195/EN$204</f>
        <v>2.4246202871443169E-4</v>
      </c>
      <c r="FW195" s="242">
        <f t="shared" ref="FW195:FW199" si="781">EO195/EO$204</f>
        <v>6.6101134736146303E-4</v>
      </c>
      <c r="FX195" s="242">
        <f t="shared" ref="FX195:FX199" si="782">EP195/EP$204</f>
        <v>1.6645974795219832E-4</v>
      </c>
      <c r="FY195" s="242">
        <f t="shared" ref="FY195:FY199" si="783">EQ195/EQ$204</f>
        <v>4.6703510547209468E-4</v>
      </c>
      <c r="FZ195" s="242">
        <f t="shared" ref="FZ195:FZ199" si="784">ER195/ER$204</f>
        <v>6.2710996373214039E-5</v>
      </c>
      <c r="GA195" s="242">
        <f t="shared" ref="GA195:GA199" si="785">ES195/ES$204</f>
        <v>6.4520754175926588E-4</v>
      </c>
      <c r="GB195" s="242">
        <f t="shared" ref="GB195:GB199" si="786">ET195/ET$204</f>
        <v>4.4177346175276605E-3</v>
      </c>
      <c r="GC195" s="242">
        <f t="shared" ref="GC195:GC199" si="787">EU195/EU$204</f>
        <v>2.0654755757513167E-4</v>
      </c>
      <c r="GD195" s="242">
        <f t="shared" ref="GD195:GD199" si="788">EV195/EV$204</f>
        <v>-5.7845263919016632E-4</v>
      </c>
      <c r="GE195" s="242">
        <f t="shared" ref="GE195:GE199" si="789">EW195/EW$204</f>
        <v>-1.8527095877721167E-4</v>
      </c>
      <c r="GF195" s="242">
        <f t="shared" ref="GF195:GF199" si="790">EX195/EX$204</f>
        <v>1.5971206838375886E-3</v>
      </c>
      <c r="GG195" s="242">
        <f t="shared" ref="GG195:GG199" si="791">EY195/EY$204</f>
        <v>4.9599074150615853E-4</v>
      </c>
      <c r="GH195" s="242">
        <f t="shared" ref="GH195:GH199" si="792">EZ195/EZ$204</f>
        <v>5.7387894342510084E-4</v>
      </c>
      <c r="GI195" s="242">
        <f t="shared" ref="GI195:GI199" si="793">FA195/FA$204</f>
        <v>9.7759565036894202E-4</v>
      </c>
      <c r="GJ195" s="242">
        <f t="shared" ref="GJ195:GJ199" si="794">FB195/FB$204</f>
        <v>1.013697588666861E-4</v>
      </c>
      <c r="GK195" s="242">
        <f t="shared" ref="GK195:GK199" si="795">FC195/FC$204</f>
        <v>5.5934959349593491E-4</v>
      </c>
      <c r="GL195" s="242">
        <f t="shared" ref="GL195:GL199" si="796">FD195/FD$204</f>
        <v>4.6749257020736637E-4</v>
      </c>
      <c r="GM195" s="242">
        <f t="shared" ref="GM195:GM199" si="797">FE195/FE$204</f>
        <v>5.652982262197879E-4</v>
      </c>
      <c r="GN195" s="242">
        <f t="shared" ref="GN195:GN199" si="798">FF195/FF$204</f>
        <v>9.1143620718953241E-4</v>
      </c>
      <c r="GO195" s="242">
        <f t="shared" ref="GO195:GO199" si="799">FG195/FG$204</f>
        <v>1.0268069969562507E-3</v>
      </c>
      <c r="GP195" s="242">
        <f t="shared" ref="GP195:GP199" si="800">FH195/FH$204</f>
        <v>8.3884172734288492E-4</v>
      </c>
      <c r="GQ195" s="242">
        <f t="shared" ref="GQ195:GQ199" si="801">FI195/FI$204</f>
        <v>7.8179163040431902E-4</v>
      </c>
      <c r="GR195" s="242">
        <f t="shared" ref="GR195:GR199" si="802">FJ195/FJ$204</f>
        <v>8.9851435299220773E-4</v>
      </c>
      <c r="GS195" s="242">
        <f t="shared" ref="GS195:GS199" si="803">FK195/FK$204</f>
        <v>1.6461271522000267E-3</v>
      </c>
      <c r="GT195" s="242">
        <f t="shared" ref="GT195:GT199" si="804">FL195/FL$204</f>
        <v>5.1110953361255056E-4</v>
      </c>
      <c r="GU195" s="242">
        <f t="shared" ref="GU195:GU199" si="805">FM195/FM$204</f>
        <v>1.1131956244863749E-3</v>
      </c>
      <c r="GV195" s="242">
        <f t="shared" ref="GV195:GV199" si="806">FN195/FN$204</f>
        <v>-1.8345519151475212E-3</v>
      </c>
      <c r="GW195" s="242">
        <f t="shared" ref="GW195:GW199" si="807">FO195/FO$204</f>
        <v>6.7359647753948673E-4</v>
      </c>
      <c r="GX195" s="177">
        <f t="shared" ref="GX195:GX199" si="808">FP195/FP$204</f>
        <v>6.836718403801645E-4</v>
      </c>
      <c r="GY195" s="177">
        <f t="shared" ref="GY195:GY199" si="809">FQ195/FQ$204</f>
        <v>4.7332394776445459E-4</v>
      </c>
      <c r="GZ195" s="177">
        <f t="shared" ref="GZ195:GZ199" si="810">FR195/FR$204</f>
        <v>6.9379145594551325E-4</v>
      </c>
      <c r="HA195" s="243">
        <f t="shared" ref="HA195:HA199" si="811">FS195/FS$204</f>
        <v>6.0086863778062113E-4</v>
      </c>
      <c r="HB195" s="19"/>
      <c r="HC195" s="19"/>
      <c r="HD195" s="225">
        <v>1.74E-3</v>
      </c>
      <c r="HE195" s="10">
        <f t="shared" si="738"/>
        <v>2.2620000000000001E-2</v>
      </c>
      <c r="HF195" s="10">
        <f t="shared" si="739"/>
        <v>1.044E-2</v>
      </c>
      <c r="HG195" s="10">
        <f t="shared" si="740"/>
        <v>1.218E-2</v>
      </c>
      <c r="HH195" s="10">
        <f t="shared" si="741"/>
        <v>1.566E-2</v>
      </c>
      <c r="HI195" s="10">
        <f t="shared" si="742"/>
        <v>6.96E-3</v>
      </c>
      <c r="HJ195" s="10">
        <f t="shared" si="743"/>
        <v>1.9140000000000001E-2</v>
      </c>
      <c r="HK195" s="10">
        <f t="shared" si="744"/>
        <v>3.48E-3</v>
      </c>
      <c r="HL195" s="10">
        <f t="shared" si="745"/>
        <v>3.1320000000000001E-2</v>
      </c>
      <c r="HM195" s="10">
        <f t="shared" si="746"/>
        <v>0.19314000000000001</v>
      </c>
      <c r="HN195" s="10">
        <f t="shared" si="747"/>
        <v>1.7399999999999999E-2</v>
      </c>
      <c r="HO195" s="10">
        <f t="shared" si="748"/>
        <v>-4.8719999999999999E-2</v>
      </c>
      <c r="HP195" s="10">
        <f t="shared" si="749"/>
        <v>-1.392E-2</v>
      </c>
      <c r="HQ195" s="10">
        <f t="shared" si="750"/>
        <v>0.12354</v>
      </c>
      <c r="HR195" s="10">
        <f t="shared" si="751"/>
        <v>5.2200000000000003E-2</v>
      </c>
      <c r="HS195" s="10">
        <f t="shared" si="752"/>
        <v>6.2640000000000001E-2</v>
      </c>
      <c r="HT195" s="10">
        <f t="shared" si="753"/>
        <v>0.12701999999999999</v>
      </c>
      <c r="HU195" s="10">
        <f t="shared" si="754"/>
        <v>1.392E-2</v>
      </c>
      <c r="HV195" s="10">
        <f t="shared" si="755"/>
        <v>7.4819999999999998E-2</v>
      </c>
      <c r="HW195" s="10">
        <f t="shared" si="756"/>
        <v>7.3080000000000006E-2</v>
      </c>
      <c r="HX195" s="10">
        <f t="shared" si="757"/>
        <v>7.8299999999999995E-2</v>
      </c>
      <c r="HY195" s="10">
        <f t="shared" si="758"/>
        <v>0.10266</v>
      </c>
      <c r="HZ195" s="10">
        <f t="shared" si="759"/>
        <v>9.7439999999999999E-2</v>
      </c>
      <c r="IA195" s="10">
        <f t="shared" si="760"/>
        <v>8.6999999999999994E-2</v>
      </c>
      <c r="IB195" s="10">
        <f t="shared" si="761"/>
        <v>9.2219999999999996E-2</v>
      </c>
      <c r="IC195" s="10">
        <f t="shared" si="762"/>
        <v>0.10092</v>
      </c>
      <c r="ID195" s="10">
        <f t="shared" si="763"/>
        <v>0.19314000000000001</v>
      </c>
      <c r="IE195" s="10">
        <f t="shared" si="764"/>
        <v>6.2640000000000001E-2</v>
      </c>
      <c r="IF195" s="10">
        <f t="shared" si="765"/>
        <v>0.1479</v>
      </c>
      <c r="IG195" s="10">
        <f t="shared" si="766"/>
        <v>-0.17921999999999999</v>
      </c>
      <c r="IH195" s="10">
        <f t="shared" si="767"/>
        <v>8.6999999999999994E-2</v>
      </c>
      <c r="II195" s="176">
        <f t="shared" si="768"/>
        <v>0.33233999999999997</v>
      </c>
      <c r="IJ195" s="176">
        <f t="shared" si="769"/>
        <v>0.54288000000000003</v>
      </c>
      <c r="IK195" s="176">
        <f t="shared" si="770"/>
        <v>0.79170000000000007</v>
      </c>
      <c r="IL195" s="19">
        <f t="shared" si="771"/>
        <v>1.66692</v>
      </c>
      <c r="IM195" s="168"/>
      <c r="IN195" s="168"/>
      <c r="IO195" s="168"/>
      <c r="IP195" s="168"/>
      <c r="IQ195" s="168"/>
      <c r="IR195" s="168"/>
      <c r="IS195" s="168"/>
      <c r="IT195" s="168"/>
      <c r="IU195" s="168"/>
      <c r="IV195" s="168"/>
      <c r="IW195" s="168"/>
      <c r="IX195" s="168"/>
      <c r="IY195" s="168"/>
      <c r="IZ195" s="168"/>
      <c r="JA195" s="168"/>
      <c r="JB195" s="168"/>
      <c r="JC195" s="168"/>
      <c r="JD195" s="168"/>
      <c r="JE195" s="168"/>
      <c r="JF195" s="168"/>
      <c r="JG195" s="168"/>
      <c r="JH195" s="168"/>
      <c r="JI195" s="168"/>
      <c r="JJ195" s="168"/>
      <c r="JK195" s="168"/>
      <c r="JL195" s="168"/>
      <c r="JM195" s="168"/>
      <c r="JN195" s="168"/>
      <c r="JO195" s="168"/>
      <c r="JP195" s="168"/>
      <c r="JQ195" s="177">
        <f t="shared" si="777"/>
        <v>1.7399999999999998E-3</v>
      </c>
      <c r="JR195" s="177">
        <f t="shared" si="777"/>
        <v>1.74E-3</v>
      </c>
      <c r="JS195" s="177">
        <f t="shared" si="777"/>
        <v>1.7400000000000002E-3</v>
      </c>
      <c r="JT195" s="22">
        <f t="shared" si="777"/>
        <v>1.74E-3</v>
      </c>
    </row>
    <row r="196" spans="1:280" x14ac:dyDescent="0.25">
      <c r="A196" s="96">
        <v>194</v>
      </c>
      <c r="B196" s="39"/>
      <c r="C196" s="39" t="s">
        <v>238</v>
      </c>
      <c r="D196" s="39" t="s">
        <v>181</v>
      </c>
      <c r="E196" s="68">
        <v>126</v>
      </c>
      <c r="F196" s="48" t="s">
        <v>19</v>
      </c>
      <c r="G196" s="17"/>
      <c r="H196" s="5"/>
      <c r="I196" s="5"/>
      <c r="J196" s="5"/>
      <c r="K196" s="5"/>
      <c r="L196" s="5"/>
      <c r="M196" s="5"/>
      <c r="N196" s="17"/>
      <c r="O196" s="12"/>
      <c r="P196" s="12"/>
      <c r="Q196" s="12"/>
      <c r="R196" s="12"/>
      <c r="S196" s="12"/>
      <c r="T196" s="12"/>
      <c r="U196" s="12"/>
      <c r="V196" s="12"/>
      <c r="W196" s="11"/>
      <c r="X196" s="11"/>
      <c r="Y196" s="12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2"/>
      <c r="AK196" s="11"/>
      <c r="AL196" s="58"/>
      <c r="AM196" s="17">
        <v>3005</v>
      </c>
      <c r="AN196" s="5">
        <v>3083</v>
      </c>
      <c r="AO196" s="5">
        <v>2968</v>
      </c>
      <c r="AP196" s="5">
        <v>2938</v>
      </c>
      <c r="AQ196" s="5">
        <v>3089</v>
      </c>
      <c r="AR196" s="5">
        <v>3465</v>
      </c>
      <c r="AS196" s="5">
        <v>3946</v>
      </c>
      <c r="AT196" s="17">
        <v>4165</v>
      </c>
      <c r="AU196" s="12">
        <v>4284</v>
      </c>
      <c r="AV196" s="12">
        <v>4391</v>
      </c>
      <c r="AW196" s="12">
        <v>4282</v>
      </c>
      <c r="AX196" s="12">
        <v>4404</v>
      </c>
      <c r="AY196" s="12">
        <v>4437</v>
      </c>
      <c r="AZ196" s="12">
        <v>4414</v>
      </c>
      <c r="BA196" s="12">
        <v>4374</v>
      </c>
      <c r="BB196" s="12">
        <v>4357</v>
      </c>
      <c r="BC196" s="11">
        <v>4399</v>
      </c>
      <c r="BD196" s="11">
        <v>4492</v>
      </c>
      <c r="BE196" s="12">
        <v>4426</v>
      </c>
      <c r="BF196" s="11">
        <v>4376</v>
      </c>
      <c r="BG196" s="11">
        <v>4364</v>
      </c>
      <c r="BH196" s="11">
        <v>4262</v>
      </c>
      <c r="BI196" s="11">
        <v>4107</v>
      </c>
      <c r="BJ196" s="11">
        <v>3918</v>
      </c>
      <c r="BK196" s="11">
        <v>3891</v>
      </c>
      <c r="BL196" s="11">
        <v>3859</v>
      </c>
      <c r="BM196" s="11">
        <v>3806</v>
      </c>
      <c r="BN196" s="12">
        <v>3763</v>
      </c>
      <c r="BO196" s="12">
        <v>3749</v>
      </c>
      <c r="BP196" s="12">
        <v>3754</v>
      </c>
      <c r="BQ196" s="11">
        <v>3919</v>
      </c>
      <c r="BR196" s="58"/>
      <c r="BS196" s="58"/>
      <c r="BT196" s="12">
        <f t="shared" si="666"/>
        <v>78</v>
      </c>
      <c r="BU196" s="12">
        <f t="shared" si="667"/>
        <v>-115</v>
      </c>
      <c r="BV196" s="12">
        <f t="shared" si="668"/>
        <v>-30</v>
      </c>
      <c r="BW196" s="12">
        <f t="shared" si="669"/>
        <v>151</v>
      </c>
      <c r="BX196" s="12">
        <f t="shared" si="670"/>
        <v>376</v>
      </c>
      <c r="BY196" s="12">
        <f t="shared" si="671"/>
        <v>481</v>
      </c>
      <c r="BZ196" s="12">
        <f t="shared" si="672"/>
        <v>219</v>
      </c>
      <c r="CA196" s="12">
        <f t="shared" si="673"/>
        <v>119</v>
      </c>
      <c r="CB196" s="12">
        <f t="shared" si="674"/>
        <v>107</v>
      </c>
      <c r="CC196" s="12">
        <f t="shared" si="675"/>
        <v>-109</v>
      </c>
      <c r="CD196" s="12">
        <f t="shared" si="676"/>
        <v>122</v>
      </c>
      <c r="CE196" s="12">
        <f t="shared" si="677"/>
        <v>33</v>
      </c>
      <c r="CF196" s="12">
        <f t="shared" si="678"/>
        <v>-23</v>
      </c>
      <c r="CG196" s="12">
        <f t="shared" si="679"/>
        <v>-40</v>
      </c>
      <c r="CH196" s="12">
        <f t="shared" si="680"/>
        <v>-17</v>
      </c>
      <c r="CI196" s="12">
        <f t="shared" si="681"/>
        <v>42</v>
      </c>
      <c r="CJ196" s="12">
        <f t="shared" si="682"/>
        <v>93</v>
      </c>
      <c r="CK196" s="12">
        <f t="shared" si="683"/>
        <v>-66</v>
      </c>
      <c r="CL196" s="12">
        <f t="shared" si="684"/>
        <v>-50</v>
      </c>
      <c r="CM196" s="12">
        <f t="shared" si="685"/>
        <v>-12</v>
      </c>
      <c r="CN196" s="12">
        <f t="shared" si="686"/>
        <v>-102</v>
      </c>
      <c r="CO196" s="12">
        <f t="shared" si="687"/>
        <v>-155</v>
      </c>
      <c r="CP196" s="12">
        <f t="shared" si="688"/>
        <v>-189</v>
      </c>
      <c r="CQ196" s="12">
        <f t="shared" si="689"/>
        <v>-27</v>
      </c>
      <c r="CR196" s="12">
        <f t="shared" si="690"/>
        <v>-32</v>
      </c>
      <c r="CS196" s="12">
        <f t="shared" si="691"/>
        <v>-53</v>
      </c>
      <c r="CT196" s="12">
        <f t="shared" si="692"/>
        <v>-43</v>
      </c>
      <c r="CU196" s="12">
        <f t="shared" si="693"/>
        <v>-14</v>
      </c>
      <c r="CV196" s="12">
        <f t="shared" si="694"/>
        <v>5</v>
      </c>
      <c r="CW196" s="12">
        <f t="shared" si="695"/>
        <v>165</v>
      </c>
      <c r="CX196" s="66">
        <f t="shared" si="696"/>
        <v>1277</v>
      </c>
      <c r="CY196" s="66">
        <f t="shared" si="697"/>
        <v>82</v>
      </c>
      <c r="CZ196" s="66">
        <f t="shared" si="698"/>
        <v>-445</v>
      </c>
      <c r="DA196" s="66">
        <f t="shared" si="699"/>
        <v>914</v>
      </c>
      <c r="DB196" s="58"/>
      <c r="DC196" s="129">
        <v>9</v>
      </c>
      <c r="DD196" s="128">
        <v>1</v>
      </c>
      <c r="DE196" s="128">
        <v>2</v>
      </c>
      <c r="DF196" s="129">
        <v>1</v>
      </c>
      <c r="DG196" s="129">
        <v>3</v>
      </c>
      <c r="DH196" s="129">
        <v>2</v>
      </c>
      <c r="DI196" s="129">
        <v>0</v>
      </c>
      <c r="DJ196" s="129">
        <v>3</v>
      </c>
      <c r="DK196" s="129">
        <v>0</v>
      </c>
      <c r="DL196" s="128">
        <v>3</v>
      </c>
      <c r="DM196" s="128">
        <v>6</v>
      </c>
      <c r="DN196" s="129">
        <v>6</v>
      </c>
      <c r="DO196" s="129">
        <v>5</v>
      </c>
      <c r="DP196" s="129">
        <v>4</v>
      </c>
      <c r="DQ196" s="129">
        <v>5</v>
      </c>
      <c r="DR196" s="129">
        <v>8</v>
      </c>
      <c r="DS196" s="130">
        <v>11</v>
      </c>
      <c r="DT196" s="130">
        <v>14</v>
      </c>
      <c r="DU196" s="130">
        <v>7</v>
      </c>
      <c r="DV196" s="130">
        <v>12</v>
      </c>
      <c r="DW196" s="130">
        <v>12</v>
      </c>
      <c r="DX196" s="130">
        <v>19</v>
      </c>
      <c r="DY196" s="130">
        <v>10</v>
      </c>
      <c r="DZ196" s="130">
        <v>5</v>
      </c>
      <c r="EA196" s="130">
        <v>13</v>
      </c>
      <c r="EB196" s="130">
        <v>20</v>
      </c>
      <c r="EC196" s="130">
        <v>14</v>
      </c>
      <c r="ED196" s="130">
        <v>19</v>
      </c>
      <c r="EE196" s="130">
        <v>18</v>
      </c>
      <c r="EF196" s="130">
        <v>37</v>
      </c>
      <c r="EG196" s="66">
        <f t="shared" si="700"/>
        <v>24</v>
      </c>
      <c r="EH196" s="66">
        <f t="shared" si="701"/>
        <v>78</v>
      </c>
      <c r="EI196" s="66">
        <f t="shared" si="702"/>
        <v>167</v>
      </c>
      <c r="EJ196" s="66">
        <f t="shared" si="703"/>
        <v>269</v>
      </c>
      <c r="EK196" s="25"/>
      <c r="EL196" s="5">
        <f t="shared" si="704"/>
        <v>87</v>
      </c>
      <c r="EM196" s="5">
        <f t="shared" si="705"/>
        <v>-114</v>
      </c>
      <c r="EN196" s="5">
        <f t="shared" si="706"/>
        <v>-28</v>
      </c>
      <c r="EO196" s="5">
        <f t="shared" si="707"/>
        <v>152</v>
      </c>
      <c r="EP196" s="5">
        <f t="shared" si="708"/>
        <v>379</v>
      </c>
      <c r="EQ196" s="5">
        <f t="shared" si="709"/>
        <v>483</v>
      </c>
      <c r="ER196" s="5">
        <f t="shared" si="710"/>
        <v>219</v>
      </c>
      <c r="ES196" s="5">
        <f t="shared" si="711"/>
        <v>122</v>
      </c>
      <c r="ET196" s="5">
        <f t="shared" si="712"/>
        <v>107</v>
      </c>
      <c r="EU196" s="5">
        <f t="shared" si="713"/>
        <v>-106</v>
      </c>
      <c r="EV196" s="5">
        <f t="shared" si="714"/>
        <v>128</v>
      </c>
      <c r="EW196" s="5">
        <f t="shared" si="715"/>
        <v>39</v>
      </c>
      <c r="EX196" s="5">
        <f t="shared" si="716"/>
        <v>-18</v>
      </c>
      <c r="EY196" s="5">
        <f t="shared" si="717"/>
        <v>-36</v>
      </c>
      <c r="EZ196" s="5">
        <f t="shared" si="718"/>
        <v>-12</v>
      </c>
      <c r="FA196" s="5">
        <f t="shared" si="719"/>
        <v>50</v>
      </c>
      <c r="FB196" s="5">
        <f t="shared" si="720"/>
        <v>104</v>
      </c>
      <c r="FC196" s="5">
        <f t="shared" si="721"/>
        <v>-52</v>
      </c>
      <c r="FD196" s="5">
        <f t="shared" si="722"/>
        <v>-43</v>
      </c>
      <c r="FE196" s="5">
        <f t="shared" si="723"/>
        <v>0</v>
      </c>
      <c r="FF196" s="5">
        <f t="shared" si="724"/>
        <v>-90</v>
      </c>
      <c r="FG196" s="5">
        <f t="shared" si="725"/>
        <v>-136</v>
      </c>
      <c r="FH196" s="5">
        <f t="shared" si="726"/>
        <v>-179</v>
      </c>
      <c r="FI196" s="5">
        <f t="shared" si="727"/>
        <v>-22</v>
      </c>
      <c r="FJ196" s="5">
        <f t="shared" si="728"/>
        <v>-19</v>
      </c>
      <c r="FK196" s="5">
        <f t="shared" si="729"/>
        <v>-33</v>
      </c>
      <c r="FL196" s="5">
        <f t="shared" si="730"/>
        <v>-29</v>
      </c>
      <c r="FM196" s="5">
        <f t="shared" si="731"/>
        <v>5</v>
      </c>
      <c r="FN196" s="5">
        <f t="shared" si="732"/>
        <v>23</v>
      </c>
      <c r="FO196" s="5">
        <f t="shared" si="733"/>
        <v>202</v>
      </c>
      <c r="FP196" s="176">
        <f t="shared" si="734"/>
        <v>1301</v>
      </c>
      <c r="FQ196" s="176">
        <f t="shared" si="735"/>
        <v>160</v>
      </c>
      <c r="FR196" s="176">
        <f t="shared" si="736"/>
        <v>-278</v>
      </c>
      <c r="FS196" s="66">
        <f t="shared" si="737"/>
        <v>1183</v>
      </c>
      <c r="FT196" s="242">
        <f t="shared" si="778"/>
        <v>2.7712831359457718E-3</v>
      </c>
      <c r="FU196" s="242">
        <f t="shared" si="779"/>
        <v>-4.6378415322777498E-3</v>
      </c>
      <c r="FV196" s="242">
        <f t="shared" si="780"/>
        <v>-9.6984811485772678E-4</v>
      </c>
      <c r="FW196" s="242">
        <f t="shared" si="781"/>
        <v>1.1163747199882487E-2</v>
      </c>
      <c r="FX196" s="242">
        <f t="shared" si="782"/>
        <v>1.5772061118470789E-2</v>
      </c>
      <c r="FY196" s="242">
        <f t="shared" si="783"/>
        <v>2.0507086903911065E-2</v>
      </c>
      <c r="FZ196" s="242">
        <f t="shared" si="784"/>
        <v>6.8668541028669376E-3</v>
      </c>
      <c r="GA196" s="242">
        <f t="shared" si="785"/>
        <v>4.3730733385905799E-3</v>
      </c>
      <c r="GB196" s="242">
        <f t="shared" si="786"/>
        <v>4.2585369736527897E-3</v>
      </c>
      <c r="GC196" s="242">
        <f t="shared" si="787"/>
        <v>-2.1894041102963955E-3</v>
      </c>
      <c r="GD196" s="242">
        <f t="shared" si="788"/>
        <v>2.6443549220121886E-3</v>
      </c>
      <c r="GE196" s="242">
        <f t="shared" si="789"/>
        <v>9.0319592403890689E-4</v>
      </c>
      <c r="GF196" s="242">
        <f t="shared" si="790"/>
        <v>-4.0490383533910694E-4</v>
      </c>
      <c r="GG196" s="242">
        <f t="shared" si="791"/>
        <v>-5.9518888980739028E-4</v>
      </c>
      <c r="GH196" s="242">
        <f t="shared" si="792"/>
        <v>-1.9129298114170027E-4</v>
      </c>
      <c r="GI196" s="242">
        <f t="shared" si="793"/>
        <v>6.6958606189653554E-4</v>
      </c>
      <c r="GJ196" s="242">
        <f t="shared" si="794"/>
        <v>1.3178068652669192E-3</v>
      </c>
      <c r="GK196" s="242">
        <f t="shared" si="795"/>
        <v>-6.7642276422764231E-4</v>
      </c>
      <c r="GL196" s="242">
        <f t="shared" si="796"/>
        <v>-4.7862334568849412E-4</v>
      </c>
      <c r="GM196" s="242">
        <f t="shared" si="797"/>
        <v>0</v>
      </c>
      <c r="GN196" s="242">
        <f t="shared" si="798"/>
        <v>-1.3903264177467444E-3</v>
      </c>
      <c r="GO196" s="242">
        <f t="shared" si="799"/>
        <v>-2.4936741354651803E-3</v>
      </c>
      <c r="GP196" s="242">
        <f t="shared" si="800"/>
        <v>-3.003053383887528E-3</v>
      </c>
      <c r="GQ196" s="242">
        <f t="shared" si="801"/>
        <v>-3.2451728054518905E-4</v>
      </c>
      <c r="GR196" s="242">
        <f t="shared" si="802"/>
        <v>-2.9434090873882668E-4</v>
      </c>
      <c r="GS196" s="242">
        <f t="shared" si="803"/>
        <v>-4.8938915335676469E-4</v>
      </c>
      <c r="GT196" s="242">
        <f t="shared" si="804"/>
        <v>-4.1172712429899907E-4</v>
      </c>
      <c r="GU196" s="242">
        <f t="shared" si="805"/>
        <v>6.5482095558022047E-5</v>
      </c>
      <c r="GV196" s="242">
        <f t="shared" si="806"/>
        <v>4.0965722377080566E-4</v>
      </c>
      <c r="GW196" s="242">
        <f t="shared" si="807"/>
        <v>2.7213297692595265E-3</v>
      </c>
      <c r="GX196" s="177">
        <f t="shared" si="808"/>
        <v>4.6568432687675082E-3</v>
      </c>
      <c r="GY196" s="177">
        <f t="shared" si="809"/>
        <v>2.4273022962279723E-4</v>
      </c>
      <c r="GZ196" s="177">
        <f t="shared" si="810"/>
        <v>-4.2389895550077515E-4</v>
      </c>
      <c r="HA196" s="243">
        <f t="shared" si="811"/>
        <v>7.4199123016124727E-4</v>
      </c>
      <c r="HB196" s="19"/>
      <c r="HC196" s="19"/>
      <c r="HD196" s="225">
        <v>4.2630000000000003E-3</v>
      </c>
      <c r="HE196" s="10">
        <f t="shared" si="738"/>
        <v>0.37088100000000002</v>
      </c>
      <c r="HF196" s="10">
        <f t="shared" si="739"/>
        <v>-0.48598200000000003</v>
      </c>
      <c r="HG196" s="10">
        <f t="shared" si="740"/>
        <v>-0.11936400000000001</v>
      </c>
      <c r="HH196" s="10">
        <f t="shared" si="741"/>
        <v>0.647976</v>
      </c>
      <c r="HI196" s="10">
        <f t="shared" si="742"/>
        <v>1.615677</v>
      </c>
      <c r="HJ196" s="10">
        <f t="shared" si="743"/>
        <v>2.0590290000000002</v>
      </c>
      <c r="HK196" s="10">
        <f t="shared" si="744"/>
        <v>0.93359700000000001</v>
      </c>
      <c r="HL196" s="10">
        <f t="shared" si="745"/>
        <v>0.52008600000000005</v>
      </c>
      <c r="HM196" s="10">
        <f t="shared" si="746"/>
        <v>0.45614100000000002</v>
      </c>
      <c r="HN196" s="10">
        <f t="shared" si="747"/>
        <v>-0.45187800000000006</v>
      </c>
      <c r="HO196" s="10">
        <f t="shared" si="748"/>
        <v>0.54566400000000004</v>
      </c>
      <c r="HP196" s="10">
        <f t="shared" si="749"/>
        <v>0.16625700000000002</v>
      </c>
      <c r="HQ196" s="10">
        <f t="shared" si="750"/>
        <v>-7.6734000000000011E-2</v>
      </c>
      <c r="HR196" s="10">
        <f t="shared" si="751"/>
        <v>-0.15346800000000002</v>
      </c>
      <c r="HS196" s="10">
        <f t="shared" si="752"/>
        <v>-5.1156000000000007E-2</v>
      </c>
      <c r="HT196" s="10">
        <f t="shared" si="753"/>
        <v>0.21315000000000001</v>
      </c>
      <c r="HU196" s="10">
        <f t="shared" si="754"/>
        <v>0.44335200000000002</v>
      </c>
      <c r="HV196" s="10">
        <f t="shared" si="755"/>
        <v>-0.22167600000000001</v>
      </c>
      <c r="HW196" s="10">
        <f t="shared" si="756"/>
        <v>-0.183309</v>
      </c>
      <c r="HX196" s="10">
        <f t="shared" si="757"/>
        <v>0</v>
      </c>
      <c r="HY196" s="10">
        <f t="shared" si="758"/>
        <v>-0.38367000000000001</v>
      </c>
      <c r="HZ196" s="10">
        <f t="shared" si="759"/>
        <v>-0.57976800000000006</v>
      </c>
      <c r="IA196" s="10">
        <f t="shared" si="760"/>
        <v>-0.76307700000000001</v>
      </c>
      <c r="IB196" s="10">
        <f t="shared" si="761"/>
        <v>-9.3786000000000008E-2</v>
      </c>
      <c r="IC196" s="10">
        <f t="shared" si="762"/>
        <v>-8.0997E-2</v>
      </c>
      <c r="ID196" s="10">
        <f t="shared" si="763"/>
        <v>-0.140679</v>
      </c>
      <c r="IE196" s="10">
        <f t="shared" si="764"/>
        <v>-0.12362700000000001</v>
      </c>
      <c r="IF196" s="10">
        <f t="shared" si="765"/>
        <v>2.1315000000000001E-2</v>
      </c>
      <c r="IG196" s="10">
        <f t="shared" si="766"/>
        <v>9.8049000000000011E-2</v>
      </c>
      <c r="IH196" s="10">
        <f t="shared" si="767"/>
        <v>0.86112600000000006</v>
      </c>
      <c r="II196" s="176">
        <f t="shared" si="768"/>
        <v>5.546163</v>
      </c>
      <c r="IJ196" s="176">
        <f t="shared" si="769"/>
        <v>0.68208000000000002</v>
      </c>
      <c r="IK196" s="176">
        <f t="shared" si="770"/>
        <v>-1.185114</v>
      </c>
      <c r="IL196" s="19">
        <f t="shared" si="771"/>
        <v>5.0431290000000004</v>
      </c>
      <c r="IM196" s="168"/>
      <c r="IN196" s="168"/>
      <c r="IO196" s="168"/>
      <c r="IP196" s="168"/>
      <c r="IQ196" s="168"/>
      <c r="IR196" s="168"/>
      <c r="IS196" s="168"/>
      <c r="IT196" s="168"/>
      <c r="IU196" s="168"/>
      <c r="IV196" s="168"/>
      <c r="IW196" s="168"/>
      <c r="IX196" s="168"/>
      <c r="IY196" s="168"/>
      <c r="IZ196" s="168"/>
      <c r="JA196" s="168"/>
      <c r="JB196" s="168"/>
      <c r="JC196" s="168"/>
      <c r="JD196" s="168"/>
      <c r="JE196" s="168"/>
      <c r="JF196" s="168"/>
      <c r="JG196" s="168"/>
      <c r="JH196" s="168"/>
      <c r="JI196" s="168"/>
      <c r="JJ196" s="168"/>
      <c r="JK196" s="168"/>
      <c r="JL196" s="168"/>
      <c r="JM196" s="168"/>
      <c r="JN196" s="168"/>
      <c r="JO196" s="168"/>
      <c r="JP196" s="168"/>
      <c r="JQ196" s="177">
        <f t="shared" si="777"/>
        <v>4.2630000000000003E-3</v>
      </c>
      <c r="JR196" s="177">
        <f t="shared" si="777"/>
        <v>4.2630000000000003E-3</v>
      </c>
      <c r="JS196" s="177">
        <f t="shared" si="777"/>
        <v>4.2630000000000003E-3</v>
      </c>
      <c r="JT196" s="22">
        <f t="shared" si="777"/>
        <v>4.2630000000000003E-3</v>
      </c>
    </row>
    <row r="197" spans="1:280" x14ac:dyDescent="0.25">
      <c r="A197" s="96">
        <v>195</v>
      </c>
      <c r="B197" s="39"/>
      <c r="C197" s="39" t="s">
        <v>238</v>
      </c>
      <c r="D197" s="39" t="s">
        <v>181</v>
      </c>
      <c r="E197" s="68">
        <v>127</v>
      </c>
      <c r="F197" s="48" t="s">
        <v>20</v>
      </c>
      <c r="G197" s="17"/>
      <c r="H197" s="5"/>
      <c r="I197" s="5"/>
      <c r="J197" s="5"/>
      <c r="K197" s="5"/>
      <c r="L197" s="5"/>
      <c r="M197" s="5"/>
      <c r="N197" s="17"/>
      <c r="O197" s="12"/>
      <c r="P197" s="12"/>
      <c r="Q197" s="12"/>
      <c r="R197" s="12"/>
      <c r="S197" s="12"/>
      <c r="T197" s="12"/>
      <c r="U197" s="12"/>
      <c r="V197" s="12"/>
      <c r="W197" s="11"/>
      <c r="X197" s="11"/>
      <c r="Y197" s="12"/>
      <c r="Z197" s="11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58"/>
      <c r="AM197" s="17">
        <v>2417</v>
      </c>
      <c r="AN197" s="5">
        <v>2361</v>
      </c>
      <c r="AO197" s="5">
        <v>2326</v>
      </c>
      <c r="AP197" s="5">
        <v>2299</v>
      </c>
      <c r="AQ197" s="5">
        <v>2282</v>
      </c>
      <c r="AR197" s="5">
        <v>2236</v>
      </c>
      <c r="AS197" s="5">
        <v>2231</v>
      </c>
      <c r="AT197" s="17">
        <v>2148</v>
      </c>
      <c r="AU197" s="12">
        <v>2132</v>
      </c>
      <c r="AV197" s="12">
        <v>2108</v>
      </c>
      <c r="AW197" s="12">
        <v>1995</v>
      </c>
      <c r="AX197" s="12">
        <v>2001</v>
      </c>
      <c r="AY197" s="12">
        <v>1973</v>
      </c>
      <c r="AZ197" s="12">
        <v>1986</v>
      </c>
      <c r="BA197" s="12">
        <v>1989</v>
      </c>
      <c r="BB197" s="12">
        <v>2035</v>
      </c>
      <c r="BC197" s="11">
        <v>2087</v>
      </c>
      <c r="BD197" s="11">
        <v>2149</v>
      </c>
      <c r="BE197" s="12">
        <v>2094</v>
      </c>
      <c r="BF197" s="11">
        <v>2120</v>
      </c>
      <c r="BG197" s="12">
        <v>2116</v>
      </c>
      <c r="BH197" s="12">
        <v>2089</v>
      </c>
      <c r="BI197" s="12">
        <v>2058</v>
      </c>
      <c r="BJ197" s="12">
        <v>2092</v>
      </c>
      <c r="BK197" s="12">
        <v>2077</v>
      </c>
      <c r="BL197" s="12">
        <v>2118</v>
      </c>
      <c r="BM197" s="12">
        <v>2099</v>
      </c>
      <c r="BN197" s="12">
        <v>2158</v>
      </c>
      <c r="BO197" s="12">
        <v>2233</v>
      </c>
      <c r="BP197" s="12">
        <v>2250</v>
      </c>
      <c r="BQ197" s="12">
        <v>2308</v>
      </c>
      <c r="BR197" s="58"/>
      <c r="BS197" s="58"/>
      <c r="BT197" s="12">
        <f t="shared" si="666"/>
        <v>-56</v>
      </c>
      <c r="BU197" s="12">
        <f t="shared" si="667"/>
        <v>-35</v>
      </c>
      <c r="BV197" s="12">
        <f t="shared" si="668"/>
        <v>-27</v>
      </c>
      <c r="BW197" s="12">
        <f t="shared" si="669"/>
        <v>-17</v>
      </c>
      <c r="BX197" s="12">
        <f t="shared" si="670"/>
        <v>-46</v>
      </c>
      <c r="BY197" s="12">
        <f t="shared" si="671"/>
        <v>-5</v>
      </c>
      <c r="BZ197" s="12">
        <f t="shared" si="672"/>
        <v>-83</v>
      </c>
      <c r="CA197" s="12">
        <f t="shared" si="673"/>
        <v>-16</v>
      </c>
      <c r="CB197" s="12">
        <f t="shared" si="674"/>
        <v>-24</v>
      </c>
      <c r="CC197" s="12">
        <f t="shared" si="675"/>
        <v>-113</v>
      </c>
      <c r="CD197" s="12">
        <f t="shared" si="676"/>
        <v>6</v>
      </c>
      <c r="CE197" s="12">
        <f t="shared" si="677"/>
        <v>-28</v>
      </c>
      <c r="CF197" s="12">
        <f t="shared" si="678"/>
        <v>13</v>
      </c>
      <c r="CG197" s="12">
        <f t="shared" si="679"/>
        <v>3</v>
      </c>
      <c r="CH197" s="12">
        <f t="shared" si="680"/>
        <v>46</v>
      </c>
      <c r="CI197" s="12">
        <f t="shared" si="681"/>
        <v>52</v>
      </c>
      <c r="CJ197" s="12">
        <f t="shared" si="682"/>
        <v>62</v>
      </c>
      <c r="CK197" s="12">
        <f t="shared" si="683"/>
        <v>-55</v>
      </c>
      <c r="CL197" s="12">
        <f t="shared" si="684"/>
        <v>26</v>
      </c>
      <c r="CM197" s="12">
        <f t="shared" si="685"/>
        <v>-4</v>
      </c>
      <c r="CN197" s="12">
        <f t="shared" si="686"/>
        <v>-27</v>
      </c>
      <c r="CO197" s="12">
        <f t="shared" si="687"/>
        <v>-31</v>
      </c>
      <c r="CP197" s="12">
        <f t="shared" si="688"/>
        <v>34</v>
      </c>
      <c r="CQ197" s="12">
        <f t="shared" si="689"/>
        <v>-15</v>
      </c>
      <c r="CR197" s="12">
        <f t="shared" si="690"/>
        <v>41</v>
      </c>
      <c r="CS197" s="12">
        <f t="shared" si="691"/>
        <v>-19</v>
      </c>
      <c r="CT197" s="12">
        <f t="shared" si="692"/>
        <v>59</v>
      </c>
      <c r="CU197" s="12">
        <f t="shared" si="693"/>
        <v>75</v>
      </c>
      <c r="CV197" s="12">
        <f t="shared" si="694"/>
        <v>17</v>
      </c>
      <c r="CW197" s="12">
        <f t="shared" si="695"/>
        <v>58</v>
      </c>
      <c r="CX197" s="66">
        <f t="shared" si="696"/>
        <v>-422</v>
      </c>
      <c r="CY197" s="66">
        <f t="shared" si="697"/>
        <v>121</v>
      </c>
      <c r="CZ197" s="66">
        <f t="shared" si="698"/>
        <v>192</v>
      </c>
      <c r="DA197" s="66">
        <f t="shared" si="699"/>
        <v>-109</v>
      </c>
      <c r="DB197" s="58"/>
      <c r="DC197" s="139">
        <v>119</v>
      </c>
      <c r="DD197" s="139">
        <v>41</v>
      </c>
      <c r="DE197" s="139">
        <v>39</v>
      </c>
      <c r="DF197" s="140">
        <v>46</v>
      </c>
      <c r="DG197" s="140">
        <v>40</v>
      </c>
      <c r="DH197" s="140">
        <v>37</v>
      </c>
      <c r="DI197" s="140">
        <v>39</v>
      </c>
      <c r="DJ197" s="140">
        <v>22</v>
      </c>
      <c r="DK197" s="139">
        <v>45</v>
      </c>
      <c r="DL197" s="139">
        <v>59</v>
      </c>
      <c r="DM197" s="139">
        <v>50</v>
      </c>
      <c r="DN197" s="140">
        <v>23</v>
      </c>
      <c r="DO197" s="140">
        <v>32</v>
      </c>
      <c r="DP197" s="140">
        <v>33</v>
      </c>
      <c r="DQ197" s="140">
        <v>26</v>
      </c>
      <c r="DR197" s="140">
        <v>12</v>
      </c>
      <c r="DS197" s="141">
        <v>15</v>
      </c>
      <c r="DT197" s="141">
        <v>16</v>
      </c>
      <c r="DU197" s="141">
        <v>11</v>
      </c>
      <c r="DV197" s="141">
        <v>27</v>
      </c>
      <c r="DW197" s="141">
        <v>10</v>
      </c>
      <c r="DX197" s="141">
        <v>18</v>
      </c>
      <c r="DY197" s="141">
        <v>9</v>
      </c>
      <c r="DZ197" s="141">
        <v>13</v>
      </c>
      <c r="EA197" s="141">
        <v>14</v>
      </c>
      <c r="EB197" s="141">
        <v>15</v>
      </c>
      <c r="EC197" s="141">
        <v>19</v>
      </c>
      <c r="ED197" s="141">
        <v>16</v>
      </c>
      <c r="EE197" s="141">
        <v>14</v>
      </c>
      <c r="EF197" s="141">
        <v>11</v>
      </c>
      <c r="EG197" s="66">
        <f t="shared" si="700"/>
        <v>487</v>
      </c>
      <c r="EH197" s="66">
        <f t="shared" si="701"/>
        <v>245</v>
      </c>
      <c r="EI197" s="66">
        <f t="shared" si="702"/>
        <v>139</v>
      </c>
      <c r="EJ197" s="66">
        <f t="shared" si="703"/>
        <v>871</v>
      </c>
      <c r="EK197" s="25"/>
      <c r="EL197" s="5">
        <f t="shared" si="704"/>
        <v>63</v>
      </c>
      <c r="EM197" s="5">
        <f t="shared" si="705"/>
        <v>6</v>
      </c>
      <c r="EN197" s="5">
        <f t="shared" si="706"/>
        <v>12</v>
      </c>
      <c r="EO197" s="5">
        <f t="shared" si="707"/>
        <v>29</v>
      </c>
      <c r="EP197" s="5">
        <f t="shared" si="708"/>
        <v>-6</v>
      </c>
      <c r="EQ197" s="5">
        <f t="shared" si="709"/>
        <v>32</v>
      </c>
      <c r="ER197" s="5">
        <f t="shared" si="710"/>
        <v>-44</v>
      </c>
      <c r="ES197" s="5">
        <f t="shared" si="711"/>
        <v>6</v>
      </c>
      <c r="ET197" s="5">
        <f t="shared" si="712"/>
        <v>21</v>
      </c>
      <c r="EU197" s="5">
        <f t="shared" si="713"/>
        <v>-54</v>
      </c>
      <c r="EV197" s="5">
        <f t="shared" si="714"/>
        <v>56</v>
      </c>
      <c r="EW197" s="5">
        <f t="shared" si="715"/>
        <v>-5</v>
      </c>
      <c r="EX197" s="5">
        <f t="shared" si="716"/>
        <v>45</v>
      </c>
      <c r="EY197" s="5">
        <f t="shared" si="717"/>
        <v>36</v>
      </c>
      <c r="EZ197" s="5">
        <f t="shared" si="718"/>
        <v>72</v>
      </c>
      <c r="FA197" s="5">
        <f t="shared" si="719"/>
        <v>64</v>
      </c>
      <c r="FB197" s="5">
        <f t="shared" si="720"/>
        <v>77</v>
      </c>
      <c r="FC197" s="5">
        <f t="shared" si="721"/>
        <v>-39</v>
      </c>
      <c r="FD197" s="5">
        <f t="shared" si="722"/>
        <v>37</v>
      </c>
      <c r="FE197" s="5">
        <f t="shared" si="723"/>
        <v>23</v>
      </c>
      <c r="FF197" s="5">
        <f t="shared" si="724"/>
        <v>-17</v>
      </c>
      <c r="FG197" s="5">
        <f t="shared" si="725"/>
        <v>-13</v>
      </c>
      <c r="FH197" s="5">
        <f t="shared" si="726"/>
        <v>43</v>
      </c>
      <c r="FI197" s="5">
        <f t="shared" si="727"/>
        <v>-2</v>
      </c>
      <c r="FJ197" s="5">
        <f t="shared" si="728"/>
        <v>55</v>
      </c>
      <c r="FK197" s="5">
        <f t="shared" si="729"/>
        <v>-4</v>
      </c>
      <c r="FL197" s="5">
        <f t="shared" si="730"/>
        <v>78</v>
      </c>
      <c r="FM197" s="5">
        <f t="shared" si="731"/>
        <v>91</v>
      </c>
      <c r="FN197" s="5">
        <f t="shared" si="732"/>
        <v>31</v>
      </c>
      <c r="FO197" s="5">
        <f t="shared" si="733"/>
        <v>69</v>
      </c>
      <c r="FP197" s="176">
        <f t="shared" si="734"/>
        <v>65</v>
      </c>
      <c r="FQ197" s="176">
        <f t="shared" si="735"/>
        <v>366</v>
      </c>
      <c r="FR197" s="176">
        <f t="shared" si="736"/>
        <v>331</v>
      </c>
      <c r="FS197" s="66">
        <f t="shared" si="737"/>
        <v>762</v>
      </c>
      <c r="FT197" s="242">
        <f t="shared" si="778"/>
        <v>2.0067912363745245E-3</v>
      </c>
      <c r="FU197" s="242">
        <f t="shared" si="779"/>
        <v>2.4409692275146049E-4</v>
      </c>
      <c r="FV197" s="242">
        <f t="shared" si="780"/>
        <v>4.1564919208188287E-4</v>
      </c>
      <c r="FW197" s="242">
        <f t="shared" si="781"/>
        <v>2.1299254526091589E-3</v>
      </c>
      <c r="FX197" s="242">
        <f t="shared" si="782"/>
        <v>-2.4968962192829748E-4</v>
      </c>
      <c r="FY197" s="242">
        <f t="shared" si="783"/>
        <v>1.3586475795551846E-3</v>
      </c>
      <c r="FZ197" s="242">
        <f t="shared" si="784"/>
        <v>-1.3796419202107089E-3</v>
      </c>
      <c r="GA197" s="242">
        <f t="shared" si="785"/>
        <v>2.1506918058642195E-4</v>
      </c>
      <c r="GB197" s="242">
        <f t="shared" si="786"/>
        <v>8.3578763034307087E-4</v>
      </c>
      <c r="GC197" s="242">
        <f t="shared" si="787"/>
        <v>-1.1153568109057111E-3</v>
      </c>
      <c r="GD197" s="242">
        <f t="shared" si="788"/>
        <v>1.1569052783803326E-3</v>
      </c>
      <c r="GE197" s="242">
        <f t="shared" si="789"/>
        <v>-1.1579434923575729E-4</v>
      </c>
      <c r="GF197" s="242">
        <f t="shared" si="790"/>
        <v>1.0122595883477674E-3</v>
      </c>
      <c r="GG197" s="242">
        <f t="shared" si="791"/>
        <v>5.9518888980739028E-4</v>
      </c>
      <c r="GH197" s="242">
        <f t="shared" si="792"/>
        <v>1.1477578868502017E-3</v>
      </c>
      <c r="GI197" s="242">
        <f t="shared" si="793"/>
        <v>8.5707015922756552E-4</v>
      </c>
      <c r="GJ197" s="242">
        <f t="shared" si="794"/>
        <v>9.7568392909185367E-4</v>
      </c>
      <c r="GK197" s="242">
        <f t="shared" si="795"/>
        <v>-5.073170731707317E-4</v>
      </c>
      <c r="GL197" s="242">
        <f t="shared" si="796"/>
        <v>4.1183869280172748E-4</v>
      </c>
      <c r="GM197" s="242">
        <f t="shared" si="797"/>
        <v>2.8893020451233606E-4</v>
      </c>
      <c r="GN197" s="242">
        <f t="shared" si="798"/>
        <v>-2.626172122410517E-4</v>
      </c>
      <c r="GO197" s="242">
        <f t="shared" si="799"/>
        <v>-2.3836591000770104E-4</v>
      </c>
      <c r="GP197" s="242">
        <f t="shared" si="800"/>
        <v>7.2140388551488106E-4</v>
      </c>
      <c r="GQ197" s="242">
        <f t="shared" si="801"/>
        <v>-2.950157095865355E-5</v>
      </c>
      <c r="GR197" s="242">
        <f t="shared" si="802"/>
        <v>8.520394726650246E-4</v>
      </c>
      <c r="GS197" s="242">
        <f t="shared" si="803"/>
        <v>-5.9319897376577539E-5</v>
      </c>
      <c r="GT197" s="242">
        <f t="shared" si="804"/>
        <v>1.1074039894938595E-3</v>
      </c>
      <c r="GU197" s="242">
        <f t="shared" si="805"/>
        <v>1.1917741391560012E-3</v>
      </c>
      <c r="GV197" s="242">
        <f t="shared" si="806"/>
        <v>5.5214669290847723E-4</v>
      </c>
      <c r="GW197" s="242">
        <f t="shared" si="807"/>
        <v>9.2956313900449173E-4</v>
      </c>
      <c r="GX197" s="177">
        <f t="shared" si="808"/>
        <v>2.3266319175241202E-4</v>
      </c>
      <c r="GY197" s="177">
        <f t="shared" si="809"/>
        <v>5.5524540026214862E-4</v>
      </c>
      <c r="GZ197" s="177">
        <f t="shared" si="810"/>
        <v>5.0471422399552728E-4</v>
      </c>
      <c r="HA197" s="243">
        <f t="shared" si="811"/>
        <v>4.7793517952905359E-4</v>
      </c>
      <c r="HB197" s="19"/>
      <c r="HC197" s="19"/>
      <c r="HD197" s="225">
        <v>4.9589999999999999E-3</v>
      </c>
      <c r="HE197" s="10">
        <f t="shared" si="738"/>
        <v>0.312417</v>
      </c>
      <c r="HF197" s="10">
        <f t="shared" si="739"/>
        <v>2.9753999999999999E-2</v>
      </c>
      <c r="HG197" s="10">
        <f t="shared" si="740"/>
        <v>5.9507999999999998E-2</v>
      </c>
      <c r="HH197" s="10">
        <f t="shared" si="741"/>
        <v>0.14381099999999999</v>
      </c>
      <c r="HI197" s="10">
        <f t="shared" si="742"/>
        <v>-2.9753999999999999E-2</v>
      </c>
      <c r="HJ197" s="10">
        <f t="shared" si="743"/>
        <v>0.158688</v>
      </c>
      <c r="HK197" s="10">
        <f t="shared" si="744"/>
        <v>-0.218196</v>
      </c>
      <c r="HL197" s="10">
        <f t="shared" si="745"/>
        <v>2.9753999999999999E-2</v>
      </c>
      <c r="HM197" s="10">
        <f t="shared" si="746"/>
        <v>0.104139</v>
      </c>
      <c r="HN197" s="10">
        <f t="shared" si="747"/>
        <v>-0.26778599999999997</v>
      </c>
      <c r="HO197" s="10">
        <f t="shared" si="748"/>
        <v>0.27770400000000001</v>
      </c>
      <c r="HP197" s="10">
        <f t="shared" si="749"/>
        <v>-2.4794999999999998E-2</v>
      </c>
      <c r="HQ197" s="10">
        <f t="shared" si="750"/>
        <v>0.22315499999999999</v>
      </c>
      <c r="HR197" s="10">
        <f t="shared" si="751"/>
        <v>0.17852399999999999</v>
      </c>
      <c r="HS197" s="10">
        <f t="shared" si="752"/>
        <v>0.35704799999999998</v>
      </c>
      <c r="HT197" s="10">
        <f t="shared" si="753"/>
        <v>0.31737599999999999</v>
      </c>
      <c r="HU197" s="10">
        <f t="shared" si="754"/>
        <v>0.38184299999999999</v>
      </c>
      <c r="HV197" s="10">
        <f t="shared" si="755"/>
        <v>-0.19340099999999999</v>
      </c>
      <c r="HW197" s="10">
        <f t="shared" si="756"/>
        <v>0.18348300000000001</v>
      </c>
      <c r="HX197" s="10">
        <f t="shared" si="757"/>
        <v>0.11405699999999999</v>
      </c>
      <c r="HY197" s="10">
        <f t="shared" si="758"/>
        <v>-8.4303000000000003E-2</v>
      </c>
      <c r="HZ197" s="10">
        <f t="shared" si="759"/>
        <v>-6.4466999999999997E-2</v>
      </c>
      <c r="IA197" s="10">
        <f t="shared" si="760"/>
        <v>0.21323699999999998</v>
      </c>
      <c r="IB197" s="10">
        <f t="shared" si="761"/>
        <v>-9.9179999999999997E-3</v>
      </c>
      <c r="IC197" s="10">
        <f t="shared" si="762"/>
        <v>0.27274500000000002</v>
      </c>
      <c r="ID197" s="10">
        <f t="shared" si="763"/>
        <v>-1.9835999999999999E-2</v>
      </c>
      <c r="IE197" s="10">
        <f t="shared" si="764"/>
        <v>0.38680199999999998</v>
      </c>
      <c r="IF197" s="10">
        <f t="shared" si="765"/>
        <v>0.45126899999999998</v>
      </c>
      <c r="IG197" s="10">
        <f t="shared" si="766"/>
        <v>0.153729</v>
      </c>
      <c r="IH197" s="10">
        <f t="shared" si="767"/>
        <v>0.342171</v>
      </c>
      <c r="II197" s="176">
        <f t="shared" si="768"/>
        <v>0.32233500000000015</v>
      </c>
      <c r="IJ197" s="176">
        <f t="shared" si="769"/>
        <v>1.8149940000000002</v>
      </c>
      <c r="IK197" s="176">
        <f t="shared" si="770"/>
        <v>1.6414289999999998</v>
      </c>
      <c r="IL197" s="19">
        <f t="shared" si="771"/>
        <v>3.7787580000000003</v>
      </c>
      <c r="IM197" s="168"/>
      <c r="IN197" s="168"/>
      <c r="IO197" s="168"/>
      <c r="IP197" s="168"/>
      <c r="IQ197" s="168"/>
      <c r="IR197" s="168"/>
      <c r="IS197" s="168"/>
      <c r="IT197" s="168"/>
      <c r="IU197" s="168"/>
      <c r="IV197" s="168"/>
      <c r="IW197" s="168"/>
      <c r="IX197" s="168"/>
      <c r="IY197" s="168"/>
      <c r="IZ197" s="168"/>
      <c r="JA197" s="168"/>
      <c r="JB197" s="168"/>
      <c r="JC197" s="168"/>
      <c r="JD197" s="168"/>
      <c r="JE197" s="168"/>
      <c r="JF197" s="168"/>
      <c r="JG197" s="168"/>
      <c r="JH197" s="168"/>
      <c r="JI197" s="168"/>
      <c r="JJ197" s="168"/>
      <c r="JK197" s="168"/>
      <c r="JL197" s="168"/>
      <c r="JM197" s="168"/>
      <c r="JN197" s="168"/>
      <c r="JO197" s="168"/>
      <c r="JP197" s="168"/>
      <c r="JQ197" s="177">
        <f t="shared" si="777"/>
        <v>4.9590000000000025E-3</v>
      </c>
      <c r="JR197" s="177">
        <f t="shared" si="777"/>
        <v>4.9590000000000007E-3</v>
      </c>
      <c r="JS197" s="177">
        <f t="shared" si="777"/>
        <v>4.958999999999999E-3</v>
      </c>
      <c r="JT197" s="22">
        <f t="shared" si="777"/>
        <v>4.9590000000000007E-3</v>
      </c>
    </row>
    <row r="198" spans="1:280" x14ac:dyDescent="0.25">
      <c r="A198" s="90"/>
      <c r="B198" s="35"/>
      <c r="C198" s="35"/>
      <c r="D198" s="35"/>
      <c r="E198" s="71"/>
      <c r="F198" s="35"/>
      <c r="G198" s="6"/>
      <c r="H198" s="6"/>
      <c r="I198" s="6"/>
      <c r="J198" s="6"/>
      <c r="K198" s="6"/>
      <c r="L198" s="6"/>
      <c r="M198" s="6"/>
      <c r="N198" s="6"/>
      <c r="O198" s="1"/>
      <c r="P198" s="1"/>
      <c r="Q198" s="1"/>
      <c r="R198" s="1"/>
      <c r="S198" s="1"/>
      <c r="T198" s="1"/>
      <c r="U198" s="1"/>
      <c r="V198" s="1"/>
      <c r="W198" s="1"/>
      <c r="X198" s="95"/>
      <c r="Y198" s="1"/>
      <c r="Z198" s="95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6"/>
      <c r="AN198" s="6"/>
      <c r="AO198" s="6"/>
      <c r="AP198" s="6"/>
      <c r="AQ198" s="6"/>
      <c r="AR198" s="6"/>
      <c r="AS198" s="6"/>
      <c r="AT198" s="6"/>
      <c r="AU198" s="1"/>
      <c r="AV198" s="1"/>
      <c r="AW198" s="1"/>
      <c r="AX198" s="1"/>
      <c r="AY198" s="1"/>
      <c r="AZ198" s="1"/>
      <c r="BA198" s="1"/>
      <c r="BB198" s="1"/>
      <c r="BC198" s="1"/>
      <c r="BD198" s="95"/>
      <c r="BE198" s="1"/>
      <c r="BF198" s="95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42"/>
      <c r="DD198" s="142"/>
      <c r="DE198" s="142"/>
      <c r="DF198" s="142"/>
      <c r="DG198" s="142"/>
      <c r="DH198" s="142"/>
      <c r="DI198" s="142"/>
      <c r="DJ198" s="142"/>
      <c r="DK198" s="143"/>
      <c r="DL198" s="143"/>
      <c r="DM198" s="143"/>
      <c r="DN198" s="143"/>
      <c r="DO198" s="143"/>
      <c r="DP198" s="143"/>
      <c r="DQ198" s="143"/>
      <c r="DR198" s="143"/>
      <c r="DS198" s="144"/>
      <c r="DT198" s="143"/>
      <c r="DU198" s="143"/>
      <c r="DV198" s="143"/>
      <c r="DW198" s="143"/>
      <c r="DX198" s="143"/>
      <c r="DY198" s="143"/>
      <c r="DZ198" s="143"/>
      <c r="EA198" s="143"/>
      <c r="EB198" s="145"/>
      <c r="EC198" s="145"/>
      <c r="ED198" s="145"/>
      <c r="EE198" s="145"/>
      <c r="EF198" s="145"/>
      <c r="EG198" s="1"/>
      <c r="EH198" s="1"/>
      <c r="EI198" s="1"/>
      <c r="EJ198" s="1"/>
      <c r="EK198" s="1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1"/>
      <c r="FQ198" s="1"/>
      <c r="FR198" s="1"/>
      <c r="FS198" s="1"/>
      <c r="FT198" s="244">
        <f t="shared" si="778"/>
        <v>0</v>
      </c>
      <c r="FU198" s="244">
        <f t="shared" si="779"/>
        <v>0</v>
      </c>
      <c r="FV198" s="244">
        <f t="shared" si="780"/>
        <v>0</v>
      </c>
      <c r="FW198" s="244">
        <f t="shared" si="781"/>
        <v>0</v>
      </c>
      <c r="FX198" s="244">
        <f t="shared" si="782"/>
        <v>0</v>
      </c>
      <c r="FY198" s="244">
        <f t="shared" si="783"/>
        <v>0</v>
      </c>
      <c r="FZ198" s="244">
        <f t="shared" si="784"/>
        <v>0</v>
      </c>
      <c r="GA198" s="244">
        <f t="shared" si="785"/>
        <v>0</v>
      </c>
      <c r="GB198" s="244">
        <f t="shared" si="786"/>
        <v>0</v>
      </c>
      <c r="GC198" s="244">
        <f t="shared" si="787"/>
        <v>0</v>
      </c>
      <c r="GD198" s="244">
        <f t="shared" si="788"/>
        <v>0</v>
      </c>
      <c r="GE198" s="244">
        <f t="shared" si="789"/>
        <v>0</v>
      </c>
      <c r="GF198" s="244">
        <f t="shared" si="790"/>
        <v>0</v>
      </c>
      <c r="GG198" s="244">
        <f t="shared" si="791"/>
        <v>0</v>
      </c>
      <c r="GH198" s="244">
        <f t="shared" si="792"/>
        <v>0</v>
      </c>
      <c r="GI198" s="244">
        <f t="shared" si="793"/>
        <v>0</v>
      </c>
      <c r="GJ198" s="244">
        <f t="shared" si="794"/>
        <v>0</v>
      </c>
      <c r="GK198" s="244">
        <f t="shared" si="795"/>
        <v>0</v>
      </c>
      <c r="GL198" s="244">
        <f t="shared" si="796"/>
        <v>0</v>
      </c>
      <c r="GM198" s="244">
        <f t="shared" si="797"/>
        <v>0</v>
      </c>
      <c r="GN198" s="244">
        <f t="shared" si="798"/>
        <v>0</v>
      </c>
      <c r="GO198" s="244">
        <f t="shared" si="799"/>
        <v>0</v>
      </c>
      <c r="GP198" s="244">
        <f t="shared" si="800"/>
        <v>0</v>
      </c>
      <c r="GQ198" s="244">
        <f t="shared" si="801"/>
        <v>0</v>
      </c>
      <c r="GR198" s="244">
        <f t="shared" si="802"/>
        <v>0</v>
      </c>
      <c r="GS198" s="244">
        <f t="shared" si="803"/>
        <v>0</v>
      </c>
      <c r="GT198" s="244">
        <f t="shared" si="804"/>
        <v>0</v>
      </c>
      <c r="GU198" s="244">
        <f t="shared" si="805"/>
        <v>0</v>
      </c>
      <c r="GV198" s="244">
        <f t="shared" si="806"/>
        <v>0</v>
      </c>
      <c r="GW198" s="244">
        <f t="shared" si="807"/>
        <v>0</v>
      </c>
      <c r="GX198" s="89">
        <f t="shared" si="808"/>
        <v>0</v>
      </c>
      <c r="GY198" s="89">
        <f t="shared" si="809"/>
        <v>0</v>
      </c>
      <c r="GZ198" s="89">
        <f t="shared" si="810"/>
        <v>0</v>
      </c>
      <c r="HA198" s="89">
        <f t="shared" si="811"/>
        <v>0</v>
      </c>
      <c r="HB198" s="35"/>
      <c r="HC198" s="35"/>
      <c r="HD198" s="167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70"/>
      <c r="IM198" s="89"/>
      <c r="IN198" s="89"/>
      <c r="IO198" s="89"/>
      <c r="IP198" s="89"/>
      <c r="IQ198" s="89"/>
      <c r="IR198" s="89"/>
      <c r="IS198" s="89"/>
      <c r="IT198" s="89"/>
      <c r="IU198" s="89"/>
      <c r="IV198" s="89"/>
      <c r="IW198" s="89"/>
      <c r="IX198" s="89"/>
      <c r="IY198" s="89"/>
      <c r="IZ198" s="89"/>
      <c r="JA198" s="89"/>
      <c r="JB198" s="89"/>
      <c r="JC198" s="89"/>
      <c r="JD198" s="89"/>
      <c r="JE198" s="89"/>
      <c r="JF198" s="89"/>
      <c r="JG198" s="89"/>
      <c r="JH198" s="89"/>
      <c r="JI198" s="89"/>
      <c r="JJ198" s="89"/>
      <c r="JK198" s="89"/>
      <c r="JL198" s="89"/>
      <c r="JM198" s="89"/>
      <c r="JN198" s="89"/>
      <c r="JO198" s="89"/>
      <c r="JP198" s="89"/>
      <c r="JQ198" s="178"/>
      <c r="JR198" s="178"/>
      <c r="JS198" s="178"/>
      <c r="JT198" s="89"/>
    </row>
    <row r="199" spans="1:280" s="51" customFormat="1" x14ac:dyDescent="0.25">
      <c r="A199" s="36"/>
      <c r="B199" s="32"/>
      <c r="C199" s="32"/>
      <c r="D199" s="32"/>
      <c r="E199" s="70"/>
      <c r="F199" s="94" t="s">
        <v>241</v>
      </c>
      <c r="G199" s="56">
        <v>10021997</v>
      </c>
      <c r="H199" s="56">
        <v>10068319</v>
      </c>
      <c r="I199" s="56">
        <v>10100631</v>
      </c>
      <c r="J199" s="56">
        <v>10130574</v>
      </c>
      <c r="K199" s="56">
        <v>10143047</v>
      </c>
      <c r="L199" s="56">
        <v>10170226</v>
      </c>
      <c r="M199" s="56">
        <v>10192264</v>
      </c>
      <c r="N199" s="56">
        <v>10213752</v>
      </c>
      <c r="O199" s="83">
        <v>10239085</v>
      </c>
      <c r="P199" s="83">
        <v>10263414</v>
      </c>
      <c r="Q199" s="83">
        <v>10309725</v>
      </c>
      <c r="R199" s="83">
        <v>10355844</v>
      </c>
      <c r="S199" s="83">
        <v>10396421</v>
      </c>
      <c r="T199" s="83">
        <v>10445852</v>
      </c>
      <c r="U199" s="83">
        <v>10511382</v>
      </c>
      <c r="V199" s="83">
        <v>10584534</v>
      </c>
      <c r="W199" s="83">
        <v>10666866</v>
      </c>
      <c r="X199" s="14">
        <v>10753080</v>
      </c>
      <c r="Y199" s="83">
        <v>10839905</v>
      </c>
      <c r="Z199" s="14">
        <v>10951266</v>
      </c>
      <c r="AA199" s="14">
        <v>11035948</v>
      </c>
      <c r="AB199" s="14">
        <v>11099554</v>
      </c>
      <c r="AC199" s="14">
        <v>11150516</v>
      </c>
      <c r="AD199" s="14">
        <v>11209044</v>
      </c>
      <c r="AE199" s="14">
        <v>11267910</v>
      </c>
      <c r="AF199" s="14">
        <v>11322088</v>
      </c>
      <c r="AG199" s="14">
        <v>11376070</v>
      </c>
      <c r="AH199" s="14">
        <v>11431406</v>
      </c>
      <c r="AI199" s="14">
        <v>11492641</v>
      </c>
      <c r="AJ199" s="14">
        <v>11521238</v>
      </c>
      <c r="AK199" s="14">
        <v>11584008</v>
      </c>
      <c r="AL199" s="13"/>
      <c r="AM199" s="56">
        <f>SUM(AM3:AM197)</f>
        <v>915594.2</v>
      </c>
      <c r="AN199" s="56">
        <f t="shared" ref="AN199:AS199" si="812">SUM(AN3:AN197)</f>
        <v>900408.6</v>
      </c>
      <c r="AO199" s="56">
        <f t="shared" si="812"/>
        <v>908846</v>
      </c>
      <c r="AP199" s="56">
        <f t="shared" si="812"/>
        <v>912118.5</v>
      </c>
      <c r="AQ199" s="56">
        <f t="shared" si="812"/>
        <v>899753</v>
      </c>
      <c r="AR199" s="56">
        <f t="shared" si="812"/>
        <v>899739.83333333337</v>
      </c>
      <c r="AS199" s="56">
        <f t="shared" si="812"/>
        <v>892304.66666666663</v>
      </c>
      <c r="AT199" s="56">
        <f>SUM(AT3:AT197)</f>
        <v>890980</v>
      </c>
      <c r="AU199" s="83">
        <f t="shared" ref="AU199:ET199" si="813">SUM(AU3:AU197)</f>
        <v>895229</v>
      </c>
      <c r="AV199" s="83">
        <f t="shared" si="813"/>
        <v>859829</v>
      </c>
      <c r="AW199" s="83">
        <f t="shared" si="813"/>
        <v>846734</v>
      </c>
      <c r="AX199" s="83">
        <f t="shared" si="813"/>
        <v>850077</v>
      </c>
      <c r="AY199" s="83">
        <f t="shared" si="813"/>
        <v>860287</v>
      </c>
      <c r="AZ199" s="83">
        <f t="shared" si="813"/>
        <v>870862</v>
      </c>
      <c r="BA199" s="83">
        <f t="shared" si="813"/>
        <v>900473</v>
      </c>
      <c r="BB199" s="83">
        <f t="shared" si="813"/>
        <v>932161</v>
      </c>
      <c r="BC199" s="83">
        <f t="shared" si="813"/>
        <v>971476</v>
      </c>
      <c r="BD199" s="14">
        <f t="shared" si="813"/>
        <v>1013257</v>
      </c>
      <c r="BE199" s="83">
        <f t="shared" si="813"/>
        <v>1057664</v>
      </c>
      <c r="BF199" s="14">
        <f t="shared" si="813"/>
        <v>1119288</v>
      </c>
      <c r="BG199" s="14">
        <f t="shared" si="813"/>
        <v>1169094</v>
      </c>
      <c r="BH199" s="14">
        <f t="shared" si="813"/>
        <v>1195129</v>
      </c>
      <c r="BI199" s="14">
        <f t="shared" si="813"/>
        <v>1214596</v>
      </c>
      <c r="BJ199" s="14">
        <f t="shared" si="813"/>
        <v>1255286</v>
      </c>
      <c r="BK199" s="14">
        <f t="shared" si="813"/>
        <v>1295648</v>
      </c>
      <c r="BL199" s="14">
        <f t="shared" si="813"/>
        <v>1327776</v>
      </c>
      <c r="BM199" s="14">
        <v>1357530</v>
      </c>
      <c r="BN199" s="14">
        <f t="shared" si="813"/>
        <v>1391421</v>
      </c>
      <c r="BO199" s="14">
        <f>SUM(BO3:BO197)</f>
        <v>1426885</v>
      </c>
      <c r="BP199" s="14">
        <f t="shared" ref="BP199" si="814">SUM(BP3:BP197)</f>
        <v>1448856</v>
      </c>
      <c r="BQ199" s="14">
        <f>SUM(BQ3:BQ197)</f>
        <v>1483858.6666666665</v>
      </c>
      <c r="BR199" s="13"/>
      <c r="BS199" s="13"/>
      <c r="BT199" s="14">
        <f t="shared" ref="BT199" si="815">SUM(BT3:BT197)</f>
        <v>-15185.599999999999</v>
      </c>
      <c r="BU199" s="14">
        <f t="shared" ref="BU199:CW199" si="816">SUM(BU3:BU197)</f>
        <v>8437.4</v>
      </c>
      <c r="BV199" s="14">
        <f t="shared" si="816"/>
        <v>3272.5</v>
      </c>
      <c r="BW199" s="14">
        <f t="shared" si="816"/>
        <v>-12365.5</v>
      </c>
      <c r="BX199" s="14">
        <f t="shared" si="816"/>
        <v>-13.16666666666697</v>
      </c>
      <c r="BY199" s="14">
        <f t="shared" si="816"/>
        <v>-7435.1666666666679</v>
      </c>
      <c r="BZ199" s="14">
        <f t="shared" si="816"/>
        <v>-1324.6666666666661</v>
      </c>
      <c r="CA199" s="14">
        <f t="shared" si="816"/>
        <v>4249</v>
      </c>
      <c r="CB199" s="14">
        <f t="shared" si="816"/>
        <v>-35400</v>
      </c>
      <c r="CC199" s="14">
        <f t="shared" si="816"/>
        <v>-13095</v>
      </c>
      <c r="CD199" s="14">
        <f t="shared" si="816"/>
        <v>3343</v>
      </c>
      <c r="CE199" s="14">
        <f t="shared" si="816"/>
        <v>10210</v>
      </c>
      <c r="CF199" s="14">
        <f t="shared" si="816"/>
        <v>10575</v>
      </c>
      <c r="CG199" s="14">
        <f t="shared" si="816"/>
        <v>29611</v>
      </c>
      <c r="CH199" s="14">
        <f t="shared" si="816"/>
        <v>31688</v>
      </c>
      <c r="CI199" s="14">
        <f t="shared" si="816"/>
        <v>39315</v>
      </c>
      <c r="CJ199" s="14">
        <f t="shared" si="816"/>
        <v>41781</v>
      </c>
      <c r="CK199" s="14">
        <f t="shared" si="816"/>
        <v>44407</v>
      </c>
      <c r="CL199" s="14">
        <f t="shared" si="816"/>
        <v>61624</v>
      </c>
      <c r="CM199" s="14">
        <f t="shared" si="816"/>
        <v>49806</v>
      </c>
      <c r="CN199" s="14">
        <f t="shared" si="816"/>
        <v>26035</v>
      </c>
      <c r="CO199" s="14">
        <f t="shared" si="816"/>
        <v>19467</v>
      </c>
      <c r="CP199" s="14">
        <f t="shared" si="816"/>
        <v>40690</v>
      </c>
      <c r="CQ199" s="14">
        <f t="shared" si="816"/>
        <v>40362</v>
      </c>
      <c r="CR199" s="14">
        <f t="shared" si="816"/>
        <v>32128</v>
      </c>
      <c r="CS199" s="14">
        <f t="shared" si="816"/>
        <v>29709</v>
      </c>
      <c r="CT199" s="14">
        <f t="shared" si="816"/>
        <v>33936</v>
      </c>
      <c r="CU199" s="14">
        <f t="shared" si="816"/>
        <v>35464</v>
      </c>
      <c r="CV199" s="14">
        <f t="shared" si="816"/>
        <v>21971</v>
      </c>
      <c r="CW199" s="14">
        <f t="shared" si="816"/>
        <v>35002.666666666672</v>
      </c>
      <c r="CX199" s="13">
        <f t="shared" ref="CX199" si="817">SUM(BT199:CC199)</f>
        <v>-68860.2</v>
      </c>
      <c r="CY199" s="13">
        <f t="shared" ref="CY199" si="818">SUM(CD199:CM199)</f>
        <v>322360</v>
      </c>
      <c r="CZ199" s="13">
        <f t="shared" ref="CZ199" si="819">SUM(CN199:CW199)</f>
        <v>314764.66666666669</v>
      </c>
      <c r="DA199" s="13">
        <f t="shared" ref="DA199" si="820">SUM(BT199:CW199)</f>
        <v>568264.46666666667</v>
      </c>
      <c r="DB199" s="13"/>
      <c r="DC199" s="146">
        <f t="shared" si="813"/>
        <v>46579</v>
      </c>
      <c r="DD199" s="146">
        <f t="shared" si="813"/>
        <v>16143</v>
      </c>
      <c r="DE199" s="146">
        <f t="shared" si="813"/>
        <v>25598</v>
      </c>
      <c r="DF199" s="146">
        <f t="shared" si="813"/>
        <v>25981</v>
      </c>
      <c r="DG199" s="146">
        <f t="shared" si="813"/>
        <v>24043</v>
      </c>
      <c r="DH199" s="146">
        <f t="shared" si="813"/>
        <v>30988</v>
      </c>
      <c r="DI199" s="146">
        <f t="shared" si="813"/>
        <v>33217</v>
      </c>
      <c r="DJ199" s="146">
        <f t="shared" ref="DJ199" si="821">SUM(DJ3:DJ197)</f>
        <v>23649</v>
      </c>
      <c r="DK199" s="146">
        <f t="shared" si="813"/>
        <v>60526</v>
      </c>
      <c r="DL199" s="146">
        <f t="shared" si="813"/>
        <v>61510</v>
      </c>
      <c r="DM199" s="146">
        <f t="shared" si="813"/>
        <v>45062</v>
      </c>
      <c r="DN199" s="146">
        <f t="shared" si="813"/>
        <v>32970</v>
      </c>
      <c r="DO199" s="146">
        <f t="shared" si="813"/>
        <v>33880</v>
      </c>
      <c r="DP199" s="146">
        <f t="shared" si="813"/>
        <v>30874</v>
      </c>
      <c r="DQ199" s="146">
        <f t="shared" si="813"/>
        <v>31043</v>
      </c>
      <c r="DR199" s="146">
        <f t="shared" si="813"/>
        <v>35358</v>
      </c>
      <c r="DS199" s="146">
        <f t="shared" si="813"/>
        <v>37138</v>
      </c>
      <c r="DT199" s="146">
        <f t="shared" si="813"/>
        <v>32468</v>
      </c>
      <c r="DU199" s="146">
        <f t="shared" si="813"/>
        <v>28217</v>
      </c>
      <c r="DV199" s="146">
        <f t="shared" si="813"/>
        <v>29798</v>
      </c>
      <c r="DW199" s="146">
        <f t="shared" si="813"/>
        <v>38698</v>
      </c>
      <c r="DX199" s="146">
        <f t="shared" si="813"/>
        <v>35071</v>
      </c>
      <c r="DY199" s="146">
        <f t="shared" si="813"/>
        <v>18916</v>
      </c>
      <c r="DZ199" s="147">
        <f t="shared" si="813"/>
        <v>27431</v>
      </c>
      <c r="EA199" s="147">
        <f t="shared" si="813"/>
        <v>32423</v>
      </c>
      <c r="EB199" s="147">
        <f t="shared" ref="EB199:EF199" si="822">SUM(EB3:EB197)</f>
        <v>37722</v>
      </c>
      <c r="EC199" s="148">
        <f t="shared" si="822"/>
        <v>36499</v>
      </c>
      <c r="ED199" s="147">
        <f>SUM(ED3:ED197)</f>
        <v>40892.75</v>
      </c>
      <c r="EE199" s="147">
        <f t="shared" ref="EE199" si="823">SUM(EE3:EE197)</f>
        <v>34173.5</v>
      </c>
      <c r="EF199" s="147">
        <f t="shared" si="822"/>
        <v>39225.75</v>
      </c>
      <c r="EG199" s="13">
        <f t="shared" ref="EG199" si="824">SUM(DC199:DL199)</f>
        <v>348234</v>
      </c>
      <c r="EH199" s="13">
        <f t="shared" ref="EH199" si="825">SUM(DM199:DV199)</f>
        <v>336808</v>
      </c>
      <c r="EI199" s="13">
        <f t="shared" ref="EI199" si="826">SUM(DW199:EF199)</f>
        <v>341052</v>
      </c>
      <c r="EJ199" s="13">
        <f t="shared" ref="EJ199" si="827">SUM(DC199:EF199)</f>
        <v>1026094</v>
      </c>
      <c r="EK199" s="99"/>
      <c r="EL199" s="21">
        <f t="shared" ref="EL199:ES199" si="828">SUM(EL3:EL197)</f>
        <v>31393.4</v>
      </c>
      <c r="EM199" s="21">
        <f t="shared" si="828"/>
        <v>24580.400000000001</v>
      </c>
      <c r="EN199" s="21">
        <f t="shared" si="828"/>
        <v>28870.5</v>
      </c>
      <c r="EO199" s="21">
        <f t="shared" si="828"/>
        <v>13615.5</v>
      </c>
      <c r="EP199" s="21">
        <f t="shared" si="828"/>
        <v>24029.833333333332</v>
      </c>
      <c r="EQ199" s="21">
        <f t="shared" si="828"/>
        <v>23552.833333333332</v>
      </c>
      <c r="ER199" s="21">
        <f t="shared" si="828"/>
        <v>31892.333333333336</v>
      </c>
      <c r="ES199" s="21">
        <f t="shared" si="828"/>
        <v>27898</v>
      </c>
      <c r="ET199" s="21">
        <f t="shared" si="813"/>
        <v>25126</v>
      </c>
      <c r="EU199" s="21">
        <f t="shared" ref="EU199:FJ199" si="829">SUM(EU3:EU197)</f>
        <v>48415</v>
      </c>
      <c r="EV199" s="21">
        <f t="shared" si="829"/>
        <v>48405</v>
      </c>
      <c r="EW199" s="21">
        <f t="shared" si="829"/>
        <v>43180</v>
      </c>
      <c r="EX199" s="21">
        <f t="shared" si="829"/>
        <v>44455</v>
      </c>
      <c r="EY199" s="21">
        <f t="shared" si="829"/>
        <v>60485</v>
      </c>
      <c r="EZ199" s="21">
        <f t="shared" si="829"/>
        <v>62731</v>
      </c>
      <c r="FA199" s="21">
        <f t="shared" si="829"/>
        <v>74673</v>
      </c>
      <c r="FB199" s="21">
        <f t="shared" si="829"/>
        <v>78919</v>
      </c>
      <c r="FC199" s="21">
        <f t="shared" si="829"/>
        <v>76875</v>
      </c>
      <c r="FD199" s="21">
        <f t="shared" si="829"/>
        <v>89841</v>
      </c>
      <c r="FE199" s="21">
        <f t="shared" si="829"/>
        <v>79604</v>
      </c>
      <c r="FF199" s="21">
        <f t="shared" si="829"/>
        <v>64733</v>
      </c>
      <c r="FG199" s="21">
        <f t="shared" si="829"/>
        <v>54538</v>
      </c>
      <c r="FH199" s="21">
        <f t="shared" si="829"/>
        <v>59606</v>
      </c>
      <c r="FI199" s="21">
        <f t="shared" si="829"/>
        <v>67793</v>
      </c>
      <c r="FJ199" s="87">
        <f t="shared" si="829"/>
        <v>64551</v>
      </c>
      <c r="FK199" s="87">
        <f>SUM(FK3:FK197)</f>
        <v>67431</v>
      </c>
      <c r="FL199" s="87">
        <f>SUM(FL3:FL197)</f>
        <v>70435</v>
      </c>
      <c r="FM199" s="87">
        <f>SUM(FM3:FM197)</f>
        <v>76356.75</v>
      </c>
      <c r="FN199" s="87">
        <f t="shared" ref="FN199:FO199" si="830">SUM(FN3:FN197)</f>
        <v>56144.5</v>
      </c>
      <c r="FO199" s="87">
        <f t="shared" si="830"/>
        <v>74228.416666666672</v>
      </c>
      <c r="FP199" s="13">
        <f t="shared" ref="FP199" si="831">SUM(EL199:EU199)</f>
        <v>279373.80000000005</v>
      </c>
      <c r="FQ199" s="13">
        <f t="shared" ref="FQ199" si="832">SUM(EV199:FE199)</f>
        <v>659168</v>
      </c>
      <c r="FR199" s="13">
        <f t="shared" ref="FR199" si="833">SUM(FF199:FO199)</f>
        <v>655816.66666666663</v>
      </c>
      <c r="FS199" s="13">
        <f t="shared" ref="FS199" si="834">SUM(EL199:FO199)</f>
        <v>1594358.4666666668</v>
      </c>
      <c r="FT199" s="245">
        <f t="shared" si="778"/>
        <v>1</v>
      </c>
      <c r="FU199" s="245">
        <f t="shared" si="779"/>
        <v>1</v>
      </c>
      <c r="FV199" s="245">
        <f t="shared" si="780"/>
        <v>1</v>
      </c>
      <c r="FW199" s="245">
        <f t="shared" si="781"/>
        <v>1</v>
      </c>
      <c r="FX199" s="245">
        <f t="shared" si="782"/>
        <v>1</v>
      </c>
      <c r="FY199" s="245">
        <f t="shared" si="783"/>
        <v>1</v>
      </c>
      <c r="FZ199" s="245">
        <f t="shared" si="784"/>
        <v>1</v>
      </c>
      <c r="GA199" s="245">
        <f t="shared" si="785"/>
        <v>1</v>
      </c>
      <c r="GB199" s="245">
        <f t="shared" si="786"/>
        <v>1</v>
      </c>
      <c r="GC199" s="245">
        <f t="shared" si="787"/>
        <v>1</v>
      </c>
      <c r="GD199" s="245">
        <f t="shared" si="788"/>
        <v>1</v>
      </c>
      <c r="GE199" s="245">
        <f t="shared" si="789"/>
        <v>1</v>
      </c>
      <c r="GF199" s="245">
        <f t="shared" si="790"/>
        <v>1</v>
      </c>
      <c r="GG199" s="245">
        <f t="shared" si="791"/>
        <v>1</v>
      </c>
      <c r="GH199" s="245">
        <f t="shared" si="792"/>
        <v>1</v>
      </c>
      <c r="GI199" s="245">
        <f t="shared" si="793"/>
        <v>1</v>
      </c>
      <c r="GJ199" s="245">
        <f t="shared" si="794"/>
        <v>1</v>
      </c>
      <c r="GK199" s="245">
        <f t="shared" si="795"/>
        <v>1</v>
      </c>
      <c r="GL199" s="245">
        <f t="shared" si="796"/>
        <v>1</v>
      </c>
      <c r="GM199" s="245">
        <f t="shared" si="797"/>
        <v>1</v>
      </c>
      <c r="GN199" s="245">
        <f t="shared" si="798"/>
        <v>1</v>
      </c>
      <c r="GO199" s="245">
        <f t="shared" si="799"/>
        <v>1</v>
      </c>
      <c r="GP199" s="245">
        <f t="shared" si="800"/>
        <v>1</v>
      </c>
      <c r="GQ199" s="245">
        <f t="shared" si="801"/>
        <v>1</v>
      </c>
      <c r="GR199" s="246">
        <f t="shared" si="802"/>
        <v>1</v>
      </c>
      <c r="GS199" s="246">
        <f t="shared" si="803"/>
        <v>1</v>
      </c>
      <c r="GT199" s="246">
        <f t="shared" si="804"/>
        <v>1</v>
      </c>
      <c r="GU199" s="246">
        <f t="shared" si="805"/>
        <v>1</v>
      </c>
      <c r="GV199" s="246">
        <f t="shared" si="806"/>
        <v>1</v>
      </c>
      <c r="GW199" s="246">
        <f t="shared" si="807"/>
        <v>1</v>
      </c>
      <c r="GX199" s="37">
        <f t="shared" si="808"/>
        <v>1.0000000000000002</v>
      </c>
      <c r="GY199" s="37">
        <f t="shared" si="809"/>
        <v>1</v>
      </c>
      <c r="GZ199" s="37">
        <f t="shared" si="810"/>
        <v>1</v>
      </c>
      <c r="HA199" s="37">
        <f t="shared" si="811"/>
        <v>1</v>
      </c>
      <c r="HB199" s="41"/>
      <c r="HC199" s="41"/>
      <c r="HD199" s="37"/>
      <c r="HE199" s="41">
        <f t="shared" ref="HE199:IL199" si="835">SUM(HE3:HE197)</f>
        <v>10459.911690000001</v>
      </c>
      <c r="HF199" s="41">
        <f t="shared" si="835"/>
        <v>9315.7436310000012</v>
      </c>
      <c r="HG199" s="41">
        <f t="shared" si="835"/>
        <v>11472.679908000002</v>
      </c>
      <c r="HH199" s="41">
        <f t="shared" si="835"/>
        <v>7845.1632299999974</v>
      </c>
      <c r="HI199" s="41">
        <f t="shared" si="835"/>
        <v>8751.1169370000007</v>
      </c>
      <c r="HJ199" s="41">
        <f t="shared" si="835"/>
        <v>10798.132890000003</v>
      </c>
      <c r="HK199" s="41">
        <f t="shared" si="835"/>
        <v>12100.739084999999</v>
      </c>
      <c r="HL199" s="41">
        <f t="shared" si="835"/>
        <v>9335.9376360000006</v>
      </c>
      <c r="HM199" s="14">
        <f t="shared" si="835"/>
        <v>11187.131465999999</v>
      </c>
      <c r="HN199" s="14">
        <f t="shared" si="835"/>
        <v>16820.301860999996</v>
      </c>
      <c r="HO199" s="14">
        <f t="shared" si="835"/>
        <v>16989.573410999998</v>
      </c>
      <c r="HP199" s="14">
        <f t="shared" si="835"/>
        <v>16496.718671999995</v>
      </c>
      <c r="HQ199" s="14">
        <f t="shared" si="835"/>
        <v>15807.094032000005</v>
      </c>
      <c r="HR199" s="14">
        <f t="shared" si="835"/>
        <v>18215.688684000001</v>
      </c>
      <c r="HS199" s="14">
        <f t="shared" si="835"/>
        <v>17868.189629999993</v>
      </c>
      <c r="HT199" s="14">
        <f t="shared" si="835"/>
        <v>18694.713294000001</v>
      </c>
      <c r="HU199" s="14">
        <f t="shared" si="835"/>
        <v>19231.236204000001</v>
      </c>
      <c r="HV199" s="14">
        <f t="shared" si="835"/>
        <v>22435.491357000006</v>
      </c>
      <c r="HW199" s="14">
        <f t="shared" si="835"/>
        <v>23889.173834999987</v>
      </c>
      <c r="HX199" s="14">
        <f t="shared" si="835"/>
        <v>21017.507240999999</v>
      </c>
      <c r="HY199" s="14">
        <f t="shared" si="835"/>
        <v>13972.332414000002</v>
      </c>
      <c r="HZ199" s="14">
        <f t="shared" si="835"/>
        <v>12338.997545999995</v>
      </c>
      <c r="IA199" s="14">
        <f t="shared" si="835"/>
        <v>13573.803683999997</v>
      </c>
      <c r="IB199" s="82">
        <f t="shared" si="835"/>
        <v>19044.125738999996</v>
      </c>
      <c r="IC199" s="82">
        <f t="shared" si="835"/>
        <v>24146.271884999991</v>
      </c>
      <c r="ID199" s="82">
        <f t="shared" si="835"/>
        <v>23189.391597000005</v>
      </c>
      <c r="IE199" s="82">
        <f t="shared" si="835"/>
        <v>20659.202177999996</v>
      </c>
      <c r="IF199" s="82">
        <f t="shared" si="835"/>
        <v>20484.191673000008</v>
      </c>
      <c r="IG199" s="82">
        <f t="shared" si="835"/>
        <v>17080.532084999995</v>
      </c>
      <c r="IH199" s="82">
        <f t="shared" si="835"/>
        <v>22242.194698999989</v>
      </c>
      <c r="II199" s="13">
        <f t="shared" ref="II199" si="836">SUM(HE199:HN199)</f>
        <v>108086.858334</v>
      </c>
      <c r="IJ199" s="13">
        <f t="shared" ref="IJ199" si="837">SUM(HO199:HX199)</f>
        <v>190645.38636</v>
      </c>
      <c r="IK199" s="13">
        <f t="shared" ref="IK199" si="838">SUM(HY199:IH199)</f>
        <v>186731.04349999994</v>
      </c>
      <c r="IL199" s="13">
        <f t="shared" si="835"/>
        <v>485463.28819400002</v>
      </c>
      <c r="IM199" s="171">
        <f t="shared" ref="IM199:JT199" si="839">HE199/EL199</f>
        <v>0.33318823988481655</v>
      </c>
      <c r="IN199" s="171">
        <f t="shared" si="839"/>
        <v>0.37899072557810293</v>
      </c>
      <c r="IO199" s="171">
        <f t="shared" si="839"/>
        <v>0.3973841778978543</v>
      </c>
      <c r="IP199" s="171">
        <f t="shared" si="839"/>
        <v>0.57619354632587838</v>
      </c>
      <c r="IQ199" s="171">
        <f t="shared" si="839"/>
        <v>0.36417717990830845</v>
      </c>
      <c r="IR199" s="171">
        <f t="shared" si="839"/>
        <v>0.45846428483480417</v>
      </c>
      <c r="IS199" s="171">
        <f t="shared" si="839"/>
        <v>0.37942470243632215</v>
      </c>
      <c r="IT199" s="171">
        <f t="shared" si="839"/>
        <v>0.3346454095634096</v>
      </c>
      <c r="IU199" s="172">
        <f t="shared" si="839"/>
        <v>0.44524124277640686</v>
      </c>
      <c r="IV199" s="172">
        <f t="shared" si="839"/>
        <v>0.34741922670659914</v>
      </c>
      <c r="IW199" s="172">
        <f t="shared" si="839"/>
        <v>0.35098798493957228</v>
      </c>
      <c r="IX199" s="172">
        <f t="shared" si="839"/>
        <v>0.38204536062992117</v>
      </c>
      <c r="IY199" s="172">
        <f t="shared" si="839"/>
        <v>0.35557516661792832</v>
      </c>
      <c r="IZ199" s="172">
        <f t="shared" si="839"/>
        <v>0.3011604312474167</v>
      </c>
      <c r="JA199" s="172">
        <f t="shared" si="839"/>
        <v>0.28483827182732607</v>
      </c>
      <c r="JB199" s="172">
        <f t="shared" si="839"/>
        <v>0.25035438905628543</v>
      </c>
      <c r="JC199" s="172">
        <f t="shared" si="839"/>
        <v>0.24368322208847046</v>
      </c>
      <c r="JD199" s="172">
        <f t="shared" si="839"/>
        <v>0.29184379000975619</v>
      </c>
      <c r="JE199" s="172">
        <f t="shared" si="839"/>
        <v>0.26590503038701691</v>
      </c>
      <c r="JF199" s="172">
        <f t="shared" si="839"/>
        <v>0.26402576806441885</v>
      </c>
      <c r="JG199" s="172">
        <f t="shared" si="839"/>
        <v>0.21584558747470381</v>
      </c>
      <c r="JH199" s="172">
        <f t="shared" si="839"/>
        <v>0.22624587527962145</v>
      </c>
      <c r="JI199" s="172">
        <f t="shared" si="839"/>
        <v>0.22772545857799545</v>
      </c>
      <c r="JJ199" s="172">
        <f t="shared" si="839"/>
        <v>0.28091581341731442</v>
      </c>
      <c r="JK199" s="172">
        <f t="shared" si="839"/>
        <v>0.37406503206766728</v>
      </c>
      <c r="JL199" s="172">
        <f t="shared" si="839"/>
        <v>0.34389808243982745</v>
      </c>
      <c r="JM199" s="172">
        <f t="shared" si="839"/>
        <v>0.29330875527791578</v>
      </c>
      <c r="JN199" s="172">
        <f t="shared" si="839"/>
        <v>0.26826955931204521</v>
      </c>
      <c r="JO199" s="172">
        <f t="shared" si="839"/>
        <v>0.30422449367257692</v>
      </c>
      <c r="JP199" s="172">
        <f t="shared" si="839"/>
        <v>0.29964528003987673</v>
      </c>
      <c r="JQ199" s="179">
        <f t="shared" si="839"/>
        <v>0.38688974533044967</v>
      </c>
      <c r="JR199" s="179">
        <f t="shared" si="839"/>
        <v>0.2892212400480606</v>
      </c>
      <c r="JS199" s="179">
        <f t="shared" si="839"/>
        <v>0.28473055503316469</v>
      </c>
      <c r="JT199" s="37">
        <f t="shared" si="839"/>
        <v>0.30448816771360115</v>
      </c>
    </row>
    <row r="200" spans="1:280" x14ac:dyDescent="0.25">
      <c r="B200" s="35"/>
      <c r="C200" s="35"/>
      <c r="D200" s="35"/>
      <c r="E200" s="71"/>
      <c r="F200" s="35"/>
      <c r="G200" s="6"/>
      <c r="H200" s="6"/>
      <c r="I200" s="6"/>
      <c r="J200" s="6"/>
      <c r="K200" s="6"/>
      <c r="L200" s="6"/>
      <c r="M200" s="6"/>
      <c r="N200" s="6"/>
      <c r="O200" s="1"/>
      <c r="P200" s="1"/>
      <c r="Q200" s="1"/>
      <c r="R200" s="1"/>
      <c r="S200" s="1"/>
      <c r="T200" s="1"/>
      <c r="U200" s="1"/>
      <c r="V200" s="1"/>
      <c r="W200" s="2"/>
      <c r="X200" s="1"/>
      <c r="Y200" s="1"/>
      <c r="Z200" s="1">
        <v>1119256</v>
      </c>
      <c r="AA200" s="1">
        <v>1169064</v>
      </c>
      <c r="AB200" s="1">
        <v>1195122</v>
      </c>
      <c r="AC200" s="1">
        <v>1214605</v>
      </c>
      <c r="AD200" s="1">
        <v>1255286</v>
      </c>
      <c r="AE200" s="1">
        <v>1295660</v>
      </c>
      <c r="AF200" s="1">
        <v>1327776</v>
      </c>
      <c r="AG200" s="1">
        <v>1357556</v>
      </c>
      <c r="AH200" s="1">
        <v>1391425</v>
      </c>
      <c r="AI200" s="1">
        <v>1426651</v>
      </c>
      <c r="AJ200" s="1">
        <v>1447853</v>
      </c>
      <c r="AK200" s="1">
        <v>1483675</v>
      </c>
      <c r="AL200" s="1"/>
      <c r="AM200" s="6">
        <v>922502</v>
      </c>
      <c r="AN200" s="6">
        <v>909265</v>
      </c>
      <c r="AO200" s="6">
        <v>920568</v>
      </c>
      <c r="AP200" s="6">
        <v>922338</v>
      </c>
      <c r="AQ200" s="6">
        <v>909769</v>
      </c>
      <c r="AR200" s="6">
        <v>911921</v>
      </c>
      <c r="AS200" s="6">
        <v>903120</v>
      </c>
      <c r="AT200" s="6"/>
      <c r="AU200" s="1"/>
      <c r="AV200" s="1"/>
      <c r="AW200" s="1"/>
      <c r="AX200" s="1"/>
      <c r="AY200" s="1"/>
      <c r="AZ200" s="1"/>
      <c r="BA200" s="1"/>
      <c r="BB200" s="1"/>
      <c r="BC200" s="2"/>
      <c r="BD200" s="1"/>
      <c r="BE200" s="1"/>
      <c r="BF200" s="1">
        <v>1119256</v>
      </c>
      <c r="BG200" s="1">
        <v>1169064</v>
      </c>
      <c r="BH200" s="1">
        <v>1195122</v>
      </c>
      <c r="BI200" s="1">
        <v>1214605</v>
      </c>
      <c r="BJ200" s="1">
        <v>1255286</v>
      </c>
      <c r="BK200" s="1">
        <v>1295660</v>
      </c>
      <c r="BL200" s="1">
        <v>1327776</v>
      </c>
      <c r="BM200" s="1">
        <v>1357556</v>
      </c>
      <c r="BN200" s="1">
        <v>1391425</v>
      </c>
      <c r="BO200" s="1">
        <v>1426651</v>
      </c>
      <c r="BP200" s="1">
        <v>1447853</v>
      </c>
      <c r="BQ200" s="1">
        <v>1483675</v>
      </c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42"/>
      <c r="DD200" s="142"/>
      <c r="DE200" s="142"/>
      <c r="DF200" s="142"/>
      <c r="DG200" s="142"/>
      <c r="DH200" s="142"/>
      <c r="DI200" s="142"/>
      <c r="DJ200" s="142"/>
      <c r="DK200" s="143"/>
      <c r="DL200" s="143"/>
      <c r="DM200" s="143"/>
      <c r="DN200" s="143"/>
      <c r="DO200" s="143"/>
      <c r="DP200" s="143"/>
      <c r="DQ200" s="143"/>
      <c r="DR200" s="143"/>
      <c r="DS200" s="144"/>
      <c r="DT200" s="143"/>
      <c r="DU200" s="143"/>
      <c r="DV200" s="143"/>
      <c r="DW200" s="143"/>
      <c r="DX200" s="143"/>
      <c r="DY200" s="143"/>
      <c r="DZ200" s="143"/>
      <c r="EA200" s="143"/>
      <c r="EB200" s="143"/>
      <c r="EC200" s="143"/>
      <c r="ED200" s="143"/>
      <c r="EE200" s="143"/>
      <c r="EF200" s="143"/>
      <c r="EG200" s="1"/>
      <c r="EH200" s="1"/>
      <c r="EI200" s="1"/>
      <c r="EJ200" s="1"/>
      <c r="EK200" s="1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1"/>
      <c r="FQ200" s="1"/>
      <c r="FR200" s="1"/>
      <c r="FS200" s="1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1"/>
      <c r="GY200" s="1"/>
      <c r="GZ200" s="1"/>
      <c r="HA200" s="1"/>
      <c r="HB200" s="1"/>
      <c r="HC200" s="1"/>
      <c r="II200" s="1"/>
      <c r="IJ200" s="1"/>
      <c r="IK200" s="1"/>
      <c r="JQ200" s="1"/>
      <c r="JR200" s="1"/>
      <c r="JS200" s="1"/>
    </row>
    <row r="201" spans="1:280" x14ac:dyDescent="0.25">
      <c r="B201" s="32"/>
      <c r="C201" s="32"/>
      <c r="D201" s="32" t="s">
        <v>207</v>
      </c>
      <c r="E201" s="7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42"/>
      <c r="AI201" s="42"/>
      <c r="AJ201" s="42"/>
      <c r="AK201" s="42"/>
      <c r="AL201" s="36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42"/>
      <c r="BO201" s="42"/>
      <c r="BP201" s="42"/>
      <c r="BQ201" s="42"/>
      <c r="BR201" s="36"/>
      <c r="BS201" s="36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36"/>
      <c r="DC201" s="149">
        <v>46644</v>
      </c>
      <c r="DD201" s="149">
        <v>16197</v>
      </c>
      <c r="DE201" s="149">
        <v>25672</v>
      </c>
      <c r="DF201" s="149">
        <v>26044</v>
      </c>
      <c r="DG201" s="149">
        <v>24433</v>
      </c>
      <c r="DH201" s="149">
        <v>31695</v>
      </c>
      <c r="DI201" s="149">
        <v>34040</v>
      </c>
      <c r="DJ201" s="149">
        <v>24202</v>
      </c>
      <c r="DK201" s="149">
        <v>61990</v>
      </c>
      <c r="DL201" s="149">
        <v>62994</v>
      </c>
      <c r="DM201" s="149">
        <v>46423</v>
      </c>
      <c r="DN201" s="149">
        <v>33717</v>
      </c>
      <c r="DO201" s="149">
        <v>34759</v>
      </c>
      <c r="DP201" s="149">
        <v>31522</v>
      </c>
      <c r="DQ201" s="149">
        <v>31870</v>
      </c>
      <c r="DR201" s="149">
        <v>36075</v>
      </c>
      <c r="DS201" s="149">
        <v>37710</v>
      </c>
      <c r="DT201" s="149">
        <v>32767</v>
      </c>
      <c r="DU201" s="149">
        <v>28273</v>
      </c>
      <c r="DV201" s="149">
        <v>29786</v>
      </c>
      <c r="DW201" s="149">
        <v>38612</v>
      </c>
      <c r="DX201" s="149">
        <v>34801</v>
      </c>
      <c r="DY201" s="149">
        <v>18726</v>
      </c>
      <c r="DZ201" s="149">
        <v>27071</v>
      </c>
      <c r="EA201" s="149">
        <v>31935</v>
      </c>
      <c r="EB201" s="149">
        <v>37399</v>
      </c>
      <c r="EC201" s="149">
        <v>36200</v>
      </c>
      <c r="ED201" s="149">
        <v>40594</v>
      </c>
      <c r="EE201" s="149">
        <v>33915</v>
      </c>
      <c r="EF201" s="149">
        <v>39233</v>
      </c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2"/>
      <c r="GY201" s="52"/>
      <c r="GZ201" s="52"/>
      <c r="HA201" s="52"/>
      <c r="HB201" s="52"/>
      <c r="HC201" s="52"/>
      <c r="HD201" s="173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52"/>
      <c r="IJ201" s="52"/>
      <c r="IK201" s="52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52"/>
      <c r="JR201" s="52"/>
      <c r="JS201" s="52"/>
      <c r="JT201" s="76"/>
    </row>
    <row r="202" spans="1:280" ht="12.75" customHeight="1" x14ac:dyDescent="0.25">
      <c r="B202" s="41"/>
      <c r="C202" s="41"/>
      <c r="D202" s="41"/>
      <c r="E202" s="72"/>
      <c r="F202" s="42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9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9"/>
      <c r="BS202" s="59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2"/>
      <c r="CY202" s="52"/>
      <c r="CZ202" s="52"/>
      <c r="DA202" s="52"/>
      <c r="DB202" s="59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  <c r="EC202" s="150"/>
      <c r="ED202" s="150"/>
      <c r="EE202" s="150"/>
      <c r="EF202" s="150"/>
      <c r="EG202" s="52"/>
      <c r="EH202" s="52"/>
      <c r="EI202" s="52"/>
      <c r="EJ202" s="52"/>
      <c r="EK202" s="59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2"/>
      <c r="FQ202" s="52"/>
      <c r="FR202" s="52"/>
      <c r="FS202" s="52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2"/>
      <c r="GY202" s="52"/>
      <c r="GZ202" s="52"/>
      <c r="HA202" s="52"/>
      <c r="HB202" s="53"/>
      <c r="HC202" s="53"/>
      <c r="II202" s="52"/>
      <c r="IJ202" s="52"/>
      <c r="IK202" s="52"/>
      <c r="JQ202" s="52"/>
      <c r="JR202" s="52"/>
      <c r="JS202" s="52"/>
    </row>
    <row r="203" spans="1:280" s="55" customFormat="1" ht="39" customHeight="1" x14ac:dyDescent="0.25">
      <c r="A203" s="97"/>
      <c r="B203" s="20" t="s">
        <v>242</v>
      </c>
      <c r="C203" s="88" t="s">
        <v>179</v>
      </c>
      <c r="D203" s="20" t="s">
        <v>235</v>
      </c>
      <c r="E203" s="73" t="s">
        <v>217</v>
      </c>
      <c r="F203" s="54" t="s">
        <v>208</v>
      </c>
      <c r="G203" s="43">
        <v>1999</v>
      </c>
      <c r="H203" s="16"/>
      <c r="I203" s="16"/>
      <c r="J203" s="16"/>
      <c r="K203" s="16"/>
      <c r="L203" s="16"/>
      <c r="M203" s="16"/>
      <c r="N203" s="43">
        <v>1999</v>
      </c>
      <c r="O203" s="16">
        <v>2000</v>
      </c>
      <c r="P203" s="16">
        <v>2001</v>
      </c>
      <c r="Q203" s="16">
        <v>2002</v>
      </c>
      <c r="R203" s="16">
        <v>2003</v>
      </c>
      <c r="S203" s="16">
        <v>2004</v>
      </c>
      <c r="T203" s="16">
        <v>2005</v>
      </c>
      <c r="U203" s="16">
        <v>2006</v>
      </c>
      <c r="V203" s="16">
        <v>2007</v>
      </c>
      <c r="W203" s="16">
        <v>2008</v>
      </c>
      <c r="X203" s="16">
        <v>2009</v>
      </c>
      <c r="Y203" s="16">
        <v>2010</v>
      </c>
      <c r="Z203" s="16">
        <v>2011</v>
      </c>
      <c r="AA203" s="16">
        <v>2012</v>
      </c>
      <c r="AB203" s="16">
        <v>2013</v>
      </c>
      <c r="AC203" s="16">
        <v>2014</v>
      </c>
      <c r="AD203" s="16">
        <v>2015</v>
      </c>
      <c r="AE203" s="16">
        <v>2016</v>
      </c>
      <c r="AF203" s="16">
        <v>2017</v>
      </c>
      <c r="AG203" s="16">
        <v>2018</v>
      </c>
      <c r="AH203" s="16">
        <v>2019</v>
      </c>
      <c r="AI203" s="16">
        <v>2020</v>
      </c>
      <c r="AJ203" s="16">
        <v>2021</v>
      </c>
      <c r="AK203" s="16">
        <v>2022</v>
      </c>
      <c r="AL203" s="15"/>
      <c r="AM203" s="43">
        <v>1999</v>
      </c>
      <c r="AN203" s="16"/>
      <c r="AO203" s="16"/>
      <c r="AP203" s="16"/>
      <c r="AQ203" s="16"/>
      <c r="AR203" s="16"/>
      <c r="AS203" s="16"/>
      <c r="AT203" s="43">
        <v>1999</v>
      </c>
      <c r="AU203" s="16">
        <v>2000</v>
      </c>
      <c r="AV203" s="16">
        <v>2001</v>
      </c>
      <c r="AW203" s="16">
        <v>2002</v>
      </c>
      <c r="AX203" s="16">
        <v>2003</v>
      </c>
      <c r="AY203" s="16">
        <v>2004</v>
      </c>
      <c r="AZ203" s="16">
        <v>2005</v>
      </c>
      <c r="BA203" s="16">
        <v>2006</v>
      </c>
      <c r="BB203" s="16">
        <v>2007</v>
      </c>
      <c r="BC203" s="16">
        <v>2008</v>
      </c>
      <c r="BD203" s="16">
        <v>2009</v>
      </c>
      <c r="BE203" s="16">
        <v>2010</v>
      </c>
      <c r="BF203" s="16">
        <v>2011</v>
      </c>
      <c r="BG203" s="16">
        <v>2012</v>
      </c>
      <c r="BH203" s="16">
        <v>2013</v>
      </c>
      <c r="BI203" s="16">
        <v>2014</v>
      </c>
      <c r="BJ203" s="16">
        <v>2015</v>
      </c>
      <c r="BK203" s="16">
        <v>2016</v>
      </c>
      <c r="BL203" s="16">
        <v>2017</v>
      </c>
      <c r="BM203" s="16">
        <v>2018</v>
      </c>
      <c r="BN203" s="16">
        <v>2019</v>
      </c>
      <c r="BO203" s="16">
        <v>2020</v>
      </c>
      <c r="BP203" s="16">
        <v>2021</v>
      </c>
      <c r="BQ203" s="16">
        <v>2022</v>
      </c>
      <c r="BR203" s="15"/>
      <c r="BS203" s="15" t="s">
        <v>225</v>
      </c>
      <c r="BT203" s="16">
        <v>1992</v>
      </c>
      <c r="BU203" s="16">
        <v>1993</v>
      </c>
      <c r="BV203" s="16">
        <v>1994</v>
      </c>
      <c r="BW203" s="16">
        <v>1995</v>
      </c>
      <c r="BX203" s="16">
        <v>1996</v>
      </c>
      <c r="BY203" s="16">
        <v>1997</v>
      </c>
      <c r="BZ203" s="16">
        <v>1998</v>
      </c>
      <c r="CA203" s="16">
        <v>1999</v>
      </c>
      <c r="CB203" s="16">
        <v>2000</v>
      </c>
      <c r="CC203" s="16">
        <v>2001</v>
      </c>
      <c r="CD203" s="16">
        <v>2002</v>
      </c>
      <c r="CE203" s="16">
        <v>2003</v>
      </c>
      <c r="CF203" s="16">
        <v>2004</v>
      </c>
      <c r="CG203" s="16">
        <v>2005</v>
      </c>
      <c r="CH203" s="16">
        <v>2006</v>
      </c>
      <c r="CI203" s="16">
        <v>2007</v>
      </c>
      <c r="CJ203" s="16">
        <v>2008</v>
      </c>
      <c r="CK203" s="16">
        <v>2009</v>
      </c>
      <c r="CL203" s="16">
        <v>2010</v>
      </c>
      <c r="CM203" s="16">
        <v>2011</v>
      </c>
      <c r="CN203" s="16">
        <v>2012</v>
      </c>
      <c r="CO203" s="16">
        <v>2013</v>
      </c>
      <c r="CP203" s="16">
        <v>2014</v>
      </c>
      <c r="CQ203" s="16">
        <v>2015</v>
      </c>
      <c r="CR203" s="16">
        <v>2016</v>
      </c>
      <c r="CS203" s="16">
        <v>2017</v>
      </c>
      <c r="CT203" s="16">
        <v>2018</v>
      </c>
      <c r="CU203" s="16">
        <v>2019</v>
      </c>
      <c r="CV203" s="16">
        <v>2020</v>
      </c>
      <c r="CW203" s="16">
        <v>2021</v>
      </c>
      <c r="CX203" s="15" t="s">
        <v>267</v>
      </c>
      <c r="CY203" s="15" t="s">
        <v>268</v>
      </c>
      <c r="CZ203" s="15" t="s">
        <v>269</v>
      </c>
      <c r="DA203" s="15" t="s">
        <v>270</v>
      </c>
      <c r="DB203" s="15" t="s">
        <v>252</v>
      </c>
      <c r="DC203" s="151">
        <v>1999</v>
      </c>
      <c r="DD203" s="151"/>
      <c r="DE203" s="151"/>
      <c r="DF203" s="151"/>
      <c r="DG203" s="151"/>
      <c r="DH203" s="151"/>
      <c r="DI203" s="151"/>
      <c r="DJ203" s="151">
        <v>1999</v>
      </c>
      <c r="DK203" s="151">
        <v>2000</v>
      </c>
      <c r="DL203" s="151">
        <v>2001</v>
      </c>
      <c r="DM203" s="151">
        <v>2002</v>
      </c>
      <c r="DN203" s="151">
        <v>2003</v>
      </c>
      <c r="DO203" s="151">
        <v>2004</v>
      </c>
      <c r="DP203" s="151" t="s">
        <v>171</v>
      </c>
      <c r="DQ203" s="151" t="s">
        <v>172</v>
      </c>
      <c r="DR203" s="151" t="s">
        <v>173</v>
      </c>
      <c r="DS203" s="151" t="s">
        <v>174</v>
      </c>
      <c r="DT203" s="151" t="s">
        <v>175</v>
      </c>
      <c r="DU203" s="151" t="s">
        <v>215</v>
      </c>
      <c r="DV203" s="151" t="s">
        <v>216</v>
      </c>
      <c r="DW203" s="151">
        <v>2012</v>
      </c>
      <c r="DX203" s="151">
        <v>2013</v>
      </c>
      <c r="DY203" s="151">
        <v>2014</v>
      </c>
      <c r="DZ203" s="151">
        <v>2015</v>
      </c>
      <c r="EA203" s="151">
        <v>2016</v>
      </c>
      <c r="EB203" s="151">
        <v>2017</v>
      </c>
      <c r="EC203" s="151">
        <v>2018</v>
      </c>
      <c r="ED203" s="151">
        <v>2019</v>
      </c>
      <c r="EE203" s="151">
        <v>2020</v>
      </c>
      <c r="EF203" s="151">
        <v>2020</v>
      </c>
      <c r="EG203" s="15" t="s">
        <v>271</v>
      </c>
      <c r="EH203" s="15" t="s">
        <v>272</v>
      </c>
      <c r="EI203" s="15" t="s">
        <v>277</v>
      </c>
      <c r="EJ203" s="15" t="s">
        <v>276</v>
      </c>
      <c r="EK203" s="15" t="s">
        <v>226</v>
      </c>
      <c r="EL203" s="57">
        <v>1992</v>
      </c>
      <c r="EM203" s="57">
        <v>1993</v>
      </c>
      <c r="EN203" s="57">
        <v>1994</v>
      </c>
      <c r="EO203" s="57">
        <v>1995</v>
      </c>
      <c r="EP203" s="57">
        <v>1996</v>
      </c>
      <c r="EQ203" s="57">
        <v>1997</v>
      </c>
      <c r="ER203" s="57">
        <v>1998</v>
      </c>
      <c r="ES203" s="57">
        <v>1999</v>
      </c>
      <c r="ET203" s="57">
        <v>2000</v>
      </c>
      <c r="EU203" s="57">
        <v>2001</v>
      </c>
      <c r="EV203" s="57">
        <v>2002</v>
      </c>
      <c r="EW203" s="57">
        <v>2003</v>
      </c>
      <c r="EX203" s="57">
        <v>2004</v>
      </c>
      <c r="EY203" s="57">
        <v>2005</v>
      </c>
      <c r="EZ203" s="57">
        <v>2006</v>
      </c>
      <c r="FA203" s="57">
        <v>2007</v>
      </c>
      <c r="FB203" s="57">
        <v>2008</v>
      </c>
      <c r="FC203" s="57">
        <v>2009</v>
      </c>
      <c r="FD203" s="57">
        <v>2010</v>
      </c>
      <c r="FE203" s="57">
        <v>2011</v>
      </c>
      <c r="FF203" s="57">
        <v>2012</v>
      </c>
      <c r="FG203" s="57">
        <v>2013</v>
      </c>
      <c r="FH203" s="57">
        <v>2014</v>
      </c>
      <c r="FI203" s="57">
        <v>2015</v>
      </c>
      <c r="FJ203" s="57">
        <v>2016</v>
      </c>
      <c r="FK203" s="57">
        <v>2017</v>
      </c>
      <c r="FL203" s="57">
        <v>2018</v>
      </c>
      <c r="FM203" s="57">
        <v>2019</v>
      </c>
      <c r="FN203" s="57">
        <v>2020</v>
      </c>
      <c r="FO203" s="57">
        <v>2021</v>
      </c>
      <c r="FP203" s="15" t="s">
        <v>273</v>
      </c>
      <c r="FQ203" s="15" t="s">
        <v>272</v>
      </c>
      <c r="FR203" s="15" t="s">
        <v>274</v>
      </c>
      <c r="FS203" s="15" t="s">
        <v>275</v>
      </c>
      <c r="FT203" s="57">
        <v>1992</v>
      </c>
      <c r="FU203" s="57">
        <v>1993</v>
      </c>
      <c r="FV203" s="57">
        <v>1994</v>
      </c>
      <c r="FW203" s="57">
        <v>1995</v>
      </c>
      <c r="FX203" s="57">
        <v>1996</v>
      </c>
      <c r="FY203" s="57">
        <v>1997</v>
      </c>
      <c r="FZ203" s="57">
        <v>1998</v>
      </c>
      <c r="GA203" s="57">
        <v>1999</v>
      </c>
      <c r="GB203" s="57">
        <v>2000</v>
      </c>
      <c r="GC203" s="57">
        <v>2001</v>
      </c>
      <c r="GD203" s="57">
        <v>2002</v>
      </c>
      <c r="GE203" s="57">
        <v>2003</v>
      </c>
      <c r="GF203" s="57">
        <v>2004</v>
      </c>
      <c r="GG203" s="57">
        <v>2005</v>
      </c>
      <c r="GH203" s="57">
        <v>2006</v>
      </c>
      <c r="GI203" s="57">
        <v>2007</v>
      </c>
      <c r="GJ203" s="57">
        <v>2008</v>
      </c>
      <c r="GK203" s="57">
        <v>2009</v>
      </c>
      <c r="GL203" s="57">
        <v>2010</v>
      </c>
      <c r="GM203" s="57">
        <v>2011</v>
      </c>
      <c r="GN203" s="57">
        <v>2012</v>
      </c>
      <c r="GO203" s="57">
        <v>2013</v>
      </c>
      <c r="GP203" s="57">
        <v>2014</v>
      </c>
      <c r="GQ203" s="57">
        <v>2015</v>
      </c>
      <c r="GR203" s="57">
        <v>2016</v>
      </c>
      <c r="GS203" s="57">
        <v>2017</v>
      </c>
      <c r="GT203" s="57">
        <v>2018</v>
      </c>
      <c r="GU203" s="57">
        <v>2019</v>
      </c>
      <c r="GV203" s="57">
        <v>2020</v>
      </c>
      <c r="GW203" s="57">
        <v>2021</v>
      </c>
      <c r="GX203" s="15" t="s">
        <v>335</v>
      </c>
      <c r="GY203" s="15" t="s">
        <v>336</v>
      </c>
      <c r="GZ203" s="15" t="s">
        <v>337</v>
      </c>
      <c r="HA203" s="15" t="s">
        <v>338</v>
      </c>
      <c r="HB203" s="15" t="s">
        <v>227</v>
      </c>
      <c r="HC203" s="15" t="s">
        <v>228</v>
      </c>
      <c r="HD203" s="169" t="s">
        <v>296</v>
      </c>
      <c r="HE203" s="16">
        <v>1992</v>
      </c>
      <c r="HF203" s="16">
        <v>1993</v>
      </c>
      <c r="HG203" s="16">
        <v>1994</v>
      </c>
      <c r="HH203" s="16">
        <v>1995</v>
      </c>
      <c r="HI203" s="16">
        <v>1996</v>
      </c>
      <c r="HJ203" s="16">
        <v>1997</v>
      </c>
      <c r="HK203" s="16">
        <v>1998</v>
      </c>
      <c r="HL203" s="16">
        <v>1999</v>
      </c>
      <c r="HM203" s="16">
        <v>2000</v>
      </c>
      <c r="HN203" s="16">
        <v>2001</v>
      </c>
      <c r="HO203" s="16">
        <v>2002</v>
      </c>
      <c r="HP203" s="16">
        <v>2003</v>
      </c>
      <c r="HQ203" s="16">
        <v>2004</v>
      </c>
      <c r="HR203" s="16">
        <v>2005</v>
      </c>
      <c r="HS203" s="16">
        <v>2006</v>
      </c>
      <c r="HT203" s="16">
        <v>2007</v>
      </c>
      <c r="HU203" s="16">
        <v>2008</v>
      </c>
      <c r="HV203" s="16">
        <v>2009</v>
      </c>
      <c r="HW203" s="16">
        <v>2010</v>
      </c>
      <c r="HX203" s="16">
        <v>2011</v>
      </c>
      <c r="HY203" s="16">
        <v>2012</v>
      </c>
      <c r="HZ203" s="16">
        <v>2013</v>
      </c>
      <c r="IA203" s="16">
        <v>2014</v>
      </c>
      <c r="IB203" s="16">
        <v>2015</v>
      </c>
      <c r="IC203" s="16">
        <v>2016</v>
      </c>
      <c r="ID203" s="16">
        <v>2017</v>
      </c>
      <c r="IE203" s="16">
        <v>2018</v>
      </c>
      <c r="IF203" s="16">
        <v>2019</v>
      </c>
      <c r="IG203" s="16">
        <v>2020</v>
      </c>
      <c r="IH203" s="16">
        <v>2021</v>
      </c>
      <c r="II203" s="15" t="s">
        <v>299</v>
      </c>
      <c r="IJ203" s="15" t="s">
        <v>300</v>
      </c>
      <c r="IK203" s="15" t="s">
        <v>301</v>
      </c>
      <c r="IL203" s="15" t="s">
        <v>295</v>
      </c>
      <c r="IM203" s="16">
        <v>1992</v>
      </c>
      <c r="IN203" s="16">
        <v>1993</v>
      </c>
      <c r="IO203" s="16">
        <v>1994</v>
      </c>
      <c r="IP203" s="16">
        <v>1995</v>
      </c>
      <c r="IQ203" s="16">
        <v>1996</v>
      </c>
      <c r="IR203" s="16">
        <v>1997</v>
      </c>
      <c r="IS203" s="16">
        <v>1998</v>
      </c>
      <c r="IT203" s="16">
        <v>1999</v>
      </c>
      <c r="IU203" s="16">
        <v>2000</v>
      </c>
      <c r="IV203" s="16">
        <v>2001</v>
      </c>
      <c r="IW203" s="16">
        <v>2002</v>
      </c>
      <c r="IX203" s="16">
        <v>2003</v>
      </c>
      <c r="IY203" s="16">
        <v>2004</v>
      </c>
      <c r="IZ203" s="16">
        <v>2005</v>
      </c>
      <c r="JA203" s="16">
        <v>2006</v>
      </c>
      <c r="JB203" s="16">
        <v>2007</v>
      </c>
      <c r="JC203" s="16">
        <v>2008</v>
      </c>
      <c r="JD203" s="16">
        <v>2009</v>
      </c>
      <c r="JE203" s="16">
        <v>2010</v>
      </c>
      <c r="JF203" s="16">
        <v>2011</v>
      </c>
      <c r="JG203" s="16">
        <v>2012</v>
      </c>
      <c r="JH203" s="16">
        <v>2013</v>
      </c>
      <c r="JI203" s="16">
        <v>2014</v>
      </c>
      <c r="JJ203" s="16">
        <v>2015</v>
      </c>
      <c r="JK203" s="16">
        <v>2016</v>
      </c>
      <c r="JL203" s="16">
        <v>2017</v>
      </c>
      <c r="JM203" s="16">
        <v>2018</v>
      </c>
      <c r="JN203" s="16">
        <v>2019</v>
      </c>
      <c r="JO203" s="16">
        <v>2020</v>
      </c>
      <c r="JP203" s="16">
        <v>2021</v>
      </c>
      <c r="JQ203" s="15" t="s">
        <v>299</v>
      </c>
      <c r="JR203" s="15" t="s">
        <v>300</v>
      </c>
      <c r="JS203" s="15" t="s">
        <v>301</v>
      </c>
      <c r="JT203" s="15" t="s">
        <v>295</v>
      </c>
    </row>
    <row r="204" spans="1:280" x14ac:dyDescent="0.25">
      <c r="B204" s="13">
        <f>B205+B209+B212+B215+B219+B220</f>
        <v>0</v>
      </c>
      <c r="C204" s="13"/>
      <c r="D204" s="32"/>
      <c r="E204" s="70"/>
      <c r="F204" s="28" t="s">
        <v>351</v>
      </c>
      <c r="G204" s="41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41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3"/>
      <c r="AM204" s="41">
        <v>915594.2</v>
      </c>
      <c r="AN204" s="14">
        <v>900408.6</v>
      </c>
      <c r="AO204" s="14">
        <v>908846</v>
      </c>
      <c r="AP204" s="14">
        <v>912118.5</v>
      </c>
      <c r="AQ204" s="14">
        <v>899753</v>
      </c>
      <c r="AR204" s="14">
        <v>899739.83333333337</v>
      </c>
      <c r="AS204" s="14">
        <v>892304.66666666663</v>
      </c>
      <c r="AT204" s="41">
        <v>890980</v>
      </c>
      <c r="AU204" s="14">
        <v>895229</v>
      </c>
      <c r="AV204" s="14">
        <v>859829</v>
      </c>
      <c r="AW204" s="14">
        <v>846734</v>
      </c>
      <c r="AX204" s="14">
        <v>850077</v>
      </c>
      <c r="AY204" s="14">
        <v>860287</v>
      </c>
      <c r="AZ204" s="14">
        <v>870862</v>
      </c>
      <c r="BA204" s="14">
        <v>900473</v>
      </c>
      <c r="BB204" s="14">
        <v>932161</v>
      </c>
      <c r="BC204" s="14">
        <v>971476</v>
      </c>
      <c r="BD204" s="14">
        <v>1013257</v>
      </c>
      <c r="BE204" s="14">
        <v>1057664</v>
      </c>
      <c r="BF204" s="14">
        <v>1119288</v>
      </c>
      <c r="BG204" s="14">
        <v>1169094</v>
      </c>
      <c r="BH204" s="14">
        <v>1195129</v>
      </c>
      <c r="BI204" s="14">
        <v>1214596</v>
      </c>
      <c r="BJ204" s="14">
        <v>1255286</v>
      </c>
      <c r="BK204" s="14">
        <v>1295648</v>
      </c>
      <c r="BL204" s="14">
        <v>1327776</v>
      </c>
      <c r="BM204" s="14">
        <v>1357485</v>
      </c>
      <c r="BN204" s="14">
        <v>1391421</v>
      </c>
      <c r="BO204" s="14">
        <v>1426885</v>
      </c>
      <c r="BP204" s="14">
        <v>1448856</v>
      </c>
      <c r="BQ204" s="14">
        <v>1483858.6666666665</v>
      </c>
      <c r="BR204" s="13"/>
      <c r="BS204" s="13"/>
      <c r="BT204" s="14">
        <v>-15185.6</v>
      </c>
      <c r="BU204" s="14">
        <v>8437.4</v>
      </c>
      <c r="BV204" s="14">
        <v>3272.5</v>
      </c>
      <c r="BW204" s="14">
        <v>-12365.5</v>
      </c>
      <c r="BX204" s="14">
        <v>-13.16666666666697</v>
      </c>
      <c r="BY204" s="14">
        <v>-7435.166666666667</v>
      </c>
      <c r="BZ204" s="14">
        <v>-1324.6666666666661</v>
      </c>
      <c r="CA204" s="14">
        <v>4249</v>
      </c>
      <c r="CB204" s="14">
        <v>-35400</v>
      </c>
      <c r="CC204" s="14">
        <v>-13095</v>
      </c>
      <c r="CD204" s="14">
        <v>3343</v>
      </c>
      <c r="CE204" s="14">
        <v>10210</v>
      </c>
      <c r="CF204" s="14">
        <v>10575</v>
      </c>
      <c r="CG204" s="14">
        <v>29611</v>
      </c>
      <c r="CH204" s="14">
        <v>31688</v>
      </c>
      <c r="CI204" s="14">
        <v>39315</v>
      </c>
      <c r="CJ204" s="14">
        <v>41781</v>
      </c>
      <c r="CK204" s="14">
        <v>44407</v>
      </c>
      <c r="CL204" s="14">
        <v>61624</v>
      </c>
      <c r="CM204" s="14">
        <v>49806</v>
      </c>
      <c r="CN204" s="14">
        <v>26035</v>
      </c>
      <c r="CO204" s="14">
        <v>19467</v>
      </c>
      <c r="CP204" s="14">
        <v>40690</v>
      </c>
      <c r="CQ204" s="14">
        <v>40362</v>
      </c>
      <c r="CR204" s="14">
        <v>32128</v>
      </c>
      <c r="CS204" s="14">
        <v>29709</v>
      </c>
      <c r="CT204" s="14">
        <v>33936</v>
      </c>
      <c r="CU204" s="14">
        <v>35464</v>
      </c>
      <c r="CV204" s="14">
        <v>21971</v>
      </c>
      <c r="CW204" s="14">
        <v>35002.666666666664</v>
      </c>
      <c r="CX204" s="13">
        <v>-68860.2</v>
      </c>
      <c r="CY204" s="13">
        <v>322360</v>
      </c>
      <c r="CZ204" s="13">
        <v>314764.66666666669</v>
      </c>
      <c r="DA204" s="13">
        <v>568264.46666666667</v>
      </c>
      <c r="DB204" s="13"/>
      <c r="DC204" s="147">
        <v>46579</v>
      </c>
      <c r="DD204" s="147">
        <v>16143</v>
      </c>
      <c r="DE204" s="147">
        <v>25598</v>
      </c>
      <c r="DF204" s="147">
        <v>25981</v>
      </c>
      <c r="DG204" s="147">
        <v>24043</v>
      </c>
      <c r="DH204" s="147">
        <v>30988</v>
      </c>
      <c r="DI204" s="147">
        <v>33217</v>
      </c>
      <c r="DJ204" s="147">
        <v>23649</v>
      </c>
      <c r="DK204" s="147">
        <v>60526</v>
      </c>
      <c r="DL204" s="147">
        <v>61510</v>
      </c>
      <c r="DM204" s="147">
        <v>45062</v>
      </c>
      <c r="DN204" s="147">
        <v>32970</v>
      </c>
      <c r="DO204" s="147">
        <v>33880</v>
      </c>
      <c r="DP204" s="147">
        <v>30874</v>
      </c>
      <c r="DQ204" s="147">
        <v>31043</v>
      </c>
      <c r="DR204" s="147">
        <v>35358</v>
      </c>
      <c r="DS204" s="147">
        <v>37138</v>
      </c>
      <c r="DT204" s="147">
        <v>32468</v>
      </c>
      <c r="DU204" s="147">
        <v>28217</v>
      </c>
      <c r="DV204" s="147">
        <v>29798</v>
      </c>
      <c r="DW204" s="147">
        <v>38698</v>
      </c>
      <c r="DX204" s="147">
        <v>35071</v>
      </c>
      <c r="DY204" s="147">
        <v>18916</v>
      </c>
      <c r="DZ204" s="147">
        <v>27431</v>
      </c>
      <c r="EA204" s="147">
        <v>32423</v>
      </c>
      <c r="EB204" s="147">
        <v>37722</v>
      </c>
      <c r="EC204" s="147">
        <v>36499</v>
      </c>
      <c r="ED204" s="147">
        <v>40892.75</v>
      </c>
      <c r="EE204" s="147">
        <v>34173.5</v>
      </c>
      <c r="EF204" s="147">
        <v>39225.75</v>
      </c>
      <c r="EG204" s="13">
        <v>348234</v>
      </c>
      <c r="EH204" s="13">
        <v>336808</v>
      </c>
      <c r="EI204" s="13">
        <v>341052</v>
      </c>
      <c r="EJ204" s="13">
        <v>1026094</v>
      </c>
      <c r="EK204" s="13"/>
      <c r="EL204" s="14">
        <v>31393.4</v>
      </c>
      <c r="EM204" s="14">
        <v>24580.400000000001</v>
      </c>
      <c r="EN204" s="14">
        <v>28870.5</v>
      </c>
      <c r="EO204" s="14">
        <v>13615.5</v>
      </c>
      <c r="EP204" s="14">
        <v>24029.833333333332</v>
      </c>
      <c r="EQ204" s="14">
        <v>23552.833333333332</v>
      </c>
      <c r="ER204" s="14">
        <v>31892.333333333336</v>
      </c>
      <c r="ES204" s="14">
        <v>27898</v>
      </c>
      <c r="ET204" s="14">
        <v>25126</v>
      </c>
      <c r="EU204" s="14">
        <v>48415</v>
      </c>
      <c r="EV204" s="14">
        <v>48405</v>
      </c>
      <c r="EW204" s="14">
        <v>43180</v>
      </c>
      <c r="EX204" s="14">
        <v>44455</v>
      </c>
      <c r="EY204" s="14">
        <v>60485</v>
      </c>
      <c r="EZ204" s="14">
        <v>62731</v>
      </c>
      <c r="FA204" s="14">
        <v>74673</v>
      </c>
      <c r="FB204" s="14">
        <v>78919</v>
      </c>
      <c r="FC204" s="14">
        <v>76875</v>
      </c>
      <c r="FD204" s="14">
        <v>89841</v>
      </c>
      <c r="FE204" s="14">
        <v>79604</v>
      </c>
      <c r="FF204" s="14">
        <v>64733</v>
      </c>
      <c r="FG204" s="14">
        <v>54538</v>
      </c>
      <c r="FH204" s="14">
        <v>59606</v>
      </c>
      <c r="FI204" s="14">
        <v>67793</v>
      </c>
      <c r="FJ204" s="14">
        <v>64551</v>
      </c>
      <c r="FK204" s="14">
        <v>67431</v>
      </c>
      <c r="FL204" s="14">
        <v>70435</v>
      </c>
      <c r="FM204" s="14">
        <v>76356.75</v>
      </c>
      <c r="FN204" s="14">
        <v>56144.5</v>
      </c>
      <c r="FO204" s="14">
        <v>74228.416666666672</v>
      </c>
      <c r="FP204" s="13">
        <v>279373.8</v>
      </c>
      <c r="FQ204" s="13">
        <v>659168</v>
      </c>
      <c r="FR204" s="13">
        <v>655816.66666666663</v>
      </c>
      <c r="FS204" s="13">
        <v>1594358.4666666668</v>
      </c>
      <c r="FT204" s="236">
        <f>EL204/EL$204</f>
        <v>1</v>
      </c>
      <c r="FU204" s="236">
        <f t="shared" ref="FU204:FU221" si="840">EM204/EM$204</f>
        <v>1</v>
      </c>
      <c r="FV204" s="236">
        <f t="shared" ref="FV204:FV221" si="841">EN204/EN$204</f>
        <v>1</v>
      </c>
      <c r="FW204" s="236">
        <f t="shared" ref="FW204:FW221" si="842">EO204/EO$204</f>
        <v>1</v>
      </c>
      <c r="FX204" s="236">
        <f t="shared" ref="FX204:FX221" si="843">EP204/EP$204</f>
        <v>1</v>
      </c>
      <c r="FY204" s="236">
        <f t="shared" ref="FY204:FY221" si="844">EQ204/EQ$204</f>
        <v>1</v>
      </c>
      <c r="FZ204" s="236">
        <f t="shared" ref="FZ204:FZ221" si="845">ER204/ER$204</f>
        <v>1</v>
      </c>
      <c r="GA204" s="236">
        <f t="shared" ref="GA204:GA221" si="846">ES204/ES$204</f>
        <v>1</v>
      </c>
      <c r="GB204" s="236">
        <f t="shared" ref="GB204:GB221" si="847">ET204/ET$204</f>
        <v>1</v>
      </c>
      <c r="GC204" s="236">
        <f t="shared" ref="GC204:GC221" si="848">EU204/EU$204</f>
        <v>1</v>
      </c>
      <c r="GD204" s="236">
        <f t="shared" ref="GD204:GD221" si="849">EV204/EV$204</f>
        <v>1</v>
      </c>
      <c r="GE204" s="236">
        <f t="shared" ref="GE204:GE221" si="850">EW204/EW$204</f>
        <v>1</v>
      </c>
      <c r="GF204" s="236">
        <f t="shared" ref="GF204:GF221" si="851">EX204/EX$204</f>
        <v>1</v>
      </c>
      <c r="GG204" s="236">
        <f t="shared" ref="GG204:GG221" si="852">EY204/EY$204</f>
        <v>1</v>
      </c>
      <c r="GH204" s="236">
        <f t="shared" ref="GH204:GH221" si="853">EZ204/EZ$204</f>
        <v>1</v>
      </c>
      <c r="GI204" s="236">
        <f t="shared" ref="GI204:GI221" si="854">FA204/FA$204</f>
        <v>1</v>
      </c>
      <c r="GJ204" s="236">
        <f t="shared" ref="GJ204:GJ221" si="855">FB204/FB$204</f>
        <v>1</v>
      </c>
      <c r="GK204" s="236">
        <f t="shared" ref="GK204:GK221" si="856">FC204/FC$204</f>
        <v>1</v>
      </c>
      <c r="GL204" s="236">
        <f t="shared" ref="GL204:GL221" si="857">FD204/FD$204</f>
        <v>1</v>
      </c>
      <c r="GM204" s="236">
        <f t="shared" ref="GM204:GM221" si="858">FE204/FE$204</f>
        <v>1</v>
      </c>
      <c r="GN204" s="236">
        <f t="shared" ref="GN204:GN221" si="859">FF204/FF$204</f>
        <v>1</v>
      </c>
      <c r="GO204" s="236">
        <f t="shared" ref="GO204:GO221" si="860">FG204/FG$204</f>
        <v>1</v>
      </c>
      <c r="GP204" s="236">
        <f t="shared" ref="GP204:GP221" si="861">FH204/FH$204</f>
        <v>1</v>
      </c>
      <c r="GQ204" s="236">
        <f t="shared" ref="GQ204:GQ221" si="862">FI204/FI$204</f>
        <v>1</v>
      </c>
      <c r="GR204" s="236">
        <f t="shared" ref="GR204:GR221" si="863">FJ204/FJ$204</f>
        <v>1</v>
      </c>
      <c r="GS204" s="236">
        <f t="shared" ref="GS204:GS221" si="864">FK204/FK$204</f>
        <v>1</v>
      </c>
      <c r="GT204" s="236">
        <f t="shared" ref="GT204:GT221" si="865">FL204/FL$204</f>
        <v>1</v>
      </c>
      <c r="GU204" s="236">
        <f t="shared" ref="GU204:GU221" si="866">FM204/FM$204</f>
        <v>1</v>
      </c>
      <c r="GV204" s="236">
        <f t="shared" ref="GV204:GV221" si="867">FN204/FN$204</f>
        <v>1</v>
      </c>
      <c r="GW204" s="236">
        <f t="shared" ref="GW204:GW221" si="868">FO204/FO$204</f>
        <v>1</v>
      </c>
      <c r="GX204" s="196">
        <f t="shared" ref="GX204:GX221" si="869">FP204/FP$204</f>
        <v>1</v>
      </c>
      <c r="GY204" s="196">
        <f t="shared" ref="GY204:GY221" si="870">FQ204/FQ$204</f>
        <v>1</v>
      </c>
      <c r="GZ204" s="196">
        <f t="shared" ref="GZ204:GZ221" si="871">FR204/FR$204</f>
        <v>1</v>
      </c>
      <c r="HA204" s="196">
        <f t="shared" ref="HA204:HA221" si="872">FS204/FS$204</f>
        <v>1</v>
      </c>
      <c r="HB204" s="13"/>
      <c r="HC204" s="13"/>
      <c r="HD204" s="37"/>
      <c r="HE204" s="14">
        <v>10459.911690000001</v>
      </c>
      <c r="HF204" s="14">
        <v>9315.7436309999994</v>
      </c>
      <c r="HG204" s="14">
        <v>11472.679908000002</v>
      </c>
      <c r="HH204" s="14">
        <f>HH205+HH209+HH212+HH215+HH219+HH220</f>
        <v>7845.163230000001</v>
      </c>
      <c r="HI204" s="14">
        <v>8751.1169369999989</v>
      </c>
      <c r="HJ204" s="14">
        <v>10798.132890000003</v>
      </c>
      <c r="HK204" s="14">
        <v>12100.739085000001</v>
      </c>
      <c r="HL204" s="14">
        <v>9335.9376360000024</v>
      </c>
      <c r="HM204" s="14">
        <v>11187.131466000001</v>
      </c>
      <c r="HN204" s="14">
        <v>16820.301860999996</v>
      </c>
      <c r="HO204" s="14">
        <v>16989.573411000001</v>
      </c>
      <c r="HP204" s="14">
        <v>16496.718671999999</v>
      </c>
      <c r="HQ204" s="14">
        <v>15807.094032000003</v>
      </c>
      <c r="HR204" s="14">
        <v>18215.688684000001</v>
      </c>
      <c r="HS204" s="14">
        <v>17868.189629999997</v>
      </c>
      <c r="HT204" s="14">
        <v>18694.713294000005</v>
      </c>
      <c r="HU204" s="14">
        <v>19231.236204000001</v>
      </c>
      <c r="HV204" s="14">
        <v>22435.491356999999</v>
      </c>
      <c r="HW204" s="14">
        <v>23889.173835000001</v>
      </c>
      <c r="HX204" s="14">
        <v>21017.507240999999</v>
      </c>
      <c r="HY204" s="14">
        <v>13972.332414000002</v>
      </c>
      <c r="HZ204" s="14">
        <v>12338.997545999999</v>
      </c>
      <c r="IA204" s="14">
        <v>13573.803684</v>
      </c>
      <c r="IB204" s="14">
        <v>19044.125739000003</v>
      </c>
      <c r="IC204" s="14">
        <v>24146.271885000006</v>
      </c>
      <c r="ID204" s="14">
        <v>23189.391596999998</v>
      </c>
      <c r="IE204" s="14">
        <v>20659.202177999996</v>
      </c>
      <c r="IF204" s="14">
        <v>20484.191673000001</v>
      </c>
      <c r="IG204" s="14">
        <v>17080.532084999999</v>
      </c>
      <c r="IH204" s="14">
        <v>22242.194699</v>
      </c>
      <c r="II204" s="13">
        <v>108086.85833400002</v>
      </c>
      <c r="IJ204" s="13">
        <v>190645.38636</v>
      </c>
      <c r="IK204" s="13">
        <v>186731.04349999997</v>
      </c>
      <c r="IL204" s="13">
        <v>485463.28819400002</v>
      </c>
      <c r="IM204" s="172">
        <f t="shared" ref="IM204:IM221" si="873">HE204/EL204</f>
        <v>0.33318823988481655</v>
      </c>
      <c r="IN204" s="172">
        <f t="shared" ref="IN204:IN221" si="874">HF204/EM204</f>
        <v>0.37899072557810282</v>
      </c>
      <c r="IO204" s="172">
        <f t="shared" ref="IO204:IO221" si="875">HG204/EN204</f>
        <v>0.3973841778978543</v>
      </c>
      <c r="IP204" s="215">
        <v>0.38997740506295708</v>
      </c>
      <c r="IQ204" s="172">
        <f t="shared" ref="IQ204:IQ221" si="876">HI204/EP204</f>
        <v>0.36417717990830839</v>
      </c>
      <c r="IR204" s="172">
        <f t="shared" ref="IR204:IR221" si="877">HJ204/EQ204</f>
        <v>0.45846428483480417</v>
      </c>
      <c r="IS204" s="172">
        <f t="shared" ref="IS204:IS221" si="878">HK204/ER204</f>
        <v>0.3794247024363222</v>
      </c>
      <c r="IT204" s="172">
        <f t="shared" ref="IT204:IT221" si="879">HL204/ES204</f>
        <v>0.33464540956340966</v>
      </c>
      <c r="IU204" s="172">
        <f t="shared" ref="IU204:IU221" si="880">HM204/ET204</f>
        <v>0.44524124277640692</v>
      </c>
      <c r="IV204" s="172">
        <f t="shared" ref="IV204:IV221" si="881">HN204/EU204</f>
        <v>0.34741922670659914</v>
      </c>
      <c r="IW204" s="172">
        <f t="shared" ref="IW204:IW221" si="882">HO204/EV204</f>
        <v>0.35098798493957239</v>
      </c>
      <c r="IX204" s="172">
        <f t="shared" ref="IX204:IX221" si="883">HP204/EW204</f>
        <v>0.38204536062992123</v>
      </c>
      <c r="IY204" s="172">
        <f t="shared" ref="IY204:IY221" si="884">HQ204/EX204</f>
        <v>0.35557516661792832</v>
      </c>
      <c r="IZ204" s="172">
        <f t="shared" ref="IZ204:IZ221" si="885">HR204/EY204</f>
        <v>0.3011604312474167</v>
      </c>
      <c r="JA204" s="172">
        <f t="shared" ref="JA204:JA221" si="886">HS204/EZ204</f>
        <v>0.28483827182732618</v>
      </c>
      <c r="JB204" s="172">
        <f t="shared" ref="JB204:JB221" si="887">HT204/FA204</f>
        <v>0.25035438905628549</v>
      </c>
      <c r="JC204" s="172">
        <f t="shared" ref="JC204:JC221" si="888">HU204/FB204</f>
        <v>0.24368322208847046</v>
      </c>
      <c r="JD204" s="172">
        <f t="shared" ref="JD204:JD221" si="889">HV204/FC204</f>
        <v>0.29184379000975608</v>
      </c>
      <c r="JE204" s="172">
        <f t="shared" ref="JE204:JE221" si="890">HW204/FD204</f>
        <v>0.26590503038701707</v>
      </c>
      <c r="JF204" s="172">
        <f t="shared" ref="JF204:JF221" si="891">HX204/FE204</f>
        <v>0.26402576806441885</v>
      </c>
      <c r="JG204" s="172">
        <f t="shared" ref="JG204:JG221" si="892">HY204/FF204</f>
        <v>0.21584558747470381</v>
      </c>
      <c r="JH204" s="172">
        <f t="shared" ref="JH204:JH221" si="893">HZ204/FG204</f>
        <v>0.22624587527962153</v>
      </c>
      <c r="JI204" s="172">
        <f t="shared" ref="JI204:JI221" si="894">IA204/FH204</f>
        <v>0.2277254585779955</v>
      </c>
      <c r="JJ204" s="172">
        <f t="shared" ref="JJ204:JJ221" si="895">IB204/FI204</f>
        <v>0.28091581341731453</v>
      </c>
      <c r="JK204" s="172">
        <f t="shared" ref="JK204:JK221" si="896">IC204/FJ204</f>
        <v>0.3740650320676675</v>
      </c>
      <c r="JL204" s="172">
        <f t="shared" ref="JL204:JL221" si="897">ID204/FK204</f>
        <v>0.34389808243982734</v>
      </c>
      <c r="JM204" s="172">
        <f t="shared" ref="JM204:JM221" si="898">IE204/FL204</f>
        <v>0.29330875527791578</v>
      </c>
      <c r="JN204" s="172">
        <f t="shared" ref="JN204:JN221" si="899">IF204/FM204</f>
        <v>0.2682695593120451</v>
      </c>
      <c r="JO204" s="172">
        <f t="shared" ref="JO204:JO221" si="900">IG204/FN204</f>
        <v>0.30422449367257698</v>
      </c>
      <c r="JP204" s="172">
        <f t="shared" ref="JP204:JP221" si="901">IH204/FO204</f>
        <v>0.29964528003987689</v>
      </c>
      <c r="JQ204" s="37">
        <f t="shared" ref="JQ204:JQ221" si="902">II204/FP204</f>
        <v>0.38688974533044984</v>
      </c>
      <c r="JR204" s="37">
        <f t="shared" ref="JR204:JR221" si="903">IJ204/FQ204</f>
        <v>0.2892212400480606</v>
      </c>
      <c r="JS204" s="37">
        <f t="shared" ref="JS204:JS221" si="904">IK204/FR204</f>
        <v>0.28473055503316475</v>
      </c>
      <c r="JT204" s="37">
        <f t="shared" ref="JT204:JT221" si="905">IL204/FS204</f>
        <v>0.30448816771360115</v>
      </c>
    </row>
    <row r="205" spans="1:280" x14ac:dyDescent="0.25">
      <c r="B205" s="13">
        <f>B206+B207</f>
        <v>0</v>
      </c>
      <c r="C205" s="13"/>
      <c r="D205" s="32"/>
      <c r="E205" s="70"/>
      <c r="F205" s="28" t="s">
        <v>196</v>
      </c>
      <c r="G205" s="41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41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3"/>
      <c r="AM205" s="41">
        <v>585707.19999999995</v>
      </c>
      <c r="AN205" s="14">
        <v>569400.6</v>
      </c>
      <c r="AO205" s="14">
        <v>575942</v>
      </c>
      <c r="AP205" s="14">
        <v>582078.5</v>
      </c>
      <c r="AQ205" s="14">
        <v>584892</v>
      </c>
      <c r="AR205" s="14">
        <v>590816.83333333337</v>
      </c>
      <c r="AS205" s="14">
        <v>593803.66666666663</v>
      </c>
      <c r="AT205" s="41">
        <v>594915</v>
      </c>
      <c r="AU205" s="14">
        <v>601896</v>
      </c>
      <c r="AV205" s="14">
        <v>598262</v>
      </c>
      <c r="AW205" s="14">
        <v>603165</v>
      </c>
      <c r="AX205" s="14">
        <v>610455</v>
      </c>
      <c r="AY205" s="14">
        <v>617918</v>
      </c>
      <c r="AZ205" s="14">
        <v>627277</v>
      </c>
      <c r="BA205" s="14">
        <v>648125</v>
      </c>
      <c r="BB205" s="14">
        <v>669118</v>
      </c>
      <c r="BC205" s="14">
        <v>698767</v>
      </c>
      <c r="BD205" s="14">
        <v>730936</v>
      </c>
      <c r="BE205" s="14">
        <v>759047</v>
      </c>
      <c r="BF205" s="14">
        <v>797073</v>
      </c>
      <c r="BG205" s="14">
        <v>829861</v>
      </c>
      <c r="BH205" s="14">
        <v>856196</v>
      </c>
      <c r="BI205" s="14">
        <v>875020</v>
      </c>
      <c r="BJ205" s="14">
        <v>902580</v>
      </c>
      <c r="BK205" s="14">
        <v>927140</v>
      </c>
      <c r="BL205" s="14">
        <v>941679</v>
      </c>
      <c r="BM205" s="14">
        <v>954134</v>
      </c>
      <c r="BN205" s="14">
        <v>972803</v>
      </c>
      <c r="BO205" s="14">
        <v>995427</v>
      </c>
      <c r="BP205" s="14">
        <v>1010143</v>
      </c>
      <c r="BQ205" s="14">
        <v>1030581.6666666666</v>
      </c>
      <c r="BR205" s="13"/>
      <c r="BS205" s="13"/>
      <c r="BT205" s="14">
        <v>-16306.6</v>
      </c>
      <c r="BU205" s="14">
        <v>6541.4</v>
      </c>
      <c r="BV205" s="14">
        <v>6136.5</v>
      </c>
      <c r="BW205" s="14">
        <v>2813.5</v>
      </c>
      <c r="BX205" s="14">
        <v>5924.833333333333</v>
      </c>
      <c r="BY205" s="14">
        <v>2986.833333333333</v>
      </c>
      <c r="BZ205" s="14">
        <v>1111.3333333333339</v>
      </c>
      <c r="CA205" s="14">
        <v>6981</v>
      </c>
      <c r="CB205" s="14">
        <v>-3634</v>
      </c>
      <c r="CC205" s="14">
        <v>4903</v>
      </c>
      <c r="CD205" s="14">
        <v>7290</v>
      </c>
      <c r="CE205" s="14">
        <v>7463</v>
      </c>
      <c r="CF205" s="14">
        <v>9359</v>
      </c>
      <c r="CG205" s="14">
        <v>20848</v>
      </c>
      <c r="CH205" s="14">
        <v>20993</v>
      </c>
      <c r="CI205" s="14">
        <v>29649</v>
      </c>
      <c r="CJ205" s="14">
        <v>32169</v>
      </c>
      <c r="CK205" s="14">
        <v>28111</v>
      </c>
      <c r="CL205" s="14">
        <v>38026</v>
      </c>
      <c r="CM205" s="14">
        <v>32788</v>
      </c>
      <c r="CN205" s="14">
        <v>26335</v>
      </c>
      <c r="CO205" s="14">
        <v>18824</v>
      </c>
      <c r="CP205" s="14">
        <v>27560</v>
      </c>
      <c r="CQ205" s="14">
        <v>24560</v>
      </c>
      <c r="CR205" s="14">
        <v>14539</v>
      </c>
      <c r="CS205" s="14">
        <v>12455</v>
      </c>
      <c r="CT205" s="14">
        <v>18669</v>
      </c>
      <c r="CU205" s="14">
        <v>22624</v>
      </c>
      <c r="CV205" s="14">
        <v>14716</v>
      </c>
      <c r="CW205" s="14">
        <v>20438.666666666664</v>
      </c>
      <c r="CX205" s="13">
        <v>17457.8</v>
      </c>
      <c r="CY205" s="13">
        <v>226696</v>
      </c>
      <c r="CZ205" s="13">
        <v>200720.66666666669</v>
      </c>
      <c r="DA205" s="13">
        <v>444874.46666666667</v>
      </c>
      <c r="DB205" s="13"/>
      <c r="DC205" s="147">
        <v>30297</v>
      </c>
      <c r="DD205" s="147">
        <v>3301</v>
      </c>
      <c r="DE205" s="147">
        <v>4902</v>
      </c>
      <c r="DF205" s="147">
        <v>4549</v>
      </c>
      <c r="DG205" s="147">
        <v>4319</v>
      </c>
      <c r="DH205" s="147">
        <v>4602</v>
      </c>
      <c r="DI205" s="147">
        <v>4389</v>
      </c>
      <c r="DJ205" s="147">
        <v>3461</v>
      </c>
      <c r="DK205" s="147">
        <v>8668</v>
      </c>
      <c r="DL205" s="147">
        <v>9225</v>
      </c>
      <c r="DM205" s="147">
        <v>7957</v>
      </c>
      <c r="DN205" s="147">
        <v>7129</v>
      </c>
      <c r="DO205" s="147">
        <v>7453</v>
      </c>
      <c r="DP205" s="147">
        <v>7151</v>
      </c>
      <c r="DQ205" s="147">
        <v>8101</v>
      </c>
      <c r="DR205" s="147">
        <v>9293</v>
      </c>
      <c r="DS205" s="147">
        <v>10141</v>
      </c>
      <c r="DT205" s="147">
        <v>8555</v>
      </c>
      <c r="DU205" s="147">
        <v>8027</v>
      </c>
      <c r="DV205" s="147">
        <v>9172</v>
      </c>
      <c r="DW205" s="147">
        <v>11815</v>
      </c>
      <c r="DX205" s="147">
        <v>11581</v>
      </c>
      <c r="DY205" s="147">
        <v>7168</v>
      </c>
      <c r="DZ205" s="147">
        <v>9791</v>
      </c>
      <c r="EA205" s="147">
        <v>11712</v>
      </c>
      <c r="EB205" s="147">
        <v>13917</v>
      </c>
      <c r="EC205" s="147">
        <v>13232</v>
      </c>
      <c r="ED205" s="147">
        <v>15225.5</v>
      </c>
      <c r="EE205" s="147">
        <v>11700.5</v>
      </c>
      <c r="EF205" s="147">
        <v>12554.5</v>
      </c>
      <c r="EG205" s="13">
        <v>77713</v>
      </c>
      <c r="EH205" s="13">
        <v>82979</v>
      </c>
      <c r="EI205" s="13">
        <v>118696.5</v>
      </c>
      <c r="EJ205" s="13">
        <v>279388.5</v>
      </c>
      <c r="EK205" s="13"/>
      <c r="EL205" s="14">
        <v>13990.4</v>
      </c>
      <c r="EM205" s="14">
        <v>9842.4</v>
      </c>
      <c r="EN205" s="14">
        <v>11038.5</v>
      </c>
      <c r="EO205" s="14">
        <v>7362.5</v>
      </c>
      <c r="EP205" s="14">
        <v>10243.833333333332</v>
      </c>
      <c r="EQ205" s="14">
        <v>7588.833333333333</v>
      </c>
      <c r="ER205" s="14">
        <v>5500.3333333333339</v>
      </c>
      <c r="ES205" s="14">
        <v>10442</v>
      </c>
      <c r="ET205" s="14">
        <v>5034</v>
      </c>
      <c r="EU205" s="14">
        <v>14128</v>
      </c>
      <c r="EV205" s="14">
        <v>15247</v>
      </c>
      <c r="EW205" s="14">
        <v>14592</v>
      </c>
      <c r="EX205" s="14">
        <v>16812</v>
      </c>
      <c r="EY205" s="14">
        <v>27999</v>
      </c>
      <c r="EZ205" s="14">
        <v>29094</v>
      </c>
      <c r="FA205" s="14">
        <v>38942</v>
      </c>
      <c r="FB205" s="14">
        <v>42310</v>
      </c>
      <c r="FC205" s="14">
        <v>36666</v>
      </c>
      <c r="FD205" s="14">
        <v>46053</v>
      </c>
      <c r="FE205" s="14">
        <v>41960</v>
      </c>
      <c r="FF205" s="14">
        <v>38150</v>
      </c>
      <c r="FG205" s="14">
        <v>30405</v>
      </c>
      <c r="FH205" s="14">
        <v>34728</v>
      </c>
      <c r="FI205" s="14">
        <v>34351</v>
      </c>
      <c r="FJ205" s="14">
        <v>26251</v>
      </c>
      <c r="FK205" s="14">
        <v>26372</v>
      </c>
      <c r="FL205" s="14">
        <v>31901</v>
      </c>
      <c r="FM205" s="14">
        <v>37849.5</v>
      </c>
      <c r="FN205" s="14">
        <v>26416.5</v>
      </c>
      <c r="FO205" s="14">
        <v>32993.166666666672</v>
      </c>
      <c r="FP205" s="13">
        <v>95170.8</v>
      </c>
      <c r="FQ205" s="13">
        <v>309675</v>
      </c>
      <c r="FR205" s="13">
        <v>319417.16666666663</v>
      </c>
      <c r="FS205" s="13">
        <v>724262.96666666667</v>
      </c>
      <c r="FT205" s="236">
        <f t="shared" ref="FT205:FT221" si="906">EL205/EL$204</f>
        <v>0.44564781132339915</v>
      </c>
      <c r="FU205" s="236">
        <f t="shared" si="840"/>
        <v>0.40041659208149577</v>
      </c>
      <c r="FV205" s="236">
        <f t="shared" si="841"/>
        <v>0.38234530056632204</v>
      </c>
      <c r="FW205" s="236">
        <f t="shared" si="842"/>
        <v>0.54074400499430797</v>
      </c>
      <c r="FX205" s="236">
        <f t="shared" si="843"/>
        <v>0.4262964786827485</v>
      </c>
      <c r="FY205" s="236">
        <f t="shared" si="844"/>
        <v>0.32220468874940739</v>
      </c>
      <c r="FZ205" s="236">
        <f t="shared" si="845"/>
        <v>0.17246569185906749</v>
      </c>
      <c r="GA205" s="236">
        <f t="shared" si="846"/>
        <v>0.37429206394723635</v>
      </c>
      <c r="GB205" s="236">
        <f t="shared" si="847"/>
        <v>0.20035023481652472</v>
      </c>
      <c r="GC205" s="236">
        <f t="shared" si="848"/>
        <v>0.29181038934214604</v>
      </c>
      <c r="GD205" s="236">
        <f t="shared" si="849"/>
        <v>0.31498812106187379</v>
      </c>
      <c r="GE205" s="236">
        <f t="shared" si="850"/>
        <v>0.33793422880963409</v>
      </c>
      <c r="GF205" s="236">
        <f t="shared" si="851"/>
        <v>0.37818018220672589</v>
      </c>
      <c r="GG205" s="236">
        <f t="shared" si="852"/>
        <v>0.46290815904769778</v>
      </c>
      <c r="GH205" s="236">
        <f t="shared" si="853"/>
        <v>0.4637898327780523</v>
      </c>
      <c r="GI205" s="236">
        <f t="shared" si="854"/>
        <v>0.52150040844749779</v>
      </c>
      <c r="GJ205" s="236">
        <f t="shared" si="855"/>
        <v>0.53611931220618614</v>
      </c>
      <c r="GK205" s="236">
        <f t="shared" si="856"/>
        <v>0.47695609756097562</v>
      </c>
      <c r="GL205" s="236">
        <f t="shared" si="857"/>
        <v>0.51260560323237725</v>
      </c>
      <c r="GM205" s="236">
        <f t="shared" si="858"/>
        <v>0.52710919049294003</v>
      </c>
      <c r="GN205" s="236">
        <f t="shared" si="859"/>
        <v>0.5893439204115366</v>
      </c>
      <c r="GO205" s="236">
        <f t="shared" si="860"/>
        <v>0.55750119182955005</v>
      </c>
      <c r="GP205" s="236">
        <f t="shared" si="861"/>
        <v>0.58262591014327414</v>
      </c>
      <c r="GQ205" s="236">
        <f t="shared" si="862"/>
        <v>0.50670423200035397</v>
      </c>
      <c r="GR205" s="236">
        <f t="shared" si="863"/>
        <v>0.40667069448962834</v>
      </c>
      <c r="GS205" s="236">
        <f t="shared" si="864"/>
        <v>0.39109608340377572</v>
      </c>
      <c r="GT205" s="236">
        <f t="shared" si="865"/>
        <v>0.45291403421594378</v>
      </c>
      <c r="GU205" s="236">
        <f t="shared" si="866"/>
        <v>0.49569291516467112</v>
      </c>
      <c r="GV205" s="236">
        <f t="shared" si="867"/>
        <v>0.47050913268441252</v>
      </c>
      <c r="GW205" s="236">
        <f t="shared" si="868"/>
        <v>0.44448161699079758</v>
      </c>
      <c r="GX205" s="196">
        <f t="shared" si="869"/>
        <v>0.34065757060969931</v>
      </c>
      <c r="GY205" s="196">
        <f t="shared" si="870"/>
        <v>0.46979677411524834</v>
      </c>
      <c r="GZ205" s="196">
        <f t="shared" si="871"/>
        <v>0.48705252992452158</v>
      </c>
      <c r="HA205" s="196">
        <f t="shared" si="872"/>
        <v>0.4542660774279243</v>
      </c>
      <c r="HB205" s="13"/>
      <c r="HC205" s="13"/>
      <c r="HD205" s="37"/>
      <c r="HE205" s="14">
        <v>171.59792999999999</v>
      </c>
      <c r="HF205" s="14">
        <v>63.256221000000011</v>
      </c>
      <c r="HG205" s="14">
        <v>237.75481800000003</v>
      </c>
      <c r="HH205" s="14">
        <f>HH206+HH207</f>
        <v>4529.7720150000005</v>
      </c>
      <c r="HI205" s="14">
        <v>159.10829699999996</v>
      </c>
      <c r="HJ205" s="14">
        <v>199.21955999999992</v>
      </c>
      <c r="HK205" s="14">
        <v>135.51859500000003</v>
      </c>
      <c r="HL205" s="14">
        <v>467.17416599999996</v>
      </c>
      <c r="HM205" s="14">
        <v>121.40658599999998</v>
      </c>
      <c r="HN205" s="14">
        <v>770.72630099999992</v>
      </c>
      <c r="HO205" s="14">
        <v>830.51444099999992</v>
      </c>
      <c r="HP205" s="14">
        <v>798.54220199999997</v>
      </c>
      <c r="HQ205" s="14">
        <v>847.49101199999996</v>
      </c>
      <c r="HR205" s="14">
        <v>1410.3180240000002</v>
      </c>
      <c r="HS205" s="14">
        <v>1157.2061399999998</v>
      </c>
      <c r="HT205" s="14">
        <v>1378.8849239999993</v>
      </c>
      <c r="HU205" s="14">
        <v>2043.010734</v>
      </c>
      <c r="HV205" s="14">
        <v>2527.4075070000004</v>
      </c>
      <c r="HW205" s="14">
        <v>3892.9459349999997</v>
      </c>
      <c r="HX205" s="14">
        <v>2225.3889209999998</v>
      </c>
      <c r="HY205" s="14">
        <v>965.45483399999978</v>
      </c>
      <c r="HZ205" s="14">
        <v>888.43860600000016</v>
      </c>
      <c r="IA205" s="14">
        <v>1129.8822239999997</v>
      </c>
      <c r="IB205" s="14">
        <v>1414.5179489999996</v>
      </c>
      <c r="IC205" s="14">
        <v>1309.1285849999997</v>
      </c>
      <c r="ID205" s="14">
        <v>1371.2153519999997</v>
      </c>
      <c r="IE205" s="14">
        <v>1661.837808</v>
      </c>
      <c r="IF205" s="14">
        <v>1871.0541030000002</v>
      </c>
      <c r="IG205" s="14">
        <v>1432.782555</v>
      </c>
      <c r="IH205" s="14">
        <v>1556.2099189999999</v>
      </c>
      <c r="II205" s="13">
        <v>2405.6963340000002</v>
      </c>
      <c r="IJ205" s="13">
        <v>17111.709839999996</v>
      </c>
      <c r="IK205" s="13">
        <v>13600.521934999999</v>
      </c>
      <c r="IL205" s="13">
        <v>33117.928109</v>
      </c>
      <c r="IM205" s="172">
        <f t="shared" si="873"/>
        <v>1.2265405563815187E-2</v>
      </c>
      <c r="IN205" s="172">
        <f t="shared" si="874"/>
        <v>6.4269102048280921E-3</v>
      </c>
      <c r="IO205" s="172">
        <f t="shared" si="875"/>
        <v>2.1538688952303306E-2</v>
      </c>
      <c r="IP205" s="172">
        <v>1.0856891001697792E-2</v>
      </c>
      <c r="IQ205" s="172">
        <f t="shared" si="876"/>
        <v>1.5532105201503343E-2</v>
      </c>
      <c r="IR205" s="172">
        <f t="shared" si="877"/>
        <v>2.6251671534930701E-2</v>
      </c>
      <c r="IS205" s="172">
        <f t="shared" si="878"/>
        <v>2.4638251318101937E-2</v>
      </c>
      <c r="IT205" s="172">
        <f t="shared" si="879"/>
        <v>4.4739912468875688E-2</v>
      </c>
      <c r="IU205" s="172">
        <f t="shared" si="880"/>
        <v>2.4117319427890339E-2</v>
      </c>
      <c r="IV205" s="172">
        <f t="shared" si="881"/>
        <v>5.4553107375424681E-2</v>
      </c>
      <c r="IW205" s="172">
        <f t="shared" si="882"/>
        <v>5.4470678887650024E-2</v>
      </c>
      <c r="IX205" s="172">
        <f t="shared" si="883"/>
        <v>5.4724657483552631E-2</v>
      </c>
      <c r="IY205" s="172">
        <f t="shared" si="884"/>
        <v>5.0409886509635973E-2</v>
      </c>
      <c r="IZ205" s="172">
        <f t="shared" si="885"/>
        <v>5.0370299796421304E-2</v>
      </c>
      <c r="JA205" s="172">
        <f t="shared" si="886"/>
        <v>3.977473499690657E-2</v>
      </c>
      <c r="JB205" s="172">
        <f t="shared" si="887"/>
        <v>3.5408682758974866E-2</v>
      </c>
      <c r="JC205" s="172">
        <f t="shared" si="888"/>
        <v>4.8286710801229024E-2</v>
      </c>
      <c r="JD205" s="172">
        <f t="shared" si="889"/>
        <v>6.8930548928162333E-2</v>
      </c>
      <c r="JE205" s="172">
        <f t="shared" si="890"/>
        <v>8.4531864047944758E-2</v>
      </c>
      <c r="JF205" s="172">
        <f t="shared" si="891"/>
        <v>5.3035960938989511E-2</v>
      </c>
      <c r="JG205" s="172">
        <f t="shared" si="892"/>
        <v>2.5306810851900386E-2</v>
      </c>
      <c r="JH205" s="172">
        <f t="shared" si="893"/>
        <v>2.9220148199309331E-2</v>
      </c>
      <c r="JI205" s="172">
        <f t="shared" si="894"/>
        <v>3.2535194194885965E-2</v>
      </c>
      <c r="JJ205" s="172">
        <f t="shared" si="895"/>
        <v>4.1178363046199519E-2</v>
      </c>
      <c r="JK205" s="172">
        <f t="shared" si="896"/>
        <v>4.9869665346082045E-2</v>
      </c>
      <c r="JL205" s="172">
        <f t="shared" si="897"/>
        <v>5.199512179584407E-2</v>
      </c>
      <c r="JM205" s="172">
        <f t="shared" si="898"/>
        <v>5.2093596062819346E-2</v>
      </c>
      <c r="JN205" s="172">
        <f t="shared" si="899"/>
        <v>4.943405072722229E-2</v>
      </c>
      <c r="JO205" s="172">
        <f t="shared" si="900"/>
        <v>5.423816762250866E-2</v>
      </c>
      <c r="JP205" s="172">
        <f t="shared" si="901"/>
        <v>4.716764337059693E-2</v>
      </c>
      <c r="JQ205" s="37">
        <f t="shared" si="902"/>
        <v>2.5277672710537265E-2</v>
      </c>
      <c r="JR205" s="37">
        <f t="shared" si="903"/>
        <v>5.5256994720271242E-2</v>
      </c>
      <c r="JS205" s="37">
        <f t="shared" si="904"/>
        <v>4.2579182818915498E-2</v>
      </c>
      <c r="JT205" s="37">
        <f t="shared" si="905"/>
        <v>4.5726386179071515E-2</v>
      </c>
    </row>
    <row r="206" spans="1:280" outlineLevel="1" x14ac:dyDescent="0.25">
      <c r="B206" s="58">
        <f>SUM(B114:B136)</f>
        <v>0</v>
      </c>
      <c r="C206" s="58"/>
      <c r="D206" s="33"/>
      <c r="E206" s="74" t="s">
        <v>181</v>
      </c>
      <c r="F206" s="29" t="s">
        <v>199</v>
      </c>
      <c r="G206" s="63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63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58"/>
      <c r="AM206" s="63">
        <v>562944</v>
      </c>
      <c r="AN206" s="12">
        <v>545250</v>
      </c>
      <c r="AO206" s="12">
        <v>552138</v>
      </c>
      <c r="AP206" s="12">
        <v>556012</v>
      </c>
      <c r="AQ206" s="12">
        <v>558293</v>
      </c>
      <c r="AR206" s="12">
        <v>563397</v>
      </c>
      <c r="AS206" s="12">
        <v>565844</v>
      </c>
      <c r="AT206" s="63">
        <v>566323</v>
      </c>
      <c r="AU206" s="12">
        <v>567290</v>
      </c>
      <c r="AV206" s="12">
        <v>567837</v>
      </c>
      <c r="AW206" s="12">
        <v>567821</v>
      </c>
      <c r="AX206" s="12">
        <v>570406</v>
      </c>
      <c r="AY206" s="12">
        <v>572740</v>
      </c>
      <c r="AZ206" s="12">
        <v>575449</v>
      </c>
      <c r="BA206" s="12">
        <v>581289</v>
      </c>
      <c r="BB206" s="12">
        <v>588637</v>
      </c>
      <c r="BC206" s="12">
        <v>599225</v>
      </c>
      <c r="BD206" s="12">
        <v>614162</v>
      </c>
      <c r="BE206" s="12">
        <v>622228</v>
      </c>
      <c r="BF206" s="12">
        <v>633455</v>
      </c>
      <c r="BG206" s="12">
        <v>643357</v>
      </c>
      <c r="BH206" s="12">
        <v>653315</v>
      </c>
      <c r="BI206" s="12">
        <v>662228</v>
      </c>
      <c r="BJ206" s="12">
        <v>673440</v>
      </c>
      <c r="BK206" s="12">
        <v>683528</v>
      </c>
      <c r="BL206" s="12">
        <v>688667</v>
      </c>
      <c r="BM206" s="12">
        <v>691370</v>
      </c>
      <c r="BN206" s="12">
        <v>697653</v>
      </c>
      <c r="BO206" s="12">
        <v>705310</v>
      </c>
      <c r="BP206" s="12">
        <v>712043</v>
      </c>
      <c r="BQ206" s="12">
        <v>721737.66666666663</v>
      </c>
      <c r="BR206" s="58"/>
      <c r="BS206" s="58"/>
      <c r="BT206" s="12">
        <v>-17694</v>
      </c>
      <c r="BU206" s="12">
        <v>6888</v>
      </c>
      <c r="BV206" s="12">
        <v>3874</v>
      </c>
      <c r="BW206" s="12">
        <v>2281</v>
      </c>
      <c r="BX206" s="12">
        <v>5104</v>
      </c>
      <c r="BY206" s="12">
        <v>2447</v>
      </c>
      <c r="BZ206" s="12">
        <v>479</v>
      </c>
      <c r="CA206" s="12">
        <v>967</v>
      </c>
      <c r="CB206" s="12">
        <v>547</v>
      </c>
      <c r="CC206" s="12">
        <v>-16</v>
      </c>
      <c r="CD206" s="12">
        <v>2585</v>
      </c>
      <c r="CE206" s="12">
        <v>2334</v>
      </c>
      <c r="CF206" s="12">
        <v>2709</v>
      </c>
      <c r="CG206" s="12">
        <v>5840</v>
      </c>
      <c r="CH206" s="12">
        <v>7348</v>
      </c>
      <c r="CI206" s="12">
        <v>10588</v>
      </c>
      <c r="CJ206" s="12">
        <v>14937</v>
      </c>
      <c r="CK206" s="12">
        <v>8066</v>
      </c>
      <c r="CL206" s="12">
        <v>11227</v>
      </c>
      <c r="CM206" s="12">
        <v>9902</v>
      </c>
      <c r="CN206" s="12">
        <v>9958</v>
      </c>
      <c r="CO206" s="12">
        <v>8913</v>
      </c>
      <c r="CP206" s="12">
        <v>11212</v>
      </c>
      <c r="CQ206" s="12">
        <v>10088</v>
      </c>
      <c r="CR206" s="12">
        <v>5139</v>
      </c>
      <c r="CS206" s="12">
        <v>2703</v>
      </c>
      <c r="CT206" s="12">
        <v>6283</v>
      </c>
      <c r="CU206" s="12">
        <v>7657</v>
      </c>
      <c r="CV206" s="12">
        <v>6733</v>
      </c>
      <c r="CW206" s="12">
        <v>9694.6666666666661</v>
      </c>
      <c r="CX206" s="58">
        <v>4877</v>
      </c>
      <c r="CY206" s="58">
        <v>75536</v>
      </c>
      <c r="CZ206" s="58">
        <v>78380.666666666672</v>
      </c>
      <c r="DA206" s="58">
        <v>158793.66666666669</v>
      </c>
      <c r="DB206" s="58"/>
      <c r="DC206" s="122">
        <v>29701</v>
      </c>
      <c r="DD206" s="122">
        <v>2851</v>
      </c>
      <c r="DE206" s="122">
        <v>4250</v>
      </c>
      <c r="DF206" s="122">
        <v>3989</v>
      </c>
      <c r="DG206" s="122">
        <v>3646</v>
      </c>
      <c r="DH206" s="122">
        <v>3413</v>
      </c>
      <c r="DI206" s="122">
        <v>3031</v>
      </c>
      <c r="DJ206" s="122">
        <v>2381</v>
      </c>
      <c r="DK206" s="122">
        <v>6353</v>
      </c>
      <c r="DL206" s="122">
        <v>6684</v>
      </c>
      <c r="DM206" s="122">
        <v>5233</v>
      </c>
      <c r="DN206" s="122">
        <v>5053</v>
      </c>
      <c r="DO206" s="122">
        <v>4903</v>
      </c>
      <c r="DP206" s="122">
        <v>4677</v>
      </c>
      <c r="DQ206" s="122">
        <v>5118</v>
      </c>
      <c r="DR206" s="122">
        <v>4981</v>
      </c>
      <c r="DS206" s="122">
        <v>4574</v>
      </c>
      <c r="DT206" s="122">
        <v>4195</v>
      </c>
      <c r="DU206" s="122">
        <v>4223</v>
      </c>
      <c r="DV206" s="122">
        <v>5819</v>
      </c>
      <c r="DW206" s="122">
        <v>6489</v>
      </c>
      <c r="DX206" s="122">
        <v>5335</v>
      </c>
      <c r="DY206" s="122">
        <v>3296</v>
      </c>
      <c r="DZ206" s="122">
        <v>3779</v>
      </c>
      <c r="EA206" s="122">
        <v>4737</v>
      </c>
      <c r="EB206" s="122">
        <v>6189</v>
      </c>
      <c r="EC206" s="122">
        <v>5878</v>
      </c>
      <c r="ED206" s="122">
        <v>7151</v>
      </c>
      <c r="EE206" s="122">
        <v>5243</v>
      </c>
      <c r="EF206" s="122">
        <v>5925</v>
      </c>
      <c r="EG206" s="58">
        <v>66299</v>
      </c>
      <c r="EH206" s="58">
        <v>48776</v>
      </c>
      <c r="EI206" s="58">
        <v>54022</v>
      </c>
      <c r="EJ206" s="58">
        <v>169097</v>
      </c>
      <c r="EK206" s="58"/>
      <c r="EL206" s="12">
        <v>12007</v>
      </c>
      <c r="EM206" s="12">
        <v>9739</v>
      </c>
      <c r="EN206" s="12">
        <v>8124</v>
      </c>
      <c r="EO206" s="12">
        <v>6270</v>
      </c>
      <c r="EP206" s="12">
        <v>8750</v>
      </c>
      <c r="EQ206" s="12">
        <v>5860</v>
      </c>
      <c r="ER206" s="12">
        <v>3510</v>
      </c>
      <c r="ES206" s="12">
        <v>3348</v>
      </c>
      <c r="ET206" s="12">
        <v>6900</v>
      </c>
      <c r="EU206" s="12">
        <v>6668</v>
      </c>
      <c r="EV206" s="12">
        <v>7818</v>
      </c>
      <c r="EW206" s="12">
        <v>7387</v>
      </c>
      <c r="EX206" s="12">
        <v>7612</v>
      </c>
      <c r="EY206" s="12">
        <v>10517</v>
      </c>
      <c r="EZ206" s="12">
        <v>12466</v>
      </c>
      <c r="FA206" s="12">
        <v>15569</v>
      </c>
      <c r="FB206" s="12">
        <v>19511</v>
      </c>
      <c r="FC206" s="12">
        <v>12261</v>
      </c>
      <c r="FD206" s="12">
        <v>15450</v>
      </c>
      <c r="FE206" s="12">
        <v>15721</v>
      </c>
      <c r="FF206" s="12">
        <v>16447</v>
      </c>
      <c r="FG206" s="12">
        <v>14248</v>
      </c>
      <c r="FH206" s="12">
        <v>14508</v>
      </c>
      <c r="FI206" s="12">
        <v>13867</v>
      </c>
      <c r="FJ206" s="12">
        <v>9876</v>
      </c>
      <c r="FK206" s="12">
        <v>8892</v>
      </c>
      <c r="FL206" s="12">
        <v>12161</v>
      </c>
      <c r="FM206" s="12">
        <v>14808</v>
      </c>
      <c r="FN206" s="12">
        <v>11976</v>
      </c>
      <c r="FO206" s="12">
        <v>15619.666666666668</v>
      </c>
      <c r="FP206" s="58">
        <v>71176</v>
      </c>
      <c r="FQ206" s="58">
        <v>124312</v>
      </c>
      <c r="FR206" s="58">
        <v>132402.66666666666</v>
      </c>
      <c r="FS206" s="19">
        <v>327890.66666666669</v>
      </c>
      <c r="FT206" s="237">
        <f t="shared" si="906"/>
        <v>0.3824689265896653</v>
      </c>
      <c r="FU206" s="237">
        <f t="shared" si="840"/>
        <v>0.39620998844607896</v>
      </c>
      <c r="FV206" s="237">
        <f t="shared" si="841"/>
        <v>0.2813945030394347</v>
      </c>
      <c r="FW206" s="237">
        <f t="shared" si="842"/>
        <v>0.4605045719951526</v>
      </c>
      <c r="FX206" s="237">
        <f t="shared" si="843"/>
        <v>0.36413069864543379</v>
      </c>
      <c r="FY206" s="237">
        <f t="shared" si="844"/>
        <v>0.24880233800604318</v>
      </c>
      <c r="FZ206" s="237">
        <f t="shared" si="845"/>
        <v>0.11005779863499064</v>
      </c>
      <c r="GA206" s="237">
        <f t="shared" si="846"/>
        <v>0.12000860276722346</v>
      </c>
      <c r="GB206" s="237">
        <f t="shared" si="847"/>
        <v>0.27461593568415188</v>
      </c>
      <c r="GC206" s="237">
        <f t="shared" si="848"/>
        <v>0.1377259113910978</v>
      </c>
      <c r="GD206" s="237">
        <f t="shared" si="849"/>
        <v>0.16151224047102572</v>
      </c>
      <c r="GE206" s="237">
        <f t="shared" si="850"/>
        <v>0.17107457156090783</v>
      </c>
      <c r="GF206" s="237">
        <f t="shared" si="851"/>
        <v>0.17122933303340457</v>
      </c>
      <c r="GG206" s="237">
        <f t="shared" si="852"/>
        <v>0.1738778209473423</v>
      </c>
      <c r="GH206" s="237">
        <f t="shared" si="853"/>
        <v>0.19872152524270298</v>
      </c>
      <c r="GI206" s="237">
        <f t="shared" si="854"/>
        <v>0.20849570795334324</v>
      </c>
      <c r="GJ206" s="237">
        <f t="shared" si="855"/>
        <v>0.24722817065598907</v>
      </c>
      <c r="GK206" s="237">
        <f t="shared" si="856"/>
        <v>0.15949268292682928</v>
      </c>
      <c r="GL206" s="237">
        <f t="shared" si="857"/>
        <v>0.17197048118342406</v>
      </c>
      <c r="GM206" s="237">
        <f t="shared" si="858"/>
        <v>0.19749007587558415</v>
      </c>
      <c r="GN206" s="237">
        <f t="shared" si="859"/>
        <v>0.25407442880756337</v>
      </c>
      <c r="GO206" s="237">
        <f t="shared" si="860"/>
        <v>0.26124903736844035</v>
      </c>
      <c r="GP206" s="237">
        <f t="shared" si="861"/>
        <v>0.24339831560581149</v>
      </c>
      <c r="GQ206" s="237">
        <f t="shared" si="862"/>
        <v>0.20454914224182438</v>
      </c>
      <c r="GR206" s="237">
        <f t="shared" si="863"/>
        <v>0.15299530603708694</v>
      </c>
      <c r="GS206" s="237">
        <f t="shared" si="864"/>
        <v>0.13186813186813187</v>
      </c>
      <c r="GT206" s="237">
        <f t="shared" si="865"/>
        <v>0.17265563995172856</v>
      </c>
      <c r="GU206" s="237">
        <f t="shared" si="866"/>
        <v>0.19393177420463809</v>
      </c>
      <c r="GV206" s="237">
        <f t="shared" si="867"/>
        <v>0.2133067352990943</v>
      </c>
      <c r="GW206" s="237">
        <f t="shared" si="868"/>
        <v>0.21042704894015207</v>
      </c>
      <c r="GX206" s="195">
        <f t="shared" si="869"/>
        <v>0.25476977440261039</v>
      </c>
      <c r="GY206" s="195">
        <f t="shared" si="870"/>
        <v>0.1885892519054323</v>
      </c>
      <c r="GZ206" s="195">
        <f t="shared" si="871"/>
        <v>0.20188975577524207</v>
      </c>
      <c r="HA206" s="238">
        <f t="shared" si="872"/>
        <v>0.20565680398849659</v>
      </c>
      <c r="HB206" s="58"/>
      <c r="HC206" s="58"/>
      <c r="HD206" s="22"/>
      <c r="HE206" s="12">
        <v>45.418524000000005</v>
      </c>
      <c r="HF206" s="12">
        <v>41.163963000000003</v>
      </c>
      <c r="HG206" s="12">
        <v>35.936915999999997</v>
      </c>
      <c r="HH206" s="12">
        <f>SUM(HH114:HH136)</f>
        <v>-212.26573200000001</v>
      </c>
      <c r="HI206" s="12">
        <v>39.799715999999997</v>
      </c>
      <c r="HJ206" s="12">
        <v>30.041273999999994</v>
      </c>
      <c r="HK206" s="12">
        <v>23.463899999999999</v>
      </c>
      <c r="HL206" s="12">
        <v>23.983464000000001</v>
      </c>
      <c r="HM206" s="12">
        <v>39.29050500000001</v>
      </c>
      <c r="HN206" s="12">
        <v>38.015519999999995</v>
      </c>
      <c r="HO206" s="12">
        <v>42.311319000000005</v>
      </c>
      <c r="HP206" s="12">
        <v>39.575429999999997</v>
      </c>
      <c r="HQ206" s="12">
        <v>43.500173999999987</v>
      </c>
      <c r="HR206" s="12">
        <v>56.406798000000002</v>
      </c>
      <c r="HS206" s="12">
        <v>67.590996000000004</v>
      </c>
      <c r="HT206" s="12">
        <v>80.326403999999982</v>
      </c>
      <c r="HU206" s="12">
        <v>91.421687999999989</v>
      </c>
      <c r="HV206" s="12">
        <v>52.551827999999993</v>
      </c>
      <c r="HW206" s="12">
        <v>69.20380200000001</v>
      </c>
      <c r="HX206" s="12">
        <v>65.639934000000011</v>
      </c>
      <c r="HY206" s="12">
        <v>60.122132999999991</v>
      </c>
      <c r="HZ206" s="12">
        <v>51.081876000000001</v>
      </c>
      <c r="IA206" s="12">
        <v>55.332087000000001</v>
      </c>
      <c r="IB206" s="12">
        <v>55.201239000000008</v>
      </c>
      <c r="IC206" s="12">
        <v>38.473400999999996</v>
      </c>
      <c r="ID206" s="12">
        <v>33.925562999999997</v>
      </c>
      <c r="IE206" s="12">
        <v>47.058909</v>
      </c>
      <c r="IF206" s="12">
        <v>56.192081999999999</v>
      </c>
      <c r="IG206" s="12">
        <v>48.455954999999996</v>
      </c>
      <c r="IH206" s="12">
        <v>56.636767999999996</v>
      </c>
      <c r="II206" s="58">
        <v>346.68751800000007</v>
      </c>
      <c r="IJ206" s="58">
        <v>608.52837299999999</v>
      </c>
      <c r="IK206" s="58">
        <v>502.48001299999999</v>
      </c>
      <c r="IL206" s="19">
        <v>1457.6959040000002</v>
      </c>
      <c r="IM206" s="174">
        <f t="shared" si="873"/>
        <v>3.7826704422420261E-3</v>
      </c>
      <c r="IN206" s="174">
        <f t="shared" si="874"/>
        <v>4.226713522948968E-3</v>
      </c>
      <c r="IO206" s="174">
        <f t="shared" si="875"/>
        <v>4.4235494830132931E-3</v>
      </c>
      <c r="IP206" s="174">
        <v>4.7167043062200957E-3</v>
      </c>
      <c r="IQ206" s="174">
        <f t="shared" si="876"/>
        <v>4.5485389714285708E-3</v>
      </c>
      <c r="IR206" s="174">
        <f t="shared" si="877"/>
        <v>5.1264972696245725E-3</v>
      </c>
      <c r="IS206" s="174">
        <f t="shared" si="878"/>
        <v>6.6848717948717945E-3</v>
      </c>
      <c r="IT206" s="174">
        <f t="shared" si="879"/>
        <v>7.1635197132616495E-3</v>
      </c>
      <c r="IU206" s="174">
        <f t="shared" si="880"/>
        <v>5.6942760869565234E-3</v>
      </c>
      <c r="IV206" s="174">
        <f t="shared" si="881"/>
        <v>5.7011877624475096E-3</v>
      </c>
      <c r="IW206" s="174">
        <f t="shared" si="882"/>
        <v>5.412038756715273E-3</v>
      </c>
      <c r="IX206" s="174">
        <f t="shared" si="883"/>
        <v>5.3574428049275747E-3</v>
      </c>
      <c r="IY206" s="174">
        <f t="shared" si="884"/>
        <v>5.714683920126115E-3</v>
      </c>
      <c r="IZ206" s="174">
        <f t="shared" si="885"/>
        <v>5.3633924122848727E-3</v>
      </c>
      <c r="JA206" s="174">
        <f t="shared" si="886"/>
        <v>5.42202759505856E-3</v>
      </c>
      <c r="JB206" s="174">
        <f t="shared" si="887"/>
        <v>5.1593810777827726E-3</v>
      </c>
      <c r="JC206" s="174">
        <f t="shared" si="888"/>
        <v>4.6856485059709905E-3</v>
      </c>
      <c r="JD206" s="174">
        <f t="shared" si="889"/>
        <v>4.2860964032297522E-3</v>
      </c>
      <c r="JE206" s="174">
        <f t="shared" si="890"/>
        <v>4.4792104854368938E-3</v>
      </c>
      <c r="JF206" s="174">
        <f t="shared" si="891"/>
        <v>4.1753027161122074E-3</v>
      </c>
      <c r="JG206" s="174">
        <f t="shared" si="892"/>
        <v>3.6555075697695624E-3</v>
      </c>
      <c r="JH206" s="174">
        <f t="shared" si="893"/>
        <v>3.5851962380685008E-3</v>
      </c>
      <c r="JI206" s="174">
        <f t="shared" si="894"/>
        <v>3.8139017783291977E-3</v>
      </c>
      <c r="JJ206" s="174">
        <f t="shared" si="895"/>
        <v>3.9807628903151373E-3</v>
      </c>
      <c r="JK206" s="174">
        <f t="shared" si="896"/>
        <v>3.8956461117861476E-3</v>
      </c>
      <c r="JL206" s="174">
        <f t="shared" si="897"/>
        <v>3.815290485829959E-3</v>
      </c>
      <c r="JM206" s="174">
        <f t="shared" si="898"/>
        <v>3.8696578406381054E-3</v>
      </c>
      <c r="JN206" s="174">
        <f t="shared" si="899"/>
        <v>3.7947111021069692E-3</v>
      </c>
      <c r="JO206" s="174">
        <f t="shared" si="900"/>
        <v>4.0460884268537067E-3</v>
      </c>
      <c r="JP206" s="174">
        <f t="shared" si="901"/>
        <v>3.6259908235344324E-3</v>
      </c>
      <c r="JQ206" s="65">
        <f t="shared" si="902"/>
        <v>4.8708485725525467E-3</v>
      </c>
      <c r="JR206" s="65">
        <f t="shared" si="903"/>
        <v>4.8951699996782286E-3</v>
      </c>
      <c r="JS206" s="65">
        <f t="shared" si="904"/>
        <v>3.7950898244748345E-3</v>
      </c>
      <c r="JT206" s="65">
        <f t="shared" si="905"/>
        <v>4.4456767215087963E-3</v>
      </c>
    </row>
    <row r="207" spans="1:280" outlineLevel="1" x14ac:dyDescent="0.25">
      <c r="B207" s="58">
        <f>SUM(B91:B112)</f>
        <v>0</v>
      </c>
      <c r="C207" s="58"/>
      <c r="D207" s="33"/>
      <c r="E207" s="74" t="s">
        <v>180</v>
      </c>
      <c r="F207" s="31" t="s">
        <v>200</v>
      </c>
      <c r="G207" s="63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63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58"/>
      <c r="AM207" s="63">
        <v>22763.200000000001</v>
      </c>
      <c r="AN207" s="12">
        <v>24150.6</v>
      </c>
      <c r="AO207" s="12">
        <v>23804</v>
      </c>
      <c r="AP207" s="12">
        <v>26066.5</v>
      </c>
      <c r="AQ207" s="12">
        <v>26599</v>
      </c>
      <c r="AR207" s="12">
        <v>27419.833333333332</v>
      </c>
      <c r="AS207" s="12">
        <v>27959.666666666664</v>
      </c>
      <c r="AT207" s="63">
        <v>28592</v>
      </c>
      <c r="AU207" s="12">
        <v>34606</v>
      </c>
      <c r="AV207" s="12">
        <v>30425</v>
      </c>
      <c r="AW207" s="12">
        <v>35344</v>
      </c>
      <c r="AX207" s="12">
        <v>40049</v>
      </c>
      <c r="AY207" s="12">
        <v>45178</v>
      </c>
      <c r="AZ207" s="12">
        <v>51828</v>
      </c>
      <c r="BA207" s="12">
        <v>66836</v>
      </c>
      <c r="BB207" s="12">
        <v>80481</v>
      </c>
      <c r="BC207" s="12">
        <v>99542</v>
      </c>
      <c r="BD207" s="12">
        <v>116774</v>
      </c>
      <c r="BE207" s="12">
        <v>136819</v>
      </c>
      <c r="BF207" s="12">
        <v>163618</v>
      </c>
      <c r="BG207" s="12">
        <v>186504</v>
      </c>
      <c r="BH207" s="12">
        <v>202881</v>
      </c>
      <c r="BI207" s="12">
        <v>212792</v>
      </c>
      <c r="BJ207" s="12">
        <v>229140</v>
      </c>
      <c r="BK207" s="12">
        <v>243612</v>
      </c>
      <c r="BL207" s="12">
        <v>253012</v>
      </c>
      <c r="BM207" s="12">
        <v>262764</v>
      </c>
      <c r="BN207" s="12">
        <v>275150</v>
      </c>
      <c r="BO207" s="12">
        <v>290117</v>
      </c>
      <c r="BP207" s="12">
        <v>298100</v>
      </c>
      <c r="BQ207" s="12">
        <v>308844</v>
      </c>
      <c r="BR207" s="58"/>
      <c r="BS207" s="58"/>
      <c r="BT207" s="12">
        <v>1387.4</v>
      </c>
      <c r="BU207" s="12">
        <v>-346.6</v>
      </c>
      <c r="BV207" s="12">
        <v>2262.5</v>
      </c>
      <c r="BW207" s="12">
        <v>532.5</v>
      </c>
      <c r="BX207" s="12">
        <v>820.83333333333303</v>
      </c>
      <c r="BY207" s="12">
        <v>539.83333333333303</v>
      </c>
      <c r="BZ207" s="12">
        <v>632.33333333333394</v>
      </c>
      <c r="CA207" s="12">
        <v>6014</v>
      </c>
      <c r="CB207" s="12">
        <v>-4181</v>
      </c>
      <c r="CC207" s="12">
        <v>4919</v>
      </c>
      <c r="CD207" s="12">
        <v>4705</v>
      </c>
      <c r="CE207" s="12">
        <v>5129</v>
      </c>
      <c r="CF207" s="12">
        <v>6650</v>
      </c>
      <c r="CG207" s="12">
        <v>15008</v>
      </c>
      <c r="CH207" s="12">
        <v>13645</v>
      </c>
      <c r="CI207" s="12">
        <v>19061</v>
      </c>
      <c r="CJ207" s="12">
        <v>17232</v>
      </c>
      <c r="CK207" s="12">
        <v>20045</v>
      </c>
      <c r="CL207" s="12">
        <v>26799</v>
      </c>
      <c r="CM207" s="12">
        <v>22886</v>
      </c>
      <c r="CN207" s="12">
        <v>16377</v>
      </c>
      <c r="CO207" s="12">
        <v>9911</v>
      </c>
      <c r="CP207" s="12">
        <v>16348</v>
      </c>
      <c r="CQ207" s="12">
        <v>14472</v>
      </c>
      <c r="CR207" s="12">
        <v>9400</v>
      </c>
      <c r="CS207" s="12">
        <v>9752</v>
      </c>
      <c r="CT207" s="12">
        <v>12386</v>
      </c>
      <c r="CU207" s="12">
        <v>14967</v>
      </c>
      <c r="CV207" s="12">
        <v>7983</v>
      </c>
      <c r="CW207" s="12">
        <v>10744</v>
      </c>
      <c r="CX207" s="58">
        <v>12580.8</v>
      </c>
      <c r="CY207" s="58">
        <v>151160</v>
      </c>
      <c r="CZ207" s="58">
        <v>122340</v>
      </c>
      <c r="DA207" s="58">
        <v>286080.8</v>
      </c>
      <c r="DB207" s="58"/>
      <c r="DC207" s="122">
        <v>596</v>
      </c>
      <c r="DD207" s="122">
        <v>450</v>
      </c>
      <c r="DE207" s="122">
        <v>652</v>
      </c>
      <c r="DF207" s="122">
        <v>560</v>
      </c>
      <c r="DG207" s="122">
        <v>673</v>
      </c>
      <c r="DH207" s="122">
        <v>1189</v>
      </c>
      <c r="DI207" s="122">
        <v>1358</v>
      </c>
      <c r="DJ207" s="122">
        <v>1080</v>
      </c>
      <c r="DK207" s="122">
        <v>2315</v>
      </c>
      <c r="DL207" s="122">
        <v>2541</v>
      </c>
      <c r="DM207" s="122">
        <v>2724</v>
      </c>
      <c r="DN207" s="122">
        <v>2076</v>
      </c>
      <c r="DO207" s="122">
        <v>2550</v>
      </c>
      <c r="DP207" s="122">
        <v>2474</v>
      </c>
      <c r="DQ207" s="122">
        <v>2983</v>
      </c>
      <c r="DR207" s="122">
        <v>4312</v>
      </c>
      <c r="DS207" s="122">
        <v>5567</v>
      </c>
      <c r="DT207" s="122">
        <v>4360</v>
      </c>
      <c r="DU207" s="122">
        <v>3804</v>
      </c>
      <c r="DV207" s="122">
        <v>3353</v>
      </c>
      <c r="DW207" s="122">
        <v>5326</v>
      </c>
      <c r="DX207" s="122">
        <v>6246</v>
      </c>
      <c r="DY207" s="122">
        <v>3872</v>
      </c>
      <c r="DZ207" s="122">
        <v>6012</v>
      </c>
      <c r="EA207" s="122">
        <v>6975</v>
      </c>
      <c r="EB207" s="122">
        <v>7728</v>
      </c>
      <c r="EC207" s="122">
        <v>7354</v>
      </c>
      <c r="ED207" s="122">
        <v>8074.5</v>
      </c>
      <c r="EE207" s="122">
        <v>6457.5</v>
      </c>
      <c r="EF207" s="122">
        <v>6629.5</v>
      </c>
      <c r="EG207" s="58">
        <v>11414</v>
      </c>
      <c r="EH207" s="58">
        <v>34203</v>
      </c>
      <c r="EI207" s="58">
        <v>64674.5</v>
      </c>
      <c r="EJ207" s="58">
        <v>110291.5</v>
      </c>
      <c r="EK207" s="58"/>
      <c r="EL207" s="12">
        <v>1983.4</v>
      </c>
      <c r="EM207" s="12">
        <v>103.39999999999998</v>
      </c>
      <c r="EN207" s="12">
        <v>2914.5</v>
      </c>
      <c r="EO207" s="12">
        <v>1092.5</v>
      </c>
      <c r="EP207" s="12">
        <v>1493.833333333333</v>
      </c>
      <c r="EQ207" s="12">
        <v>1728.833333333333</v>
      </c>
      <c r="ER207" s="12">
        <v>1990.3333333333339</v>
      </c>
      <c r="ES207" s="12">
        <v>7094</v>
      </c>
      <c r="ET207" s="12">
        <v>-1866</v>
      </c>
      <c r="EU207" s="12">
        <v>7460</v>
      </c>
      <c r="EV207" s="12">
        <v>7429</v>
      </c>
      <c r="EW207" s="12">
        <v>7205</v>
      </c>
      <c r="EX207" s="12">
        <v>9200</v>
      </c>
      <c r="EY207" s="12">
        <v>17482</v>
      </c>
      <c r="EZ207" s="12">
        <v>16628</v>
      </c>
      <c r="FA207" s="12">
        <v>23373</v>
      </c>
      <c r="FB207" s="12">
        <v>22799</v>
      </c>
      <c r="FC207" s="12">
        <v>24405</v>
      </c>
      <c r="FD207" s="12">
        <v>30603</v>
      </c>
      <c r="FE207" s="12">
        <v>26239</v>
      </c>
      <c r="FF207" s="12">
        <v>21703</v>
      </c>
      <c r="FG207" s="12">
        <v>16157</v>
      </c>
      <c r="FH207" s="12">
        <v>20220</v>
      </c>
      <c r="FI207" s="12">
        <v>20484</v>
      </c>
      <c r="FJ207" s="12">
        <v>16375</v>
      </c>
      <c r="FK207" s="12">
        <v>17480</v>
      </c>
      <c r="FL207" s="12">
        <v>19740</v>
      </c>
      <c r="FM207" s="12">
        <v>23041.5</v>
      </c>
      <c r="FN207" s="12">
        <v>14440.5</v>
      </c>
      <c r="FO207" s="12">
        <v>17373.5</v>
      </c>
      <c r="FP207" s="58">
        <v>23994.799999999999</v>
      </c>
      <c r="FQ207" s="58">
        <v>185363</v>
      </c>
      <c r="FR207" s="58">
        <v>187014.5</v>
      </c>
      <c r="FS207" s="19">
        <v>396372.3</v>
      </c>
      <c r="FT207" s="237">
        <f t="shared" si="906"/>
        <v>6.3178884733733842E-2</v>
      </c>
      <c r="FU207" s="237">
        <f t="shared" si="840"/>
        <v>4.2066036354168352E-3</v>
      </c>
      <c r="FV207" s="237">
        <f t="shared" si="841"/>
        <v>0.10095079752688731</v>
      </c>
      <c r="FW207" s="237">
        <f t="shared" si="842"/>
        <v>8.0239432999155369E-2</v>
      </c>
      <c r="FX207" s="237">
        <f t="shared" si="843"/>
        <v>6.2165780037314718E-2</v>
      </c>
      <c r="FY207" s="237">
        <f t="shared" si="844"/>
        <v>7.3402350743364195E-2</v>
      </c>
      <c r="FZ207" s="237">
        <f t="shared" si="845"/>
        <v>6.2407893224076853E-2</v>
      </c>
      <c r="GA207" s="237">
        <f t="shared" si="846"/>
        <v>0.25428346118001288</v>
      </c>
      <c r="GB207" s="237">
        <f t="shared" si="847"/>
        <v>-7.4265700867627155E-2</v>
      </c>
      <c r="GC207" s="237">
        <f t="shared" si="848"/>
        <v>0.15408447795104824</v>
      </c>
      <c r="GD207" s="237">
        <f t="shared" si="849"/>
        <v>0.15347588059084805</v>
      </c>
      <c r="GE207" s="237">
        <f t="shared" si="850"/>
        <v>0.16685965724872626</v>
      </c>
      <c r="GF207" s="237">
        <f t="shared" si="851"/>
        <v>0.20695084917332135</v>
      </c>
      <c r="GG207" s="237">
        <f t="shared" si="852"/>
        <v>0.28903033810035544</v>
      </c>
      <c r="GH207" s="237">
        <f t="shared" si="853"/>
        <v>0.26506830753534932</v>
      </c>
      <c r="GI207" s="237">
        <f t="shared" si="854"/>
        <v>0.31300470049415452</v>
      </c>
      <c r="GJ207" s="237">
        <f t="shared" si="855"/>
        <v>0.28889114155019702</v>
      </c>
      <c r="GK207" s="237">
        <f t="shared" si="856"/>
        <v>0.31746341463414635</v>
      </c>
      <c r="GL207" s="237">
        <f t="shared" si="857"/>
        <v>0.34063512204895313</v>
      </c>
      <c r="GM207" s="237">
        <f t="shared" si="858"/>
        <v>0.32961911461735593</v>
      </c>
      <c r="GN207" s="237">
        <f t="shared" si="859"/>
        <v>0.33526949160397324</v>
      </c>
      <c r="GO207" s="237">
        <f t="shared" si="860"/>
        <v>0.2962521544611097</v>
      </c>
      <c r="GP207" s="237">
        <f t="shared" si="861"/>
        <v>0.33922759453746265</v>
      </c>
      <c r="GQ207" s="237">
        <f t="shared" si="862"/>
        <v>0.30215508975852962</v>
      </c>
      <c r="GR207" s="237">
        <f t="shared" si="863"/>
        <v>0.25367538845254139</v>
      </c>
      <c r="GS207" s="237">
        <f t="shared" si="864"/>
        <v>0.25922795153564382</v>
      </c>
      <c r="GT207" s="237">
        <f t="shared" si="865"/>
        <v>0.28025839426421523</v>
      </c>
      <c r="GU207" s="237">
        <f t="shared" si="866"/>
        <v>0.30176114096003298</v>
      </c>
      <c r="GV207" s="237">
        <f t="shared" si="867"/>
        <v>0.25720239738531825</v>
      </c>
      <c r="GW207" s="237">
        <f t="shared" si="868"/>
        <v>0.23405456805064545</v>
      </c>
      <c r="GX207" s="195">
        <f t="shared" si="869"/>
        <v>8.5887796207088848E-2</v>
      </c>
      <c r="GY207" s="195">
        <f t="shared" si="870"/>
        <v>0.28120752220981599</v>
      </c>
      <c r="GZ207" s="195">
        <f t="shared" si="871"/>
        <v>0.28516277414927954</v>
      </c>
      <c r="HA207" s="238">
        <f t="shared" si="872"/>
        <v>0.24860927343942768</v>
      </c>
      <c r="HB207" s="58"/>
      <c r="HC207" s="58"/>
      <c r="HD207" s="22"/>
      <c r="HE207" s="12">
        <v>126.17940599999999</v>
      </c>
      <c r="HF207" s="12">
        <v>22.092258000000005</v>
      </c>
      <c r="HG207" s="12">
        <v>201.81790200000003</v>
      </c>
      <c r="HH207" s="12">
        <f>SUM(HH91:HH112)</f>
        <v>4742.0377470000003</v>
      </c>
      <c r="HI207" s="12">
        <v>119.30858099999998</v>
      </c>
      <c r="HJ207" s="12">
        <v>169.17828599999993</v>
      </c>
      <c r="HK207" s="12">
        <v>112.05469500000002</v>
      </c>
      <c r="HL207" s="12">
        <v>443.19070199999993</v>
      </c>
      <c r="HM207" s="12">
        <v>82.116080999999966</v>
      </c>
      <c r="HN207" s="12">
        <v>732.71078099999988</v>
      </c>
      <c r="HO207" s="12">
        <v>788.20312199999989</v>
      </c>
      <c r="HP207" s="12">
        <v>758.96677199999999</v>
      </c>
      <c r="HQ207" s="12">
        <v>803.99083799999994</v>
      </c>
      <c r="HR207" s="12">
        <v>1353.9112260000002</v>
      </c>
      <c r="HS207" s="12">
        <v>1089.6151439999999</v>
      </c>
      <c r="HT207" s="12">
        <v>1298.5585199999994</v>
      </c>
      <c r="HU207" s="12">
        <v>1951.5890460000001</v>
      </c>
      <c r="HV207" s="12">
        <v>2474.8556790000002</v>
      </c>
      <c r="HW207" s="12">
        <v>3823.7421329999997</v>
      </c>
      <c r="HX207" s="12">
        <v>2159.7489869999999</v>
      </c>
      <c r="HY207" s="12">
        <v>905.33270099999982</v>
      </c>
      <c r="HZ207" s="12">
        <v>837.3567300000002</v>
      </c>
      <c r="IA207" s="12">
        <v>1074.5501369999997</v>
      </c>
      <c r="IB207" s="12">
        <v>1359.3167099999996</v>
      </c>
      <c r="IC207" s="12">
        <v>1270.6551839999997</v>
      </c>
      <c r="ID207" s="12">
        <v>1337.2897889999997</v>
      </c>
      <c r="IE207" s="12">
        <v>1614.7788989999999</v>
      </c>
      <c r="IF207" s="12">
        <v>1814.8620210000001</v>
      </c>
      <c r="IG207" s="12">
        <v>1384.3266000000001</v>
      </c>
      <c r="IH207" s="12">
        <v>1499.5731509999998</v>
      </c>
      <c r="II207" s="58">
        <v>2059.008816</v>
      </c>
      <c r="IJ207" s="58">
        <v>16503.181466999995</v>
      </c>
      <c r="IK207" s="58">
        <v>13098.041921999999</v>
      </c>
      <c r="IL207" s="19">
        <v>31660.232204999997</v>
      </c>
      <c r="IM207" s="174">
        <f t="shared" si="873"/>
        <v>6.3617730160330732E-2</v>
      </c>
      <c r="IN207" s="174">
        <f t="shared" si="874"/>
        <v>0.21365820116054168</v>
      </c>
      <c r="IO207" s="174">
        <f t="shared" si="875"/>
        <v>6.9246149253731348E-2</v>
      </c>
      <c r="IP207" s="174">
        <v>4.6096223340961098E-2</v>
      </c>
      <c r="IQ207" s="174">
        <f t="shared" si="876"/>
        <v>7.98673977462903E-2</v>
      </c>
      <c r="IR207" s="174">
        <f t="shared" si="877"/>
        <v>9.7856908898100808E-2</v>
      </c>
      <c r="IS207" s="174">
        <f t="shared" si="878"/>
        <v>5.6299461564227091E-2</v>
      </c>
      <c r="IT207" s="174">
        <f t="shared" si="879"/>
        <v>6.2474020580772477E-2</v>
      </c>
      <c r="IU207" s="174">
        <f t="shared" si="880"/>
        <v>-4.4006474276527312E-2</v>
      </c>
      <c r="IV207" s="174">
        <f t="shared" si="881"/>
        <v>9.8218603351206413E-2</v>
      </c>
      <c r="IW207" s="174">
        <f t="shared" si="882"/>
        <v>0.10609814537622828</v>
      </c>
      <c r="IX207" s="174">
        <f t="shared" si="883"/>
        <v>0.10533889965301874</v>
      </c>
      <c r="IY207" s="174">
        <f t="shared" si="884"/>
        <v>8.7390308478260861E-2</v>
      </c>
      <c r="IZ207" s="174">
        <f t="shared" si="885"/>
        <v>7.744601452923007E-2</v>
      </c>
      <c r="JA207" s="174">
        <f t="shared" si="886"/>
        <v>6.5528935770988686E-2</v>
      </c>
      <c r="JB207" s="174">
        <f t="shared" si="887"/>
        <v>5.5558059299191345E-2</v>
      </c>
      <c r="JC207" s="174">
        <f t="shared" si="888"/>
        <v>8.5599765165138827E-2</v>
      </c>
      <c r="JD207" s="174">
        <f t="shared" si="889"/>
        <v>0.10140773116164721</v>
      </c>
      <c r="JE207" s="174">
        <f t="shared" si="890"/>
        <v>0.12494664356435643</v>
      </c>
      <c r="JF207" s="174">
        <f t="shared" si="891"/>
        <v>8.2310643965090136E-2</v>
      </c>
      <c r="JG207" s="174">
        <f t="shared" si="892"/>
        <v>4.1714633967654235E-2</v>
      </c>
      <c r="JH207" s="174">
        <f t="shared" si="893"/>
        <v>5.1826250541560946E-2</v>
      </c>
      <c r="JI207" s="174">
        <f t="shared" si="894"/>
        <v>5.3142934569732923E-2</v>
      </c>
      <c r="JJ207" s="174">
        <f t="shared" si="895"/>
        <v>6.6359925307557105E-2</v>
      </c>
      <c r="JK207" s="174">
        <f t="shared" si="896"/>
        <v>7.7597263145038148E-2</v>
      </c>
      <c r="JL207" s="174">
        <f t="shared" si="897"/>
        <v>7.6503992505720805E-2</v>
      </c>
      <c r="JM207" s="174">
        <f t="shared" si="898"/>
        <v>8.1802375835866262E-2</v>
      </c>
      <c r="JN207" s="174">
        <f t="shared" si="899"/>
        <v>7.8764925069982436E-2</v>
      </c>
      <c r="JO207" s="174">
        <f t="shared" si="900"/>
        <v>9.5864173678196746E-2</v>
      </c>
      <c r="JP207" s="174">
        <f t="shared" si="901"/>
        <v>8.6313819955679619E-2</v>
      </c>
      <c r="JQ207" s="65">
        <f t="shared" si="902"/>
        <v>8.5810626302365522E-2</v>
      </c>
      <c r="JR207" s="65">
        <f t="shared" si="903"/>
        <v>8.9031691691437848E-2</v>
      </c>
      <c r="JS207" s="65">
        <f t="shared" si="904"/>
        <v>7.003757420948642E-2</v>
      </c>
      <c r="JT207" s="65">
        <f t="shared" si="905"/>
        <v>7.9874986735955056E-2</v>
      </c>
    </row>
    <row r="208" spans="1:280" s="51" customFormat="1" x14ac:dyDescent="0.25">
      <c r="A208" s="96"/>
      <c r="B208" s="13">
        <f>B209+B212+B215+B219+B220</f>
        <v>0</v>
      </c>
      <c r="C208" s="13"/>
      <c r="D208" s="32"/>
      <c r="E208" s="70"/>
      <c r="F208" s="28" t="s">
        <v>218</v>
      </c>
      <c r="G208" s="41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41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3"/>
      <c r="AM208" s="41">
        <v>329887</v>
      </c>
      <c r="AN208" s="14">
        <v>331008</v>
      </c>
      <c r="AO208" s="14">
        <v>332904</v>
      </c>
      <c r="AP208" s="14">
        <v>330040</v>
      </c>
      <c r="AQ208" s="14">
        <v>314861</v>
      </c>
      <c r="AR208" s="14">
        <v>308923</v>
      </c>
      <c r="AS208" s="14">
        <v>298501</v>
      </c>
      <c r="AT208" s="41">
        <v>296065</v>
      </c>
      <c r="AU208" s="14">
        <v>293333</v>
      </c>
      <c r="AV208" s="14">
        <v>261567</v>
      </c>
      <c r="AW208" s="14">
        <v>243569</v>
      </c>
      <c r="AX208" s="14">
        <v>239622</v>
      </c>
      <c r="AY208" s="14">
        <v>242369</v>
      </c>
      <c r="AZ208" s="14">
        <v>243585</v>
      </c>
      <c r="BA208" s="14">
        <v>252348</v>
      </c>
      <c r="BB208" s="14">
        <v>263043</v>
      </c>
      <c r="BC208" s="14">
        <v>272709</v>
      </c>
      <c r="BD208" s="14">
        <v>282321</v>
      </c>
      <c r="BE208" s="14">
        <v>298617</v>
      </c>
      <c r="BF208" s="14">
        <v>322215</v>
      </c>
      <c r="BG208" s="14">
        <v>339233</v>
      </c>
      <c r="BH208" s="14">
        <v>338933</v>
      </c>
      <c r="BI208" s="14">
        <v>339576</v>
      </c>
      <c r="BJ208" s="14">
        <v>352706</v>
      </c>
      <c r="BK208" s="14">
        <v>368508</v>
      </c>
      <c r="BL208" s="14">
        <v>386097</v>
      </c>
      <c r="BM208" s="14">
        <v>403351</v>
      </c>
      <c r="BN208" s="14">
        <v>418618</v>
      </c>
      <c r="BO208" s="14">
        <v>431458</v>
      </c>
      <c r="BP208" s="14">
        <v>438713</v>
      </c>
      <c r="BQ208" s="14">
        <v>453277</v>
      </c>
      <c r="BR208" s="13"/>
      <c r="BS208" s="13"/>
      <c r="BT208" s="14">
        <v>1121</v>
      </c>
      <c r="BU208" s="14">
        <v>1896</v>
      </c>
      <c r="BV208" s="14">
        <v>-2864</v>
      </c>
      <c r="BW208" s="14">
        <v>-15179</v>
      </c>
      <c r="BX208" s="14">
        <v>-5938</v>
      </c>
      <c r="BY208" s="14">
        <v>-10422</v>
      </c>
      <c r="BZ208" s="14">
        <v>-2436</v>
      </c>
      <c r="CA208" s="14">
        <v>-2732</v>
      </c>
      <c r="CB208" s="14">
        <v>-31766</v>
      </c>
      <c r="CC208" s="14">
        <v>-17998</v>
      </c>
      <c r="CD208" s="14">
        <v>-3947</v>
      </c>
      <c r="CE208" s="14">
        <v>2747</v>
      </c>
      <c r="CF208" s="14">
        <v>1216</v>
      </c>
      <c r="CG208" s="14">
        <v>8763</v>
      </c>
      <c r="CH208" s="14">
        <v>10695</v>
      </c>
      <c r="CI208" s="14">
        <v>9666</v>
      </c>
      <c r="CJ208" s="14">
        <v>9612</v>
      </c>
      <c r="CK208" s="14">
        <v>16296</v>
      </c>
      <c r="CL208" s="14">
        <v>23598</v>
      </c>
      <c r="CM208" s="14">
        <v>17018</v>
      </c>
      <c r="CN208" s="14">
        <v>-300</v>
      </c>
      <c r="CO208" s="14">
        <v>643</v>
      </c>
      <c r="CP208" s="14">
        <v>13130</v>
      </c>
      <c r="CQ208" s="14">
        <v>15802</v>
      </c>
      <c r="CR208" s="14">
        <v>17589</v>
      </c>
      <c r="CS208" s="14">
        <v>17254</v>
      </c>
      <c r="CT208" s="14">
        <v>15267</v>
      </c>
      <c r="CU208" s="14">
        <v>12840</v>
      </c>
      <c r="CV208" s="14">
        <v>7255</v>
      </c>
      <c r="CW208" s="14">
        <v>14564</v>
      </c>
      <c r="CX208" s="13">
        <v>-86318</v>
      </c>
      <c r="CY208" s="13">
        <v>95664</v>
      </c>
      <c r="CZ208" s="13">
        <v>114044</v>
      </c>
      <c r="DA208" s="13">
        <v>123390</v>
      </c>
      <c r="DB208" s="13"/>
      <c r="DC208" s="147">
        <v>16282</v>
      </c>
      <c r="DD208" s="147">
        <v>12842</v>
      </c>
      <c r="DE208" s="147">
        <v>20696</v>
      </c>
      <c r="DF208" s="147">
        <v>21432</v>
      </c>
      <c r="DG208" s="147">
        <v>19724</v>
      </c>
      <c r="DH208" s="147">
        <v>26386</v>
      </c>
      <c r="DI208" s="147">
        <v>28828</v>
      </c>
      <c r="DJ208" s="147">
        <v>20188</v>
      </c>
      <c r="DK208" s="147">
        <v>51858</v>
      </c>
      <c r="DL208" s="147">
        <v>52285</v>
      </c>
      <c r="DM208" s="147">
        <v>37105</v>
      </c>
      <c r="DN208" s="147">
        <v>25841</v>
      </c>
      <c r="DO208" s="147">
        <v>26427</v>
      </c>
      <c r="DP208" s="147">
        <v>23723</v>
      </c>
      <c r="DQ208" s="147">
        <v>22942</v>
      </c>
      <c r="DR208" s="147">
        <v>26065</v>
      </c>
      <c r="DS208" s="147">
        <v>26997</v>
      </c>
      <c r="DT208" s="147">
        <v>23913</v>
      </c>
      <c r="DU208" s="147">
        <v>20190</v>
      </c>
      <c r="DV208" s="147">
        <v>20626</v>
      </c>
      <c r="DW208" s="147">
        <v>26883</v>
      </c>
      <c r="DX208" s="147">
        <v>23490</v>
      </c>
      <c r="DY208" s="147">
        <v>11748</v>
      </c>
      <c r="DZ208" s="152">
        <v>17640</v>
      </c>
      <c r="EA208" s="152">
        <v>20711</v>
      </c>
      <c r="EB208" s="152">
        <v>23805</v>
      </c>
      <c r="EC208" s="152">
        <v>23267</v>
      </c>
      <c r="ED208" s="152">
        <v>25667.25</v>
      </c>
      <c r="EE208" s="152">
        <v>22473</v>
      </c>
      <c r="EF208" s="152">
        <v>26671.25</v>
      </c>
      <c r="EG208" s="13">
        <v>270521</v>
      </c>
      <c r="EH208" s="13">
        <v>253829</v>
      </c>
      <c r="EI208" s="13">
        <v>222355.5</v>
      </c>
      <c r="EJ208" s="13">
        <v>746705.5</v>
      </c>
      <c r="EK208" s="13"/>
      <c r="EL208" s="14">
        <v>17403</v>
      </c>
      <c r="EM208" s="14">
        <v>14738</v>
      </c>
      <c r="EN208" s="14">
        <v>17832</v>
      </c>
      <c r="EO208" s="14">
        <v>6253</v>
      </c>
      <c r="EP208" s="14">
        <v>13786</v>
      </c>
      <c r="EQ208" s="14">
        <v>15964</v>
      </c>
      <c r="ER208" s="14">
        <v>26392</v>
      </c>
      <c r="ES208" s="14">
        <v>17456</v>
      </c>
      <c r="ET208" s="14">
        <v>20092</v>
      </c>
      <c r="EU208" s="14">
        <v>34287</v>
      </c>
      <c r="EV208" s="14">
        <v>33158</v>
      </c>
      <c r="EW208" s="14">
        <v>28588</v>
      </c>
      <c r="EX208" s="14">
        <v>27643</v>
      </c>
      <c r="EY208" s="14">
        <v>32486</v>
      </c>
      <c r="EZ208" s="14">
        <v>33637</v>
      </c>
      <c r="FA208" s="14">
        <v>35731</v>
      </c>
      <c r="FB208" s="14">
        <v>36609</v>
      </c>
      <c r="FC208" s="14">
        <v>40209</v>
      </c>
      <c r="FD208" s="14">
        <v>43788</v>
      </c>
      <c r="FE208" s="14">
        <v>37644</v>
      </c>
      <c r="FF208" s="14">
        <v>26583</v>
      </c>
      <c r="FG208" s="14">
        <v>24133</v>
      </c>
      <c r="FH208" s="82">
        <v>24878</v>
      </c>
      <c r="FI208" s="82">
        <v>33442</v>
      </c>
      <c r="FJ208" s="82">
        <v>38300</v>
      </c>
      <c r="FK208" s="82">
        <v>41059</v>
      </c>
      <c r="FL208" s="82">
        <v>38534</v>
      </c>
      <c r="FM208" s="82">
        <v>38507.25</v>
      </c>
      <c r="FN208" s="82">
        <v>29728</v>
      </c>
      <c r="FO208" s="82">
        <v>41235.25</v>
      </c>
      <c r="FP208" s="13">
        <v>184203</v>
      </c>
      <c r="FQ208" s="13">
        <v>349493</v>
      </c>
      <c r="FR208" s="13">
        <v>336399.5</v>
      </c>
      <c r="FS208" s="13">
        <v>870095.5</v>
      </c>
      <c r="FT208" s="236">
        <f t="shared" si="906"/>
        <v>0.55435218867660074</v>
      </c>
      <c r="FU208" s="236">
        <f t="shared" si="840"/>
        <v>0.59958340791850417</v>
      </c>
      <c r="FV208" s="236">
        <f t="shared" si="841"/>
        <v>0.61765469943367801</v>
      </c>
      <c r="FW208" s="236">
        <f t="shared" si="842"/>
        <v>0.45925599500569203</v>
      </c>
      <c r="FX208" s="236">
        <f t="shared" si="843"/>
        <v>0.57370352131725155</v>
      </c>
      <c r="FY208" s="236">
        <f t="shared" si="844"/>
        <v>0.67779531125059267</v>
      </c>
      <c r="FZ208" s="236">
        <f t="shared" si="845"/>
        <v>0.82753430814093243</v>
      </c>
      <c r="GA208" s="236">
        <f t="shared" si="846"/>
        <v>0.62570793605276365</v>
      </c>
      <c r="GB208" s="236">
        <f t="shared" si="847"/>
        <v>0.7996497651834753</v>
      </c>
      <c r="GC208" s="236">
        <f t="shared" si="848"/>
        <v>0.70818961065785402</v>
      </c>
      <c r="GD208" s="236">
        <f t="shared" si="849"/>
        <v>0.68501187893812621</v>
      </c>
      <c r="GE208" s="236">
        <f t="shared" si="850"/>
        <v>0.66206577119036591</v>
      </c>
      <c r="GF208" s="236">
        <f t="shared" si="851"/>
        <v>0.62181981779327411</v>
      </c>
      <c r="GG208" s="236">
        <f t="shared" si="852"/>
        <v>0.53709184095230222</v>
      </c>
      <c r="GH208" s="236">
        <f t="shared" si="853"/>
        <v>0.5362101672219477</v>
      </c>
      <c r="GI208" s="236">
        <f t="shared" si="854"/>
        <v>0.47849959155250227</v>
      </c>
      <c r="GJ208" s="236">
        <f t="shared" si="855"/>
        <v>0.46388068779381392</v>
      </c>
      <c r="GK208" s="236">
        <f t="shared" si="856"/>
        <v>0.52304390243902443</v>
      </c>
      <c r="GL208" s="236">
        <f t="shared" si="857"/>
        <v>0.48739439676762281</v>
      </c>
      <c r="GM208" s="236">
        <f t="shared" si="858"/>
        <v>0.47289080950705997</v>
      </c>
      <c r="GN208" s="236">
        <f t="shared" si="859"/>
        <v>0.4106560795884634</v>
      </c>
      <c r="GO208" s="236">
        <f t="shared" si="860"/>
        <v>0.44249880817044995</v>
      </c>
      <c r="GP208" s="239">
        <f t="shared" si="861"/>
        <v>0.41737408985672586</v>
      </c>
      <c r="GQ208" s="239">
        <f t="shared" si="862"/>
        <v>0.49329576799964597</v>
      </c>
      <c r="GR208" s="239">
        <f t="shared" si="863"/>
        <v>0.59332930551037166</v>
      </c>
      <c r="GS208" s="239">
        <f t="shared" si="864"/>
        <v>0.60890391659622434</v>
      </c>
      <c r="GT208" s="239">
        <f t="shared" si="865"/>
        <v>0.54708596578405622</v>
      </c>
      <c r="GU208" s="239">
        <f t="shared" si="866"/>
        <v>0.50430708483532893</v>
      </c>
      <c r="GV208" s="239">
        <f t="shared" si="867"/>
        <v>0.52949086731558748</v>
      </c>
      <c r="GW208" s="239">
        <f t="shared" si="868"/>
        <v>0.55551838300920242</v>
      </c>
      <c r="GX208" s="196">
        <f t="shared" si="869"/>
        <v>0.65934242939030074</v>
      </c>
      <c r="GY208" s="196">
        <f t="shared" si="870"/>
        <v>0.53020322588475166</v>
      </c>
      <c r="GZ208" s="196">
        <f t="shared" si="871"/>
        <v>0.51294747007547847</v>
      </c>
      <c r="HA208" s="196">
        <f t="shared" si="872"/>
        <v>0.54573392257207565</v>
      </c>
      <c r="HB208" s="13"/>
      <c r="HC208" s="13"/>
      <c r="HD208" s="37"/>
      <c r="HE208" s="14">
        <v>10288.313760000001</v>
      </c>
      <c r="HF208" s="14">
        <v>9252.4874099999997</v>
      </c>
      <c r="HG208" s="14">
        <v>11234.925090000002</v>
      </c>
      <c r="HH208" s="14">
        <f>HH209+HH212+HH215+HH219+HH220</f>
        <v>3315.3912150000001</v>
      </c>
      <c r="HI208" s="14">
        <v>8592.00864</v>
      </c>
      <c r="HJ208" s="14">
        <v>10598.913330000003</v>
      </c>
      <c r="HK208" s="14">
        <v>11965.220490000002</v>
      </c>
      <c r="HL208" s="14">
        <v>8868.7634700000017</v>
      </c>
      <c r="HM208" s="14">
        <v>11065.724880000002</v>
      </c>
      <c r="HN208" s="14">
        <v>16049.575559999999</v>
      </c>
      <c r="HO208" s="14">
        <v>16159.05897</v>
      </c>
      <c r="HP208" s="14">
        <v>15698.17647</v>
      </c>
      <c r="HQ208" s="14">
        <v>14959.603020000002</v>
      </c>
      <c r="HR208" s="14">
        <v>16805.37066</v>
      </c>
      <c r="HS208" s="14">
        <v>16710.983489999999</v>
      </c>
      <c r="HT208" s="14">
        <v>17315.828370000007</v>
      </c>
      <c r="HU208" s="14">
        <v>17188.225470000001</v>
      </c>
      <c r="HV208" s="14">
        <v>19908.083849999999</v>
      </c>
      <c r="HW208" s="14">
        <v>19996.227900000002</v>
      </c>
      <c r="HX208" s="14">
        <v>18792.118320000001</v>
      </c>
      <c r="HY208" s="14">
        <v>13006.877580000002</v>
      </c>
      <c r="HZ208" s="14">
        <v>11450.558939999999</v>
      </c>
      <c r="IA208" s="14">
        <v>12443.92146</v>
      </c>
      <c r="IB208" s="14">
        <v>17629.607790000002</v>
      </c>
      <c r="IC208" s="14">
        <v>22837.143300000003</v>
      </c>
      <c r="ID208" s="14">
        <v>21818.176244999999</v>
      </c>
      <c r="IE208" s="14">
        <v>18997.364369999999</v>
      </c>
      <c r="IF208" s="14">
        <v>18613.137569999999</v>
      </c>
      <c r="IG208" s="14">
        <v>15647.749529999999</v>
      </c>
      <c r="IH208" s="14">
        <v>20685.984779999999</v>
      </c>
      <c r="II208" s="13">
        <v>105681.16200000001</v>
      </c>
      <c r="IJ208" s="13">
        <v>173533.67652000001</v>
      </c>
      <c r="IK208" s="13">
        <v>173130.52156499997</v>
      </c>
      <c r="IL208" s="13">
        <v>452345.36008499999</v>
      </c>
      <c r="IM208" s="172">
        <f t="shared" si="873"/>
        <v>0.59118047233235649</v>
      </c>
      <c r="IN208" s="172">
        <f t="shared" si="874"/>
        <v>0.62779803297598047</v>
      </c>
      <c r="IO208" s="172">
        <f t="shared" si="875"/>
        <v>0.63004290545087493</v>
      </c>
      <c r="IP208" s="215">
        <v>0.62776468687380882</v>
      </c>
      <c r="IQ208" s="172">
        <f t="shared" si="876"/>
        <v>0.62324159582184824</v>
      </c>
      <c r="IR208" s="172">
        <f t="shared" si="877"/>
        <v>0.6639259164369834</v>
      </c>
      <c r="IS208" s="172">
        <f t="shared" si="878"/>
        <v>0.45336543232797821</v>
      </c>
      <c r="IT208" s="172">
        <f t="shared" si="879"/>
        <v>0.50806390181026595</v>
      </c>
      <c r="IU208" s="172">
        <f t="shared" si="880"/>
        <v>0.55075278120645044</v>
      </c>
      <c r="IV208" s="172">
        <f t="shared" si="881"/>
        <v>0.46809506693498992</v>
      </c>
      <c r="IW208" s="172">
        <f t="shared" si="882"/>
        <v>0.48733515199951749</v>
      </c>
      <c r="IX208" s="172">
        <f t="shared" si="883"/>
        <v>0.54911768819084927</v>
      </c>
      <c r="IY208" s="172">
        <f t="shared" si="884"/>
        <v>0.54117147270556754</v>
      </c>
      <c r="IZ208" s="172">
        <f t="shared" si="885"/>
        <v>0.51731116973465496</v>
      </c>
      <c r="JA208" s="172">
        <f t="shared" si="886"/>
        <v>0.49680362368820047</v>
      </c>
      <c r="JB208" s="172">
        <f t="shared" si="887"/>
        <v>0.48461639388766076</v>
      </c>
      <c r="JC208" s="172">
        <f t="shared" si="888"/>
        <v>0.46950819388674919</v>
      </c>
      <c r="JD208" s="172">
        <f t="shared" si="889"/>
        <v>0.49511511974930983</v>
      </c>
      <c r="JE208" s="172">
        <f t="shared" si="890"/>
        <v>0.4566599958892848</v>
      </c>
      <c r="JF208" s="172">
        <f t="shared" si="891"/>
        <v>0.4992062033790246</v>
      </c>
      <c r="JG208" s="172">
        <f t="shared" si="892"/>
        <v>0.48929306624534485</v>
      </c>
      <c r="JH208" s="172">
        <f t="shared" si="893"/>
        <v>0.47447722786226326</v>
      </c>
      <c r="JI208" s="172">
        <f t="shared" si="894"/>
        <v>0.50019782378004662</v>
      </c>
      <c r="JJ208" s="172">
        <f t="shared" si="895"/>
        <v>0.52716966060642312</v>
      </c>
      <c r="JK208" s="172">
        <f t="shared" si="896"/>
        <v>0.59627006005221939</v>
      </c>
      <c r="JL208" s="172">
        <f t="shared" si="897"/>
        <v>0.531385962760905</v>
      </c>
      <c r="JM208" s="172">
        <f t="shared" si="898"/>
        <v>0.49300265661493742</v>
      </c>
      <c r="JN208" s="172">
        <f t="shared" si="899"/>
        <v>0.4833670950275597</v>
      </c>
      <c r="JO208" s="172">
        <f t="shared" si="900"/>
        <v>0.52636401809741651</v>
      </c>
      <c r="JP208" s="172">
        <f t="shared" si="901"/>
        <v>0.50165779957681833</v>
      </c>
      <c r="JQ208" s="37">
        <f t="shared" si="902"/>
        <v>0.57372117717952487</v>
      </c>
      <c r="JR208" s="37">
        <f t="shared" si="903"/>
        <v>0.49652976317122233</v>
      </c>
      <c r="JS208" s="37">
        <f t="shared" si="904"/>
        <v>0.51465748779353115</v>
      </c>
      <c r="JT208" s="37">
        <f t="shared" si="905"/>
        <v>0.51988012819857132</v>
      </c>
    </row>
    <row r="209" spans="2:280" outlineLevel="1" x14ac:dyDescent="0.25">
      <c r="B209" s="13">
        <f>B210+B211</f>
        <v>0</v>
      </c>
      <c r="C209" s="13"/>
      <c r="D209" s="32"/>
      <c r="E209" s="70"/>
      <c r="F209" s="28" t="s">
        <v>219</v>
      </c>
      <c r="G209" s="41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41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3"/>
      <c r="AM209" s="41">
        <v>114257</v>
      </c>
      <c r="AN209" s="14">
        <v>114769</v>
      </c>
      <c r="AO209" s="14">
        <v>115420</v>
      </c>
      <c r="AP209" s="14">
        <v>113372</v>
      </c>
      <c r="AQ209" s="14">
        <v>107972</v>
      </c>
      <c r="AR209" s="14">
        <v>104574</v>
      </c>
      <c r="AS209" s="14">
        <v>100015</v>
      </c>
      <c r="AT209" s="41">
        <v>100848</v>
      </c>
      <c r="AU209" s="14">
        <v>99342</v>
      </c>
      <c r="AV209" s="14">
        <v>85632</v>
      </c>
      <c r="AW209" s="14">
        <v>79073</v>
      </c>
      <c r="AX209" s="14">
        <v>78844</v>
      </c>
      <c r="AY209" s="14">
        <v>81044</v>
      </c>
      <c r="AZ209" s="14">
        <v>82478</v>
      </c>
      <c r="BA209" s="14">
        <v>88356</v>
      </c>
      <c r="BB209" s="14">
        <v>93168</v>
      </c>
      <c r="BC209" s="14">
        <v>97608</v>
      </c>
      <c r="BD209" s="14">
        <v>100462</v>
      </c>
      <c r="BE209" s="14">
        <v>105763</v>
      </c>
      <c r="BF209" s="14">
        <v>114271</v>
      </c>
      <c r="BG209" s="14">
        <v>119808</v>
      </c>
      <c r="BH209" s="14">
        <v>120435</v>
      </c>
      <c r="BI209" s="14">
        <v>122136</v>
      </c>
      <c r="BJ209" s="14">
        <v>127325</v>
      </c>
      <c r="BK209" s="14">
        <v>135427</v>
      </c>
      <c r="BL209" s="14">
        <v>148666</v>
      </c>
      <c r="BM209" s="14">
        <v>161059</v>
      </c>
      <c r="BN209" s="14">
        <v>170476</v>
      </c>
      <c r="BO209" s="14">
        <v>177167</v>
      </c>
      <c r="BP209" s="14">
        <v>179871</v>
      </c>
      <c r="BQ209" s="14">
        <v>186378</v>
      </c>
      <c r="BR209" s="13"/>
      <c r="BS209" s="13"/>
      <c r="BT209" s="14">
        <v>512</v>
      </c>
      <c r="BU209" s="14">
        <v>651</v>
      </c>
      <c r="BV209" s="14">
        <v>-2048</v>
      </c>
      <c r="BW209" s="14">
        <v>-5400</v>
      </c>
      <c r="BX209" s="14">
        <v>-3398</v>
      </c>
      <c r="BY209" s="14">
        <v>-4559</v>
      </c>
      <c r="BZ209" s="14">
        <v>833</v>
      </c>
      <c r="CA209" s="14">
        <v>-1506</v>
      </c>
      <c r="CB209" s="14">
        <v>-13710</v>
      </c>
      <c r="CC209" s="14">
        <v>-6559</v>
      </c>
      <c r="CD209" s="14">
        <v>-229</v>
      </c>
      <c r="CE209" s="14">
        <v>2200</v>
      </c>
      <c r="CF209" s="14">
        <v>1434</v>
      </c>
      <c r="CG209" s="14">
        <v>5878</v>
      </c>
      <c r="CH209" s="14">
        <v>4812</v>
      </c>
      <c r="CI209" s="14">
        <v>4440</v>
      </c>
      <c r="CJ209" s="14">
        <v>2854</v>
      </c>
      <c r="CK209" s="14">
        <v>5301</v>
      </c>
      <c r="CL209" s="14">
        <v>8508</v>
      </c>
      <c r="CM209" s="14">
        <v>5537</v>
      </c>
      <c r="CN209" s="14">
        <v>627</v>
      </c>
      <c r="CO209" s="14">
        <v>1701</v>
      </c>
      <c r="CP209" s="14">
        <v>5189</v>
      </c>
      <c r="CQ209" s="14">
        <v>8102</v>
      </c>
      <c r="CR209" s="14">
        <v>13239</v>
      </c>
      <c r="CS209" s="14">
        <v>12393</v>
      </c>
      <c r="CT209" s="14">
        <v>9417</v>
      </c>
      <c r="CU209" s="14">
        <v>6691</v>
      </c>
      <c r="CV209" s="14">
        <v>2704</v>
      </c>
      <c r="CW209" s="14">
        <v>6507</v>
      </c>
      <c r="CX209" s="13">
        <v>-35184</v>
      </c>
      <c r="CY209" s="13">
        <v>40735</v>
      </c>
      <c r="CZ209" s="13">
        <v>66570</v>
      </c>
      <c r="DA209" s="13">
        <v>72121</v>
      </c>
      <c r="DB209" s="13"/>
      <c r="DC209" s="147">
        <v>5548</v>
      </c>
      <c r="DD209" s="147">
        <v>4649</v>
      </c>
      <c r="DE209" s="147">
        <v>8427</v>
      </c>
      <c r="DF209" s="147">
        <v>8758</v>
      </c>
      <c r="DG209" s="147">
        <v>8900</v>
      </c>
      <c r="DH209" s="147">
        <v>10667</v>
      </c>
      <c r="DI209" s="147">
        <v>9385</v>
      </c>
      <c r="DJ209" s="147">
        <v>6077</v>
      </c>
      <c r="DK209" s="147">
        <v>20417</v>
      </c>
      <c r="DL209" s="147">
        <v>17992</v>
      </c>
      <c r="DM209" s="147">
        <v>11352</v>
      </c>
      <c r="DN209" s="147">
        <v>7942</v>
      </c>
      <c r="DO209" s="147">
        <v>7972</v>
      </c>
      <c r="DP209" s="147">
        <v>6931</v>
      </c>
      <c r="DQ209" s="147">
        <v>6805</v>
      </c>
      <c r="DR209" s="147">
        <v>7675</v>
      </c>
      <c r="DS209" s="147">
        <v>8547</v>
      </c>
      <c r="DT209" s="147">
        <v>7756</v>
      </c>
      <c r="DU209" s="147">
        <v>6616</v>
      </c>
      <c r="DV209" s="147">
        <v>6148</v>
      </c>
      <c r="DW209" s="147">
        <v>7471</v>
      </c>
      <c r="DX209" s="147">
        <v>6734</v>
      </c>
      <c r="DY209" s="147">
        <v>3807</v>
      </c>
      <c r="DZ209" s="147">
        <v>5997</v>
      </c>
      <c r="EA209" s="147">
        <v>7093</v>
      </c>
      <c r="EB209" s="147">
        <v>7574.5</v>
      </c>
      <c r="EC209" s="147">
        <v>7164</v>
      </c>
      <c r="ED209" s="147">
        <v>8351</v>
      </c>
      <c r="EE209" s="147">
        <v>8110</v>
      </c>
      <c r="EF209" s="147">
        <v>11010</v>
      </c>
      <c r="EG209" s="13">
        <v>100820</v>
      </c>
      <c r="EH209" s="13">
        <v>77744</v>
      </c>
      <c r="EI209" s="13">
        <v>73311.5</v>
      </c>
      <c r="EJ209" s="13">
        <v>251875.5</v>
      </c>
      <c r="EK209" s="13"/>
      <c r="EL209" s="14">
        <v>6060</v>
      </c>
      <c r="EM209" s="14">
        <v>5300</v>
      </c>
      <c r="EN209" s="14">
        <v>6379</v>
      </c>
      <c r="EO209" s="14">
        <v>3358</v>
      </c>
      <c r="EP209" s="14">
        <v>5502</v>
      </c>
      <c r="EQ209" s="14">
        <v>6108</v>
      </c>
      <c r="ER209" s="14">
        <v>10218</v>
      </c>
      <c r="ES209" s="14">
        <v>4571</v>
      </c>
      <c r="ET209" s="14">
        <v>6707</v>
      </c>
      <c r="EU209" s="14">
        <v>11433</v>
      </c>
      <c r="EV209" s="14">
        <v>11123</v>
      </c>
      <c r="EW209" s="14">
        <v>10142</v>
      </c>
      <c r="EX209" s="14">
        <v>9406</v>
      </c>
      <c r="EY209" s="14">
        <v>12809</v>
      </c>
      <c r="EZ209" s="14">
        <v>11617</v>
      </c>
      <c r="FA209" s="14">
        <v>12115</v>
      </c>
      <c r="FB209" s="14">
        <v>11401</v>
      </c>
      <c r="FC209" s="14">
        <v>13057</v>
      </c>
      <c r="FD209" s="14">
        <v>15124</v>
      </c>
      <c r="FE209" s="14">
        <v>11685</v>
      </c>
      <c r="FF209" s="14">
        <v>8098</v>
      </c>
      <c r="FG209" s="14">
        <v>8435</v>
      </c>
      <c r="FH209" s="27">
        <v>8996</v>
      </c>
      <c r="FI209" s="27">
        <v>14099</v>
      </c>
      <c r="FJ209" s="27">
        <v>20332</v>
      </c>
      <c r="FK209" s="27">
        <v>19967.5</v>
      </c>
      <c r="FL209" s="27">
        <v>16581</v>
      </c>
      <c r="FM209" s="27">
        <v>15042</v>
      </c>
      <c r="FN209" s="27">
        <v>10814</v>
      </c>
      <c r="FO209" s="27">
        <v>17517</v>
      </c>
      <c r="FP209" s="13">
        <v>65636</v>
      </c>
      <c r="FQ209" s="13">
        <v>118479</v>
      </c>
      <c r="FR209" s="13">
        <v>139881.5</v>
      </c>
      <c r="FS209" s="13">
        <v>323996.5</v>
      </c>
      <c r="FT209" s="236">
        <f t="shared" si="906"/>
        <v>0.19303420464173998</v>
      </c>
      <c r="FU209" s="236">
        <f t="shared" si="840"/>
        <v>0.21561894843045679</v>
      </c>
      <c r="FV209" s="236">
        <f t="shared" si="841"/>
        <v>0.22095218302419425</v>
      </c>
      <c r="FW209" s="236">
        <f t="shared" si="842"/>
        <v>0.24663067827108809</v>
      </c>
      <c r="FX209" s="236">
        <f t="shared" si="843"/>
        <v>0.22896538330824878</v>
      </c>
      <c r="FY209" s="236">
        <f t="shared" si="844"/>
        <v>0.25933185674759585</v>
      </c>
      <c r="FZ209" s="236">
        <f t="shared" si="845"/>
        <v>0.32039048047075053</v>
      </c>
      <c r="GA209" s="236">
        <f t="shared" si="846"/>
        <v>0.16384687074342247</v>
      </c>
      <c r="GB209" s="236">
        <f t="shared" si="847"/>
        <v>0.26693464936718936</v>
      </c>
      <c r="GC209" s="236">
        <f t="shared" si="848"/>
        <v>0.23614582257564803</v>
      </c>
      <c r="GD209" s="236">
        <f t="shared" si="849"/>
        <v>0.22979031091829358</v>
      </c>
      <c r="GE209" s="236">
        <f t="shared" si="850"/>
        <v>0.2348772579898101</v>
      </c>
      <c r="GF209" s="236">
        <f t="shared" si="851"/>
        <v>0.21158474862220222</v>
      </c>
      <c r="GG209" s="236">
        <f t="shared" si="852"/>
        <v>0.21177151359841284</v>
      </c>
      <c r="GH209" s="236">
        <f t="shared" si="853"/>
        <v>0.18518754682692767</v>
      </c>
      <c r="GI209" s="236">
        <f t="shared" si="854"/>
        <v>0.16224070279753056</v>
      </c>
      <c r="GJ209" s="236">
        <f t="shared" si="855"/>
        <v>0.14446457760488601</v>
      </c>
      <c r="GK209" s="236">
        <f t="shared" si="856"/>
        <v>0.16984715447154472</v>
      </c>
      <c r="GL209" s="236">
        <f t="shared" si="857"/>
        <v>0.1683418483765764</v>
      </c>
      <c r="GM209" s="236">
        <f t="shared" si="858"/>
        <v>0.14678910607507162</v>
      </c>
      <c r="GN209" s="236">
        <f t="shared" si="859"/>
        <v>0.1250984814545904</v>
      </c>
      <c r="GO209" s="236">
        <f t="shared" si="860"/>
        <v>0.15466280391653525</v>
      </c>
      <c r="GP209" s="240">
        <f t="shared" si="861"/>
        <v>0.15092440358353185</v>
      </c>
      <c r="GQ209" s="240">
        <f t="shared" si="862"/>
        <v>0.20797132447302819</v>
      </c>
      <c r="GR209" s="240">
        <f t="shared" si="863"/>
        <v>0.31497575560409596</v>
      </c>
      <c r="GS209" s="240">
        <f t="shared" si="864"/>
        <v>0.296117512716703</v>
      </c>
      <c r="GT209" s="240">
        <f t="shared" si="865"/>
        <v>0.23540853268971393</v>
      </c>
      <c r="GU209" s="240">
        <f t="shared" si="866"/>
        <v>0.19699633627675353</v>
      </c>
      <c r="GV209" s="240">
        <f t="shared" si="867"/>
        <v>0.1926101399068475</v>
      </c>
      <c r="GW209" s="240">
        <f t="shared" si="868"/>
        <v>0.23598778994118377</v>
      </c>
      <c r="GX209" s="196">
        <f t="shared" si="869"/>
        <v>0.23493971159786639</v>
      </c>
      <c r="GY209" s="196">
        <f t="shared" si="870"/>
        <v>0.17974021797174619</v>
      </c>
      <c r="GZ209" s="196">
        <f t="shared" si="871"/>
        <v>0.21329360339525782</v>
      </c>
      <c r="HA209" s="196">
        <f t="shared" si="872"/>
        <v>0.20321433778777562</v>
      </c>
      <c r="HB209" s="13"/>
      <c r="HC209" s="13"/>
      <c r="HD209" s="37"/>
      <c r="HE209" s="14">
        <v>3977.0562300000001</v>
      </c>
      <c r="HF209" s="14">
        <v>3452.1295500000001</v>
      </c>
      <c r="HG209" s="14">
        <v>3969.27234</v>
      </c>
      <c r="HH209" s="14">
        <f>HH210+HH211</f>
        <v>280.40665499999994</v>
      </c>
      <c r="HI209" s="14">
        <v>3193.0626900000002</v>
      </c>
      <c r="HJ209" s="14">
        <v>4441.3517400000001</v>
      </c>
      <c r="HK209" s="14">
        <v>6444.3666600000006</v>
      </c>
      <c r="HL209" s="14">
        <v>2394.1286400000004</v>
      </c>
      <c r="HM209" s="14">
        <v>3812.91768</v>
      </c>
      <c r="HN209" s="14">
        <v>6392.0822699999999</v>
      </c>
      <c r="HO209" s="14">
        <v>5518.87806</v>
      </c>
      <c r="HP209" s="14">
        <v>5614.5737099999997</v>
      </c>
      <c r="HQ209" s="14">
        <v>5300.597670000001</v>
      </c>
      <c r="HR209" s="14">
        <v>7465.6831499999998</v>
      </c>
      <c r="HS209" s="14">
        <v>6517.5832499999997</v>
      </c>
      <c r="HT209" s="14">
        <v>6506.7987300000004</v>
      </c>
      <c r="HU209" s="14">
        <v>5896.5215700000008</v>
      </c>
      <c r="HV209" s="14">
        <v>6810.5740200000009</v>
      </c>
      <c r="HW209" s="14">
        <v>7121.3267100000003</v>
      </c>
      <c r="HX209" s="14">
        <v>6255.2965199999981</v>
      </c>
      <c r="HY209" s="14">
        <v>4636.4274900000009</v>
      </c>
      <c r="HZ209" s="14">
        <v>4828.0162799999998</v>
      </c>
      <c r="IA209" s="14">
        <v>5438.6901600000001</v>
      </c>
      <c r="IB209" s="14">
        <v>9022.14012</v>
      </c>
      <c r="IC209" s="14">
        <v>14755.424460000002</v>
      </c>
      <c r="ID209" s="14">
        <v>13466.700854999995</v>
      </c>
      <c r="IE209" s="14">
        <v>10421.985779999999</v>
      </c>
      <c r="IF209" s="14">
        <v>8873.5623899999991</v>
      </c>
      <c r="IG209" s="14">
        <v>7874.0759399999997</v>
      </c>
      <c r="IH209" s="14">
        <v>11310.21054</v>
      </c>
      <c r="II209" s="13">
        <v>40209.821819999997</v>
      </c>
      <c r="IJ209" s="13">
        <v>63007.833390000014</v>
      </c>
      <c r="IK209" s="13">
        <v>90627.234014999965</v>
      </c>
      <c r="IL209" s="13">
        <v>193844.88922499999</v>
      </c>
      <c r="IM209" s="172">
        <f t="shared" si="873"/>
        <v>0.65627990594059404</v>
      </c>
      <c r="IN209" s="172">
        <f t="shared" si="874"/>
        <v>0.65134519811320757</v>
      </c>
      <c r="IO209" s="172">
        <f t="shared" si="875"/>
        <v>0.622240529863615</v>
      </c>
      <c r="IP209" s="172">
        <v>0.63533472900536037</v>
      </c>
      <c r="IQ209" s="172">
        <f t="shared" si="876"/>
        <v>0.58034581788440576</v>
      </c>
      <c r="IR209" s="172">
        <f t="shared" si="877"/>
        <v>0.72713682711198424</v>
      </c>
      <c r="IS209" s="172">
        <f t="shared" si="878"/>
        <v>0.6306876746917206</v>
      </c>
      <c r="IT209" s="172">
        <f t="shared" si="879"/>
        <v>0.52376474294465114</v>
      </c>
      <c r="IU209" s="172">
        <f t="shared" si="880"/>
        <v>0.56849823766214402</v>
      </c>
      <c r="IV209" s="172">
        <f t="shared" si="881"/>
        <v>0.55909055103647332</v>
      </c>
      <c r="IW209" s="172">
        <f t="shared" si="882"/>
        <v>0.49616812550570888</v>
      </c>
      <c r="IX209" s="172">
        <f t="shared" si="883"/>
        <v>0.55359630349043576</v>
      </c>
      <c r="IY209" s="172">
        <f t="shared" si="884"/>
        <v>0.56353366680842032</v>
      </c>
      <c r="IZ209" s="172">
        <f t="shared" si="885"/>
        <v>0.58284668202045431</v>
      </c>
      <c r="JA209" s="172">
        <f t="shared" si="886"/>
        <v>0.56103841353189288</v>
      </c>
      <c r="JB209" s="172">
        <f t="shared" si="887"/>
        <v>0.53708615187783748</v>
      </c>
      <c r="JC209" s="172">
        <f t="shared" si="888"/>
        <v>0.51719336637137103</v>
      </c>
      <c r="JD209" s="172">
        <f t="shared" si="889"/>
        <v>0.52160327946695262</v>
      </c>
      <c r="JE209" s="172">
        <f t="shared" si="890"/>
        <v>0.47086264943136741</v>
      </c>
      <c r="JF209" s="172">
        <f t="shared" si="891"/>
        <v>0.53532704492939653</v>
      </c>
      <c r="JG209" s="172">
        <f t="shared" si="892"/>
        <v>0.57253982341318854</v>
      </c>
      <c r="JH209" s="172">
        <f t="shared" si="893"/>
        <v>0.57237893064611733</v>
      </c>
      <c r="JI209" s="172">
        <f t="shared" si="894"/>
        <v>0.60456760337927973</v>
      </c>
      <c r="JJ209" s="172">
        <f t="shared" si="895"/>
        <v>0.63991347755159944</v>
      </c>
      <c r="JK209" s="172">
        <f t="shared" si="896"/>
        <v>0.72572420125909909</v>
      </c>
      <c r="JL209" s="172">
        <f t="shared" si="897"/>
        <v>0.67443099311380972</v>
      </c>
      <c r="JM209" s="172">
        <f t="shared" si="898"/>
        <v>0.62854989325131172</v>
      </c>
      <c r="JN209" s="172">
        <f t="shared" si="899"/>
        <v>0.58991905265257272</v>
      </c>
      <c r="JO209" s="172">
        <f t="shared" si="900"/>
        <v>0.7281372239689291</v>
      </c>
      <c r="JP209" s="172">
        <f t="shared" si="901"/>
        <v>0.64567052234971745</v>
      </c>
      <c r="JQ209" s="37">
        <f t="shared" si="902"/>
        <v>0.61261840788591626</v>
      </c>
      <c r="JR209" s="37">
        <f t="shared" si="903"/>
        <v>0.53180591826399626</v>
      </c>
      <c r="JS209" s="37">
        <f t="shared" si="904"/>
        <v>0.64788577485228549</v>
      </c>
      <c r="JT209" s="37">
        <f t="shared" si="905"/>
        <v>0.59829315818226425</v>
      </c>
    </row>
    <row r="210" spans="2:280" ht="12" customHeight="1" outlineLevel="2" x14ac:dyDescent="0.25">
      <c r="B210" s="58">
        <f>B51</f>
        <v>0</v>
      </c>
      <c r="C210" s="58"/>
      <c r="D210" s="33"/>
      <c r="E210" s="74" t="s">
        <v>209</v>
      </c>
      <c r="F210" s="29" t="s">
        <v>201</v>
      </c>
      <c r="G210" s="63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63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58"/>
      <c r="AM210" s="63">
        <v>88365</v>
      </c>
      <c r="AN210" s="12">
        <v>88269</v>
      </c>
      <c r="AO210" s="12">
        <v>88302</v>
      </c>
      <c r="AP210" s="12">
        <v>85981</v>
      </c>
      <c r="AQ210" s="12">
        <v>81744</v>
      </c>
      <c r="AR210" s="12">
        <v>77532</v>
      </c>
      <c r="AS210" s="12">
        <v>73818</v>
      </c>
      <c r="AT210" s="63">
        <v>72779</v>
      </c>
      <c r="AU210" s="12">
        <v>70183</v>
      </c>
      <c r="AV210" s="12">
        <v>56172</v>
      </c>
      <c r="AW210" s="12">
        <v>47044</v>
      </c>
      <c r="AX210" s="12">
        <v>43300</v>
      </c>
      <c r="AY210" s="12">
        <v>41916</v>
      </c>
      <c r="AZ210" s="12">
        <v>40403</v>
      </c>
      <c r="BA210" s="12">
        <v>40125</v>
      </c>
      <c r="BB210" s="12">
        <v>39882</v>
      </c>
      <c r="BC210" s="12">
        <v>39954</v>
      </c>
      <c r="BD210" s="12">
        <v>39564</v>
      </c>
      <c r="BE210" s="12">
        <v>39551</v>
      </c>
      <c r="BF210" s="12">
        <v>39828</v>
      </c>
      <c r="BG210" s="12">
        <v>39430</v>
      </c>
      <c r="BH210" s="12">
        <v>37989</v>
      </c>
      <c r="BI210" s="12">
        <v>36841</v>
      </c>
      <c r="BJ210" s="12">
        <v>36747</v>
      </c>
      <c r="BK210" s="12">
        <v>36650</v>
      </c>
      <c r="BL210" s="12">
        <v>36167</v>
      </c>
      <c r="BM210" s="12">
        <v>36233</v>
      </c>
      <c r="BN210" s="12">
        <v>36678</v>
      </c>
      <c r="BO210" s="12">
        <v>37492</v>
      </c>
      <c r="BP210" s="12">
        <v>37717</v>
      </c>
      <c r="BQ210" s="12">
        <v>38936</v>
      </c>
      <c r="BR210" s="58"/>
      <c r="BS210" s="58"/>
      <c r="BT210" s="12">
        <v>-96</v>
      </c>
      <c r="BU210" s="12">
        <v>33</v>
      </c>
      <c r="BV210" s="12">
        <v>-2321</v>
      </c>
      <c r="BW210" s="12">
        <v>-4237</v>
      </c>
      <c r="BX210" s="12">
        <v>-4212</v>
      </c>
      <c r="BY210" s="12">
        <v>-3714</v>
      </c>
      <c r="BZ210" s="12">
        <v>-1039</v>
      </c>
      <c r="CA210" s="12">
        <v>-2596</v>
      </c>
      <c r="CB210" s="12">
        <v>-14011</v>
      </c>
      <c r="CC210" s="12">
        <v>-9128</v>
      </c>
      <c r="CD210" s="12">
        <v>-3744</v>
      </c>
      <c r="CE210" s="12">
        <v>-1384</v>
      </c>
      <c r="CF210" s="12">
        <v>-1513</v>
      </c>
      <c r="CG210" s="12">
        <v>-278</v>
      </c>
      <c r="CH210" s="12">
        <v>-243</v>
      </c>
      <c r="CI210" s="12">
        <v>72</v>
      </c>
      <c r="CJ210" s="12">
        <v>-390</v>
      </c>
      <c r="CK210" s="12">
        <v>-13</v>
      </c>
      <c r="CL210" s="12">
        <v>277</v>
      </c>
      <c r="CM210" s="12">
        <v>-398</v>
      </c>
      <c r="CN210" s="12">
        <v>-1441</v>
      </c>
      <c r="CO210" s="12">
        <v>-1148</v>
      </c>
      <c r="CP210" s="12">
        <v>-94</v>
      </c>
      <c r="CQ210" s="12">
        <v>-97</v>
      </c>
      <c r="CR210" s="12">
        <v>-483</v>
      </c>
      <c r="CS210" s="12">
        <v>66</v>
      </c>
      <c r="CT210" s="12">
        <v>445</v>
      </c>
      <c r="CU210" s="12">
        <v>814</v>
      </c>
      <c r="CV210" s="12">
        <v>225</v>
      </c>
      <c r="CW210" s="12">
        <v>1219</v>
      </c>
      <c r="CX210" s="58">
        <v>-41321</v>
      </c>
      <c r="CY210" s="58">
        <v>-7614</v>
      </c>
      <c r="CZ210" s="58">
        <v>-494</v>
      </c>
      <c r="DA210" s="58">
        <v>-49429</v>
      </c>
      <c r="DB210" s="58"/>
      <c r="DC210" s="122">
        <v>4044</v>
      </c>
      <c r="DD210" s="122">
        <v>3415</v>
      </c>
      <c r="DE210" s="122">
        <v>6515</v>
      </c>
      <c r="DF210" s="122">
        <v>6925</v>
      </c>
      <c r="DG210" s="122">
        <v>7067</v>
      </c>
      <c r="DH210" s="122">
        <v>7835</v>
      </c>
      <c r="DI210" s="122">
        <v>6932</v>
      </c>
      <c r="DJ210" s="122">
        <v>4402</v>
      </c>
      <c r="DK210" s="122">
        <v>17282</v>
      </c>
      <c r="DL210" s="122">
        <v>14401</v>
      </c>
      <c r="DM210" s="122">
        <v>7806</v>
      </c>
      <c r="DN210" s="122">
        <v>5186</v>
      </c>
      <c r="DO210" s="122">
        <v>4467</v>
      </c>
      <c r="DP210" s="122">
        <v>3602</v>
      </c>
      <c r="DQ210" s="122">
        <v>3204</v>
      </c>
      <c r="DR210" s="122">
        <v>3040</v>
      </c>
      <c r="DS210" s="122">
        <v>3182</v>
      </c>
      <c r="DT210" s="122">
        <v>2763</v>
      </c>
      <c r="DU210" s="122">
        <v>2280</v>
      </c>
      <c r="DV210" s="122">
        <v>2359</v>
      </c>
      <c r="DW210" s="122">
        <v>2517</v>
      </c>
      <c r="DX210" s="122">
        <v>1857</v>
      </c>
      <c r="DY210" s="122">
        <v>691</v>
      </c>
      <c r="DZ210" s="122">
        <v>843</v>
      </c>
      <c r="EA210" s="122">
        <v>989</v>
      </c>
      <c r="EB210" s="122">
        <v>1061</v>
      </c>
      <c r="EC210" s="122">
        <v>985</v>
      </c>
      <c r="ED210" s="122">
        <v>1073</v>
      </c>
      <c r="EE210" s="122">
        <v>882</v>
      </c>
      <c r="EF210" s="122">
        <v>911</v>
      </c>
      <c r="EG210" s="58">
        <v>78818</v>
      </c>
      <c r="EH210" s="58">
        <v>37889</v>
      </c>
      <c r="EI210" s="58">
        <v>11809</v>
      </c>
      <c r="EJ210" s="58">
        <v>128516</v>
      </c>
      <c r="EK210" s="58"/>
      <c r="EL210" s="12">
        <v>3948</v>
      </c>
      <c r="EM210" s="12">
        <v>3448</v>
      </c>
      <c r="EN210" s="12">
        <v>4194</v>
      </c>
      <c r="EO210" s="12">
        <v>2688</v>
      </c>
      <c r="EP210" s="12">
        <v>2855</v>
      </c>
      <c r="EQ210" s="12">
        <v>4121</v>
      </c>
      <c r="ER210" s="12">
        <v>5893</v>
      </c>
      <c r="ES210" s="12">
        <v>1806</v>
      </c>
      <c r="ET210" s="12">
        <v>3271</v>
      </c>
      <c r="EU210" s="12">
        <v>5273</v>
      </c>
      <c r="EV210" s="12">
        <v>4062</v>
      </c>
      <c r="EW210" s="12">
        <v>3802</v>
      </c>
      <c r="EX210" s="12">
        <v>2954</v>
      </c>
      <c r="EY210" s="12">
        <v>3324</v>
      </c>
      <c r="EZ210" s="12">
        <v>2961</v>
      </c>
      <c r="FA210" s="12">
        <v>3112</v>
      </c>
      <c r="FB210" s="12">
        <v>2792</v>
      </c>
      <c r="FC210" s="12">
        <v>2750</v>
      </c>
      <c r="FD210" s="12">
        <v>2557</v>
      </c>
      <c r="FE210" s="12">
        <v>1961</v>
      </c>
      <c r="FF210" s="12">
        <v>1076</v>
      </c>
      <c r="FG210" s="12">
        <v>709</v>
      </c>
      <c r="FH210" s="12">
        <v>597</v>
      </c>
      <c r="FI210" s="12">
        <v>746</v>
      </c>
      <c r="FJ210" s="12">
        <v>506</v>
      </c>
      <c r="FK210" s="12">
        <v>1127</v>
      </c>
      <c r="FL210" s="12">
        <v>1430</v>
      </c>
      <c r="FM210" s="12">
        <v>1887</v>
      </c>
      <c r="FN210" s="12">
        <v>1107</v>
      </c>
      <c r="FO210" s="12">
        <v>2130</v>
      </c>
      <c r="FP210" s="58">
        <v>37497</v>
      </c>
      <c r="FQ210" s="58">
        <v>30275</v>
      </c>
      <c r="FR210" s="58">
        <v>11315</v>
      </c>
      <c r="FS210" s="19">
        <v>79087</v>
      </c>
      <c r="FT210" s="237">
        <f t="shared" si="906"/>
        <v>0.12575891747947021</v>
      </c>
      <c r="FU210" s="237">
        <f t="shared" si="840"/>
        <v>0.14027436494117262</v>
      </c>
      <c r="FV210" s="237">
        <f t="shared" si="841"/>
        <v>0.14526939263261807</v>
      </c>
      <c r="FW210" s="237">
        <f t="shared" si="842"/>
        <v>0.19742205574529029</v>
      </c>
      <c r="FX210" s="237">
        <f t="shared" si="843"/>
        <v>0.11881064510088155</v>
      </c>
      <c r="FY210" s="237">
        <f t="shared" si="844"/>
        <v>0.1749683336045911</v>
      </c>
      <c r="FZ210" s="237">
        <f t="shared" si="845"/>
        <v>0.18477795081367515</v>
      </c>
      <c r="GA210" s="237">
        <f t="shared" si="846"/>
        <v>6.4735823356513011E-2</v>
      </c>
      <c r="GB210" s="237">
        <f t="shared" si="847"/>
        <v>0.13018387327867548</v>
      </c>
      <c r="GC210" s="237">
        <f t="shared" si="848"/>
        <v>0.10891252710936693</v>
      </c>
      <c r="GD210" s="237">
        <f t="shared" si="849"/>
        <v>8.3916950728230549E-2</v>
      </c>
      <c r="GE210" s="237">
        <f t="shared" si="850"/>
        <v>8.8050023158869853E-2</v>
      </c>
      <c r="GF210" s="237">
        <f t="shared" si="851"/>
        <v>6.6449218310651217E-2</v>
      </c>
      <c r="GG210" s="237">
        <f t="shared" si="852"/>
        <v>5.4955774158882364E-2</v>
      </c>
      <c r="GH210" s="237">
        <f t="shared" si="853"/>
        <v>4.7201543096714545E-2</v>
      </c>
      <c r="GI210" s="237">
        <f t="shared" si="854"/>
        <v>4.1675036492440372E-2</v>
      </c>
      <c r="GJ210" s="237">
        <f t="shared" si="855"/>
        <v>3.5378045844473446E-2</v>
      </c>
      <c r="GK210" s="237">
        <f t="shared" si="856"/>
        <v>3.5772357723577237E-2</v>
      </c>
      <c r="GL210" s="237">
        <f t="shared" si="857"/>
        <v>2.8461392905243708E-2</v>
      </c>
      <c r="GM210" s="237">
        <f t="shared" si="858"/>
        <v>2.463444048037787E-2</v>
      </c>
      <c r="GN210" s="237">
        <f t="shared" si="859"/>
        <v>1.6622124727727745E-2</v>
      </c>
      <c r="GO210" s="237">
        <f t="shared" si="860"/>
        <v>1.3000110015035388E-2</v>
      </c>
      <c r="GP210" s="237">
        <f t="shared" si="861"/>
        <v>1.0015770224474045E-2</v>
      </c>
      <c r="GQ210" s="237">
        <f t="shared" si="862"/>
        <v>1.1004085967577773E-2</v>
      </c>
      <c r="GR210" s="237">
        <f t="shared" si="863"/>
        <v>7.8387631485182258E-3</v>
      </c>
      <c r="GS210" s="237">
        <f t="shared" si="864"/>
        <v>1.6713381085850722E-2</v>
      </c>
      <c r="GT210" s="237">
        <f t="shared" si="865"/>
        <v>2.0302406474054093E-2</v>
      </c>
      <c r="GU210" s="237">
        <f t="shared" si="866"/>
        <v>2.4712942863597522E-2</v>
      </c>
      <c r="GV210" s="237">
        <f t="shared" si="867"/>
        <v>1.9716980291925298E-2</v>
      </c>
      <c r="GW210" s="237">
        <f t="shared" si="868"/>
        <v>2.8695209943182136E-2</v>
      </c>
      <c r="GX210" s="195">
        <f t="shared" si="869"/>
        <v>0.13421802617138759</v>
      </c>
      <c r="GY210" s="195">
        <f t="shared" si="870"/>
        <v>4.5929110636438661E-2</v>
      </c>
      <c r="GZ210" s="195">
        <f t="shared" si="871"/>
        <v>1.7253297415436224E-2</v>
      </c>
      <c r="HA210" s="238">
        <f t="shared" si="872"/>
        <v>4.9604277616029216E-2</v>
      </c>
      <c r="HB210" s="58"/>
      <c r="HC210" s="58"/>
      <c r="HD210" s="22"/>
      <c r="HE210" s="12">
        <v>3386.6733600000002</v>
      </c>
      <c r="HF210" s="12">
        <v>2957.7633599999999</v>
      </c>
      <c r="HG210" s="12">
        <v>3597.6970799999999</v>
      </c>
      <c r="HH210" s="12">
        <f>HH51</f>
        <v>0</v>
      </c>
      <c r="HI210" s="12">
        <v>2449.0761000000002</v>
      </c>
      <c r="HJ210" s="12">
        <v>3535.0762199999999</v>
      </c>
      <c r="HK210" s="12">
        <v>5055.1332600000005</v>
      </c>
      <c r="HL210" s="12">
        <v>1549.2229200000002</v>
      </c>
      <c r="HM210" s="12">
        <v>2805.92922</v>
      </c>
      <c r="HN210" s="12">
        <v>4523.2848599999998</v>
      </c>
      <c r="HO210" s="12">
        <v>3484.4648400000001</v>
      </c>
      <c r="HP210" s="12">
        <v>3261.4316400000002</v>
      </c>
      <c r="HQ210" s="12">
        <v>2534.0002800000002</v>
      </c>
      <c r="HR210" s="12">
        <v>2851.3936800000001</v>
      </c>
      <c r="HS210" s="12">
        <v>2540.0050200000001</v>
      </c>
      <c r="HT210" s="12">
        <v>2669.53584</v>
      </c>
      <c r="HU210" s="12">
        <v>2395.0334400000002</v>
      </c>
      <c r="HV210" s="12">
        <v>2359.0050000000001</v>
      </c>
      <c r="HW210" s="12">
        <v>2193.4457400000001</v>
      </c>
      <c r="HX210" s="12">
        <v>1682.1850200000001</v>
      </c>
      <c r="HY210" s="12">
        <v>923.01432</v>
      </c>
      <c r="HZ210" s="12">
        <v>608.19438000000002</v>
      </c>
      <c r="IA210" s="12">
        <v>512.11854000000005</v>
      </c>
      <c r="IB210" s="12">
        <v>639.93371999999999</v>
      </c>
      <c r="IC210" s="12">
        <v>434.05691999999999</v>
      </c>
      <c r="ID210" s="12">
        <v>966.76314000000002</v>
      </c>
      <c r="IE210" s="12">
        <v>1226.6826000000001</v>
      </c>
      <c r="IF210" s="12">
        <v>1618.70634</v>
      </c>
      <c r="IG210" s="12">
        <v>949.60674000000006</v>
      </c>
      <c r="IH210" s="12">
        <v>1827.1566</v>
      </c>
      <c r="II210" s="58">
        <v>32165.67654</v>
      </c>
      <c r="IJ210" s="58">
        <v>25970.500500000002</v>
      </c>
      <c r="IK210" s="58">
        <v>9706.2332999999999</v>
      </c>
      <c r="IL210" s="19">
        <v>67842.410340000002</v>
      </c>
      <c r="IM210" s="174">
        <f t="shared" si="873"/>
        <v>0.85782000000000003</v>
      </c>
      <c r="IN210" s="174">
        <f t="shared" si="874"/>
        <v>0.85782000000000003</v>
      </c>
      <c r="IO210" s="174">
        <f t="shared" si="875"/>
        <v>0.85782000000000003</v>
      </c>
      <c r="IP210" s="174">
        <v>0.85782000000000003</v>
      </c>
      <c r="IQ210" s="174">
        <f t="shared" si="876"/>
        <v>0.85782000000000003</v>
      </c>
      <c r="IR210" s="174">
        <f t="shared" si="877"/>
        <v>0.85782000000000003</v>
      </c>
      <c r="IS210" s="174">
        <f t="shared" si="878"/>
        <v>0.85782000000000014</v>
      </c>
      <c r="IT210" s="174">
        <f t="shared" si="879"/>
        <v>0.85782000000000014</v>
      </c>
      <c r="IU210" s="174">
        <f t="shared" si="880"/>
        <v>0.85782000000000003</v>
      </c>
      <c r="IV210" s="174">
        <f t="shared" si="881"/>
        <v>0.85781999999999992</v>
      </c>
      <c r="IW210" s="174">
        <f t="shared" si="882"/>
        <v>0.85782000000000003</v>
      </c>
      <c r="IX210" s="174">
        <f t="shared" si="883"/>
        <v>0.85782000000000003</v>
      </c>
      <c r="IY210" s="174">
        <f t="shared" si="884"/>
        <v>0.85782000000000003</v>
      </c>
      <c r="IZ210" s="174">
        <f t="shared" si="885"/>
        <v>0.85782000000000003</v>
      </c>
      <c r="JA210" s="174">
        <f t="shared" si="886"/>
        <v>0.85782000000000003</v>
      </c>
      <c r="JB210" s="174">
        <f t="shared" si="887"/>
        <v>0.85782000000000003</v>
      </c>
      <c r="JC210" s="174">
        <f t="shared" si="888"/>
        <v>0.85782000000000003</v>
      </c>
      <c r="JD210" s="174">
        <f t="shared" si="889"/>
        <v>0.85782000000000003</v>
      </c>
      <c r="JE210" s="174">
        <f t="shared" si="890"/>
        <v>0.85782000000000003</v>
      </c>
      <c r="JF210" s="174">
        <f t="shared" si="891"/>
        <v>0.85782000000000003</v>
      </c>
      <c r="JG210" s="174">
        <f t="shared" si="892"/>
        <v>0.85782000000000003</v>
      </c>
      <c r="JH210" s="174">
        <f t="shared" si="893"/>
        <v>0.85782000000000003</v>
      </c>
      <c r="JI210" s="174">
        <f t="shared" si="894"/>
        <v>0.85782000000000014</v>
      </c>
      <c r="JJ210" s="174">
        <f t="shared" si="895"/>
        <v>0.85782000000000003</v>
      </c>
      <c r="JK210" s="174">
        <f t="shared" si="896"/>
        <v>0.85782000000000003</v>
      </c>
      <c r="JL210" s="174">
        <f t="shared" si="897"/>
        <v>0.85782000000000003</v>
      </c>
      <c r="JM210" s="174">
        <f t="shared" si="898"/>
        <v>0.85782000000000003</v>
      </c>
      <c r="JN210" s="174">
        <f t="shared" si="899"/>
        <v>0.85782000000000003</v>
      </c>
      <c r="JO210" s="174">
        <f t="shared" si="900"/>
        <v>0.85782000000000003</v>
      </c>
      <c r="JP210" s="174">
        <f t="shared" si="901"/>
        <v>0.85782000000000003</v>
      </c>
      <c r="JQ210" s="65">
        <f t="shared" si="902"/>
        <v>0.85782000000000003</v>
      </c>
      <c r="JR210" s="65">
        <f t="shared" si="903"/>
        <v>0.85782000000000003</v>
      </c>
      <c r="JS210" s="65">
        <f t="shared" si="904"/>
        <v>0.85782000000000003</v>
      </c>
      <c r="JT210" s="65">
        <f t="shared" si="905"/>
        <v>0.85782000000000003</v>
      </c>
    </row>
    <row r="211" spans="2:280" ht="12" customHeight="1" outlineLevel="2" x14ac:dyDescent="0.25">
      <c r="B211" s="58">
        <f>SUM(B3:B50)</f>
        <v>0</v>
      </c>
      <c r="C211" s="58"/>
      <c r="D211" s="33"/>
      <c r="E211" s="74" t="s">
        <v>182</v>
      </c>
      <c r="F211" s="30" t="s">
        <v>202</v>
      </c>
      <c r="G211" s="63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63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58"/>
      <c r="AM211" s="63">
        <v>25892</v>
      </c>
      <c r="AN211" s="12">
        <v>26500</v>
      </c>
      <c r="AO211" s="12">
        <v>27118</v>
      </c>
      <c r="AP211" s="12">
        <v>27391</v>
      </c>
      <c r="AQ211" s="12">
        <v>26228</v>
      </c>
      <c r="AR211" s="12">
        <v>27042</v>
      </c>
      <c r="AS211" s="12">
        <v>26197</v>
      </c>
      <c r="AT211" s="63">
        <v>28069</v>
      </c>
      <c r="AU211" s="12">
        <v>29159</v>
      </c>
      <c r="AV211" s="12">
        <v>29460</v>
      </c>
      <c r="AW211" s="12">
        <v>32029</v>
      </c>
      <c r="AX211" s="12">
        <v>35544</v>
      </c>
      <c r="AY211" s="12">
        <v>39128</v>
      </c>
      <c r="AZ211" s="12">
        <v>42075</v>
      </c>
      <c r="BA211" s="12">
        <v>48231</v>
      </c>
      <c r="BB211" s="12">
        <v>53286</v>
      </c>
      <c r="BC211" s="12">
        <v>57654</v>
      </c>
      <c r="BD211" s="12">
        <v>60898</v>
      </c>
      <c r="BE211" s="12">
        <v>66212</v>
      </c>
      <c r="BF211" s="12">
        <v>74443</v>
      </c>
      <c r="BG211" s="12">
        <v>80378</v>
      </c>
      <c r="BH211" s="12">
        <v>82446</v>
      </c>
      <c r="BI211" s="12">
        <v>85295</v>
      </c>
      <c r="BJ211" s="12">
        <v>90578</v>
      </c>
      <c r="BK211" s="12">
        <v>98777</v>
      </c>
      <c r="BL211" s="12">
        <v>112499</v>
      </c>
      <c r="BM211" s="12">
        <v>124826</v>
      </c>
      <c r="BN211" s="12">
        <v>133798</v>
      </c>
      <c r="BO211" s="12">
        <v>139675</v>
      </c>
      <c r="BP211" s="12">
        <v>142154</v>
      </c>
      <c r="BQ211" s="12">
        <v>147442</v>
      </c>
      <c r="BR211" s="58"/>
      <c r="BS211" s="58"/>
      <c r="BT211" s="12">
        <v>608</v>
      </c>
      <c r="BU211" s="12">
        <v>618</v>
      </c>
      <c r="BV211" s="12">
        <v>273</v>
      </c>
      <c r="BW211" s="12">
        <v>-1163</v>
      </c>
      <c r="BX211" s="12">
        <v>814</v>
      </c>
      <c r="BY211" s="12">
        <v>-845</v>
      </c>
      <c r="BZ211" s="12">
        <v>1872</v>
      </c>
      <c r="CA211" s="12">
        <v>1090</v>
      </c>
      <c r="CB211" s="12">
        <v>301</v>
      </c>
      <c r="CC211" s="12">
        <v>2569</v>
      </c>
      <c r="CD211" s="12">
        <v>3515</v>
      </c>
      <c r="CE211" s="12">
        <v>3584</v>
      </c>
      <c r="CF211" s="12">
        <v>2947</v>
      </c>
      <c r="CG211" s="12">
        <v>6156</v>
      </c>
      <c r="CH211" s="12">
        <v>5055</v>
      </c>
      <c r="CI211" s="12">
        <v>4368</v>
      </c>
      <c r="CJ211" s="12">
        <v>3244</v>
      </c>
      <c r="CK211" s="12">
        <v>5314</v>
      </c>
      <c r="CL211" s="12">
        <v>8231</v>
      </c>
      <c r="CM211" s="12">
        <v>5935</v>
      </c>
      <c r="CN211" s="12">
        <v>2068</v>
      </c>
      <c r="CO211" s="12">
        <v>2849</v>
      </c>
      <c r="CP211" s="12">
        <v>5283</v>
      </c>
      <c r="CQ211" s="12">
        <v>8199</v>
      </c>
      <c r="CR211" s="12">
        <v>13722</v>
      </c>
      <c r="CS211" s="12">
        <v>12327</v>
      </c>
      <c r="CT211" s="12">
        <v>8972</v>
      </c>
      <c r="CU211" s="12">
        <v>5877</v>
      </c>
      <c r="CV211" s="12">
        <v>2479</v>
      </c>
      <c r="CW211" s="12">
        <v>5288</v>
      </c>
      <c r="CX211" s="58">
        <v>6137</v>
      </c>
      <c r="CY211" s="58">
        <v>48349</v>
      </c>
      <c r="CZ211" s="58">
        <v>67064</v>
      </c>
      <c r="DA211" s="58">
        <v>121550</v>
      </c>
      <c r="DB211" s="58"/>
      <c r="DC211" s="122">
        <v>1504</v>
      </c>
      <c r="DD211" s="122">
        <v>1234</v>
      </c>
      <c r="DE211" s="122">
        <v>1912</v>
      </c>
      <c r="DF211" s="122">
        <v>1833</v>
      </c>
      <c r="DG211" s="122">
        <v>1833</v>
      </c>
      <c r="DH211" s="122">
        <v>2832</v>
      </c>
      <c r="DI211" s="122">
        <v>2453</v>
      </c>
      <c r="DJ211" s="122">
        <v>1675</v>
      </c>
      <c r="DK211" s="122">
        <v>3135</v>
      </c>
      <c r="DL211" s="122">
        <v>3591</v>
      </c>
      <c r="DM211" s="122">
        <v>3546</v>
      </c>
      <c r="DN211" s="122">
        <v>2756</v>
      </c>
      <c r="DO211" s="122">
        <v>3505</v>
      </c>
      <c r="DP211" s="122">
        <v>3329</v>
      </c>
      <c r="DQ211" s="122">
        <v>3601</v>
      </c>
      <c r="DR211" s="122">
        <v>4635</v>
      </c>
      <c r="DS211" s="122">
        <v>5365</v>
      </c>
      <c r="DT211" s="122">
        <v>4993</v>
      </c>
      <c r="DU211" s="122">
        <v>4336</v>
      </c>
      <c r="DV211" s="122">
        <v>3789</v>
      </c>
      <c r="DW211" s="122">
        <v>4954</v>
      </c>
      <c r="DX211" s="122">
        <v>4877</v>
      </c>
      <c r="DY211" s="122">
        <v>3116</v>
      </c>
      <c r="DZ211" s="122">
        <v>5154</v>
      </c>
      <c r="EA211" s="122">
        <v>6104</v>
      </c>
      <c r="EB211" s="122">
        <v>6513.5</v>
      </c>
      <c r="EC211" s="122">
        <v>6179</v>
      </c>
      <c r="ED211" s="122">
        <v>7278</v>
      </c>
      <c r="EE211" s="122">
        <v>7228</v>
      </c>
      <c r="EF211" s="122">
        <v>10099</v>
      </c>
      <c r="EG211" s="58">
        <v>22002</v>
      </c>
      <c r="EH211" s="58">
        <v>39855</v>
      </c>
      <c r="EI211" s="58">
        <v>61502.5</v>
      </c>
      <c r="EJ211" s="58">
        <v>123359.5</v>
      </c>
      <c r="EK211" s="58"/>
      <c r="EL211" s="12">
        <v>2112</v>
      </c>
      <c r="EM211" s="12">
        <v>1852</v>
      </c>
      <c r="EN211" s="12">
        <v>2185</v>
      </c>
      <c r="EO211" s="12">
        <v>670</v>
      </c>
      <c r="EP211" s="12">
        <v>2647</v>
      </c>
      <c r="EQ211" s="12">
        <v>1987</v>
      </c>
      <c r="ER211" s="12">
        <v>4325</v>
      </c>
      <c r="ES211" s="12">
        <v>2765</v>
      </c>
      <c r="ET211" s="12">
        <v>3436</v>
      </c>
      <c r="EU211" s="12">
        <v>6160</v>
      </c>
      <c r="EV211" s="12">
        <v>7061</v>
      </c>
      <c r="EW211" s="12">
        <v>6340</v>
      </c>
      <c r="EX211" s="12">
        <v>6452</v>
      </c>
      <c r="EY211" s="12">
        <v>9485</v>
      </c>
      <c r="EZ211" s="12">
        <v>8656</v>
      </c>
      <c r="FA211" s="12">
        <v>9003</v>
      </c>
      <c r="FB211" s="12">
        <v>8609</v>
      </c>
      <c r="FC211" s="12">
        <v>10307</v>
      </c>
      <c r="FD211" s="12">
        <v>12567</v>
      </c>
      <c r="FE211" s="12">
        <v>9724</v>
      </c>
      <c r="FF211" s="12">
        <v>7022</v>
      </c>
      <c r="FG211" s="12">
        <v>7726</v>
      </c>
      <c r="FH211" s="12">
        <v>8399</v>
      </c>
      <c r="FI211" s="12">
        <v>13353</v>
      </c>
      <c r="FJ211" s="12">
        <v>19826</v>
      </c>
      <c r="FK211" s="12">
        <v>18840.5</v>
      </c>
      <c r="FL211" s="12">
        <v>15151</v>
      </c>
      <c r="FM211" s="12">
        <v>13155</v>
      </c>
      <c r="FN211" s="12">
        <v>9707</v>
      </c>
      <c r="FO211" s="12">
        <v>15387</v>
      </c>
      <c r="FP211" s="58">
        <v>28139</v>
      </c>
      <c r="FQ211" s="58">
        <v>88204</v>
      </c>
      <c r="FR211" s="58">
        <v>128566.5</v>
      </c>
      <c r="FS211" s="19">
        <v>244909.5</v>
      </c>
      <c r="FT211" s="237">
        <f t="shared" si="906"/>
        <v>6.727528716226977E-2</v>
      </c>
      <c r="FU211" s="237">
        <f t="shared" si="840"/>
        <v>7.5344583489284134E-2</v>
      </c>
      <c r="FV211" s="237">
        <f t="shared" si="841"/>
        <v>7.5682790391576174E-2</v>
      </c>
      <c r="FW211" s="237">
        <f t="shared" si="842"/>
        <v>4.9208622525797802E-2</v>
      </c>
      <c r="FX211" s="237">
        <f t="shared" si="843"/>
        <v>0.11015473820736724</v>
      </c>
      <c r="FY211" s="237">
        <f t="shared" si="844"/>
        <v>8.4363523143004743E-2</v>
      </c>
      <c r="FZ211" s="237">
        <f t="shared" si="845"/>
        <v>0.13561252965707535</v>
      </c>
      <c r="GA211" s="237">
        <f t="shared" si="846"/>
        <v>9.9111047386909457E-2</v>
      </c>
      <c r="GB211" s="237">
        <f t="shared" si="847"/>
        <v>0.13675077608851388</v>
      </c>
      <c r="GC211" s="237">
        <f t="shared" si="848"/>
        <v>0.12723329546628112</v>
      </c>
      <c r="GD211" s="237">
        <f t="shared" si="849"/>
        <v>0.145873360190063</v>
      </c>
      <c r="GE211" s="237">
        <f t="shared" si="850"/>
        <v>0.14682723483094026</v>
      </c>
      <c r="GF211" s="237">
        <f t="shared" si="851"/>
        <v>0.14513553031155102</v>
      </c>
      <c r="GG211" s="237">
        <f t="shared" si="852"/>
        <v>0.15681573943953045</v>
      </c>
      <c r="GH211" s="237">
        <f t="shared" si="853"/>
        <v>0.13798600373021314</v>
      </c>
      <c r="GI211" s="237">
        <f t="shared" si="854"/>
        <v>0.12056566630509019</v>
      </c>
      <c r="GJ211" s="237">
        <f t="shared" si="855"/>
        <v>0.10908653176041258</v>
      </c>
      <c r="GK211" s="237">
        <f t="shared" si="856"/>
        <v>0.13407479674796749</v>
      </c>
      <c r="GL211" s="237">
        <f t="shared" si="857"/>
        <v>0.13988045547133268</v>
      </c>
      <c r="GM211" s="237">
        <f t="shared" si="858"/>
        <v>0.12215466559469373</v>
      </c>
      <c r="GN211" s="237">
        <f t="shared" si="859"/>
        <v>0.10847635672686265</v>
      </c>
      <c r="GO211" s="237">
        <f t="shared" si="860"/>
        <v>0.14166269390149988</v>
      </c>
      <c r="GP211" s="237">
        <f t="shared" si="861"/>
        <v>0.14090863335905782</v>
      </c>
      <c r="GQ211" s="237">
        <f t="shared" si="862"/>
        <v>0.19696723850545042</v>
      </c>
      <c r="GR211" s="237">
        <f t="shared" si="863"/>
        <v>0.30713699245557774</v>
      </c>
      <c r="GS211" s="237">
        <f t="shared" si="864"/>
        <v>0.27940413163085226</v>
      </c>
      <c r="GT211" s="237">
        <f t="shared" si="865"/>
        <v>0.21510612621565983</v>
      </c>
      <c r="GU211" s="237">
        <f t="shared" si="866"/>
        <v>0.17228339341315602</v>
      </c>
      <c r="GV211" s="237">
        <f t="shared" si="867"/>
        <v>0.17289315961492221</v>
      </c>
      <c r="GW211" s="237">
        <f t="shared" si="868"/>
        <v>0.20729257999800166</v>
      </c>
      <c r="GX211" s="195">
        <f t="shared" si="869"/>
        <v>0.10072168542647879</v>
      </c>
      <c r="GY211" s="195">
        <f t="shared" si="870"/>
        <v>0.13381110733530754</v>
      </c>
      <c r="GZ211" s="195">
        <f t="shared" si="871"/>
        <v>0.19604030597982161</v>
      </c>
      <c r="HA211" s="238">
        <f t="shared" si="872"/>
        <v>0.15361006017174639</v>
      </c>
      <c r="HB211" s="58"/>
      <c r="HC211" s="58"/>
      <c r="HD211" s="22"/>
      <c r="HE211" s="12">
        <v>590.38286999999991</v>
      </c>
      <c r="HF211" s="12">
        <v>494.36619000000007</v>
      </c>
      <c r="HG211" s="12">
        <v>371.57526000000001</v>
      </c>
      <c r="HH211" s="12">
        <f>SUM(HH3:HH50)</f>
        <v>280.40665499999994</v>
      </c>
      <c r="HI211" s="12">
        <v>743.98658999999998</v>
      </c>
      <c r="HJ211" s="12">
        <v>906.27552000000014</v>
      </c>
      <c r="HK211" s="12">
        <v>1389.2334000000003</v>
      </c>
      <c r="HL211" s="12">
        <v>844.9057200000002</v>
      </c>
      <c r="HM211" s="12">
        <v>1006.9884599999999</v>
      </c>
      <c r="HN211" s="12">
        <v>1868.7974100000001</v>
      </c>
      <c r="HO211" s="12">
        <v>2034.4132199999997</v>
      </c>
      <c r="HP211" s="12">
        <v>2353.1420699999994</v>
      </c>
      <c r="HQ211" s="12">
        <v>2766.5973900000004</v>
      </c>
      <c r="HR211" s="12">
        <v>4614.2894699999997</v>
      </c>
      <c r="HS211" s="12">
        <v>3977.5782300000001</v>
      </c>
      <c r="HT211" s="12">
        <v>3837.2628900000009</v>
      </c>
      <c r="HU211" s="12">
        <v>3501.4881300000002</v>
      </c>
      <c r="HV211" s="12">
        <v>4451.5690200000008</v>
      </c>
      <c r="HW211" s="12">
        <v>4927.8809700000002</v>
      </c>
      <c r="HX211" s="12">
        <v>4573.1114999999982</v>
      </c>
      <c r="HY211" s="12">
        <v>3713.4131700000012</v>
      </c>
      <c r="HZ211" s="12">
        <v>4219.8218999999999</v>
      </c>
      <c r="IA211" s="12">
        <v>4926.5716199999997</v>
      </c>
      <c r="IB211" s="12">
        <v>8382.2064000000009</v>
      </c>
      <c r="IC211" s="12">
        <v>14321.367540000001</v>
      </c>
      <c r="ID211" s="12">
        <v>12499.937714999996</v>
      </c>
      <c r="IE211" s="12">
        <v>9195.303179999999</v>
      </c>
      <c r="IF211" s="12">
        <v>7254.8560499999994</v>
      </c>
      <c r="IG211" s="12">
        <v>6924.4691999999995</v>
      </c>
      <c r="IH211" s="12">
        <v>9483.0539399999998</v>
      </c>
      <c r="II211" s="58">
        <v>8044.1452799999997</v>
      </c>
      <c r="IJ211" s="58">
        <v>37037.332890000012</v>
      </c>
      <c r="IK211" s="58">
        <v>80921.000714999973</v>
      </c>
      <c r="IL211" s="19">
        <v>126002.47888499999</v>
      </c>
      <c r="IM211" s="174">
        <f t="shared" si="873"/>
        <v>0.27953734374999994</v>
      </c>
      <c r="IN211" s="174">
        <f t="shared" si="874"/>
        <v>0.26693638768898492</v>
      </c>
      <c r="IO211" s="174">
        <f t="shared" si="875"/>
        <v>0.1700573272311213</v>
      </c>
      <c r="IP211" s="213">
        <v>0.1771230566960357</v>
      </c>
      <c r="IQ211" s="174">
        <f t="shared" si="876"/>
        <v>0.28106784661881373</v>
      </c>
      <c r="IR211" s="174">
        <f t="shared" si="877"/>
        <v>0.45610242576748877</v>
      </c>
      <c r="IS211" s="174">
        <f t="shared" si="878"/>
        <v>0.32121003468208098</v>
      </c>
      <c r="IT211" s="174">
        <f t="shared" si="879"/>
        <v>0.30557168896925868</v>
      </c>
      <c r="IU211" s="174">
        <f t="shared" si="880"/>
        <v>0.29306998253783467</v>
      </c>
      <c r="IV211" s="174">
        <f t="shared" si="881"/>
        <v>0.30337620292207795</v>
      </c>
      <c r="IW211" s="174">
        <f t="shared" si="882"/>
        <v>0.28811970259170083</v>
      </c>
      <c r="IX211" s="174">
        <f t="shared" si="883"/>
        <v>0.37115805520504724</v>
      </c>
      <c r="IY211" s="174">
        <f t="shared" si="884"/>
        <v>0.42879686763794178</v>
      </c>
      <c r="IZ211" s="174">
        <f t="shared" si="885"/>
        <v>0.48648281180811803</v>
      </c>
      <c r="JA211" s="174">
        <f t="shared" si="886"/>
        <v>0.45951689348428837</v>
      </c>
      <c r="JB211" s="174">
        <f t="shared" si="887"/>
        <v>0.42622046984338563</v>
      </c>
      <c r="JC211" s="174">
        <f t="shared" si="888"/>
        <v>0.40672414101521664</v>
      </c>
      <c r="JD211" s="174">
        <f t="shared" si="889"/>
        <v>0.43189764431939465</v>
      </c>
      <c r="JE211" s="174">
        <f t="shared" si="890"/>
        <v>0.39212866793984247</v>
      </c>
      <c r="JF211" s="174">
        <f t="shared" si="891"/>
        <v>0.47029118675442189</v>
      </c>
      <c r="JG211" s="174">
        <f t="shared" si="892"/>
        <v>0.52882557248647122</v>
      </c>
      <c r="JH211" s="174">
        <f t="shared" si="893"/>
        <v>0.5461845586331866</v>
      </c>
      <c r="JI211" s="174">
        <f t="shared" si="894"/>
        <v>0.58656645076794856</v>
      </c>
      <c r="JJ211" s="174">
        <f t="shared" si="895"/>
        <v>0.62773956414288934</v>
      </c>
      <c r="JK211" s="174">
        <f t="shared" si="896"/>
        <v>0.72235284676687184</v>
      </c>
      <c r="JL211" s="174">
        <f t="shared" si="897"/>
        <v>0.66346103951593627</v>
      </c>
      <c r="JM211" s="174">
        <f t="shared" si="898"/>
        <v>0.60691064484192458</v>
      </c>
      <c r="JN211" s="174">
        <f t="shared" si="899"/>
        <v>0.55149038768529068</v>
      </c>
      <c r="JO211" s="174">
        <f t="shared" si="900"/>
        <v>0.71334801689502414</v>
      </c>
      <c r="JP211" s="174">
        <f t="shared" si="901"/>
        <v>0.61630297913823351</v>
      </c>
      <c r="JQ211" s="65">
        <f t="shared" si="902"/>
        <v>0.28587175379366714</v>
      </c>
      <c r="JR211" s="65">
        <f t="shared" si="903"/>
        <v>0.41990536585642391</v>
      </c>
      <c r="JS211" s="65">
        <f t="shared" si="904"/>
        <v>0.62940968848805845</v>
      </c>
      <c r="JT211" s="65">
        <f t="shared" si="905"/>
        <v>0.51448587696679793</v>
      </c>
    </row>
    <row r="212" spans="2:280" outlineLevel="1" x14ac:dyDescent="0.25">
      <c r="B212" s="13">
        <f>B213+B214</f>
        <v>0</v>
      </c>
      <c r="C212" s="13"/>
      <c r="D212" s="32"/>
      <c r="E212" s="70"/>
      <c r="F212" s="28" t="s">
        <v>220</v>
      </c>
      <c r="G212" s="41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41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3"/>
      <c r="AM212" s="41">
        <v>190136</v>
      </c>
      <c r="AN212" s="14">
        <v>190748</v>
      </c>
      <c r="AO212" s="14">
        <v>192124</v>
      </c>
      <c r="AP212" s="14">
        <v>191349</v>
      </c>
      <c r="AQ212" s="14">
        <v>181268</v>
      </c>
      <c r="AR212" s="14">
        <v>178179</v>
      </c>
      <c r="AS212" s="14">
        <v>172629</v>
      </c>
      <c r="AT212" s="41">
        <v>169265</v>
      </c>
      <c r="AU212" s="14">
        <v>167440</v>
      </c>
      <c r="AV212" s="14">
        <v>149860</v>
      </c>
      <c r="AW212" s="14">
        <v>136532</v>
      </c>
      <c r="AX212" s="14">
        <v>131738</v>
      </c>
      <c r="AY212" s="14">
        <v>131939</v>
      </c>
      <c r="AZ212" s="14">
        <v>131538</v>
      </c>
      <c r="BA212" s="14">
        <v>133829</v>
      </c>
      <c r="BB212" s="14">
        <v>138697</v>
      </c>
      <c r="BC212" s="14">
        <v>142655</v>
      </c>
      <c r="BD212" s="14">
        <v>147123</v>
      </c>
      <c r="BE212" s="14">
        <v>156148</v>
      </c>
      <c r="BF212" s="14">
        <v>167971</v>
      </c>
      <c r="BG212" s="14">
        <v>176317</v>
      </c>
      <c r="BH212" s="14">
        <v>173144</v>
      </c>
      <c r="BI212" s="14">
        <v>170848</v>
      </c>
      <c r="BJ212" s="14">
        <v>176346</v>
      </c>
      <c r="BK212" s="14">
        <v>182210</v>
      </c>
      <c r="BL212" s="14">
        <v>184997</v>
      </c>
      <c r="BM212" s="14">
        <v>186385</v>
      </c>
      <c r="BN212" s="14">
        <v>188137</v>
      </c>
      <c r="BO212" s="14">
        <v>191037</v>
      </c>
      <c r="BP212" s="14">
        <v>193551</v>
      </c>
      <c r="BQ212" s="14">
        <v>199349</v>
      </c>
      <c r="BR212" s="13"/>
      <c r="BS212" s="13"/>
      <c r="BT212" s="14">
        <v>612</v>
      </c>
      <c r="BU212" s="14">
        <v>1376</v>
      </c>
      <c r="BV212" s="14">
        <v>-775</v>
      </c>
      <c r="BW212" s="14">
        <v>-10081</v>
      </c>
      <c r="BX212" s="14">
        <v>-3089</v>
      </c>
      <c r="BY212" s="14">
        <v>-5550</v>
      </c>
      <c r="BZ212" s="14">
        <v>-3364</v>
      </c>
      <c r="CA212" s="14">
        <v>-1825</v>
      </c>
      <c r="CB212" s="14">
        <v>-17580</v>
      </c>
      <c r="CC212" s="14">
        <v>-13328</v>
      </c>
      <c r="CD212" s="14">
        <v>-4794</v>
      </c>
      <c r="CE212" s="14">
        <v>201</v>
      </c>
      <c r="CF212" s="14">
        <v>-401</v>
      </c>
      <c r="CG212" s="14">
        <v>2291</v>
      </c>
      <c r="CH212" s="14">
        <v>4868</v>
      </c>
      <c r="CI212" s="14">
        <v>3958</v>
      </c>
      <c r="CJ212" s="14">
        <v>4468</v>
      </c>
      <c r="CK212" s="14">
        <v>9025</v>
      </c>
      <c r="CL212" s="14">
        <v>11823</v>
      </c>
      <c r="CM212" s="14">
        <v>8346</v>
      </c>
      <c r="CN212" s="14">
        <v>-3173</v>
      </c>
      <c r="CO212" s="14">
        <v>-2296</v>
      </c>
      <c r="CP212" s="14">
        <v>5498</v>
      </c>
      <c r="CQ212" s="14">
        <v>5864</v>
      </c>
      <c r="CR212" s="14">
        <v>2787</v>
      </c>
      <c r="CS212" s="14">
        <v>1388</v>
      </c>
      <c r="CT212" s="14">
        <v>1752</v>
      </c>
      <c r="CU212" s="14">
        <v>2900</v>
      </c>
      <c r="CV212" s="14">
        <v>2514</v>
      </c>
      <c r="CW212" s="14">
        <v>5798</v>
      </c>
      <c r="CX212" s="13">
        <v>-53604</v>
      </c>
      <c r="CY212" s="13">
        <v>39785</v>
      </c>
      <c r="CZ212" s="13">
        <v>23032</v>
      </c>
      <c r="DA212" s="13">
        <v>9213</v>
      </c>
      <c r="DB212" s="13"/>
      <c r="DC212" s="147">
        <v>9152</v>
      </c>
      <c r="DD212" s="147">
        <v>7247</v>
      </c>
      <c r="DE212" s="147">
        <v>10903</v>
      </c>
      <c r="DF212" s="147">
        <v>11412</v>
      </c>
      <c r="DG212" s="147">
        <v>9976</v>
      </c>
      <c r="DH212" s="147">
        <v>14227</v>
      </c>
      <c r="DI212" s="147">
        <v>17998</v>
      </c>
      <c r="DJ212" s="147">
        <v>13161</v>
      </c>
      <c r="DK212" s="147">
        <v>29458</v>
      </c>
      <c r="DL212" s="147">
        <v>32240</v>
      </c>
      <c r="DM212" s="147">
        <v>23595</v>
      </c>
      <c r="DN212" s="147">
        <v>16095</v>
      </c>
      <c r="DO212" s="147">
        <v>15775</v>
      </c>
      <c r="DP212" s="147">
        <v>14267</v>
      </c>
      <c r="DQ212" s="147">
        <v>13618</v>
      </c>
      <c r="DR212" s="147">
        <v>15635</v>
      </c>
      <c r="DS212" s="147">
        <v>15525</v>
      </c>
      <c r="DT212" s="147">
        <v>13359</v>
      </c>
      <c r="DU212" s="147">
        <v>11581</v>
      </c>
      <c r="DV212" s="147">
        <v>12622</v>
      </c>
      <c r="DW212" s="147">
        <v>16955</v>
      </c>
      <c r="DX212" s="147">
        <v>13764</v>
      </c>
      <c r="DY212" s="147">
        <v>6402</v>
      </c>
      <c r="DZ212" s="147">
        <v>9190</v>
      </c>
      <c r="EA212" s="147">
        <v>10613</v>
      </c>
      <c r="EB212" s="147">
        <v>12718.5</v>
      </c>
      <c r="EC212" s="147">
        <v>12208</v>
      </c>
      <c r="ED212" s="147">
        <v>12998.25</v>
      </c>
      <c r="EE212" s="147">
        <v>10806</v>
      </c>
      <c r="EF212" s="147">
        <v>11823.25</v>
      </c>
      <c r="EG212" s="13">
        <v>155774</v>
      </c>
      <c r="EH212" s="13">
        <v>152072</v>
      </c>
      <c r="EI212" s="13">
        <v>117478</v>
      </c>
      <c r="EJ212" s="13">
        <v>425324</v>
      </c>
      <c r="EK212" s="13"/>
      <c r="EL212" s="14">
        <v>9764</v>
      </c>
      <c r="EM212" s="14">
        <v>8623</v>
      </c>
      <c r="EN212" s="14">
        <v>10128</v>
      </c>
      <c r="EO212" s="14">
        <v>1331</v>
      </c>
      <c r="EP212" s="14">
        <v>6887</v>
      </c>
      <c r="EQ212" s="14">
        <v>8677</v>
      </c>
      <c r="ER212" s="14">
        <v>14634</v>
      </c>
      <c r="ES212" s="14">
        <v>11336</v>
      </c>
      <c r="ET212" s="14">
        <v>11878</v>
      </c>
      <c r="EU212" s="14">
        <v>18912</v>
      </c>
      <c r="EV212" s="14">
        <v>18801</v>
      </c>
      <c r="EW212" s="14">
        <v>16296</v>
      </c>
      <c r="EX212" s="14">
        <v>15374</v>
      </c>
      <c r="EY212" s="14">
        <v>16558</v>
      </c>
      <c r="EZ212" s="14">
        <v>18486</v>
      </c>
      <c r="FA212" s="14">
        <v>19593</v>
      </c>
      <c r="FB212" s="14">
        <v>19993</v>
      </c>
      <c r="FC212" s="14">
        <v>22384</v>
      </c>
      <c r="FD212" s="14">
        <v>23404</v>
      </c>
      <c r="FE212" s="14">
        <v>20968</v>
      </c>
      <c r="FF212" s="14">
        <v>13782</v>
      </c>
      <c r="FG212" s="14">
        <v>11468</v>
      </c>
      <c r="FH212" s="14">
        <v>11900</v>
      </c>
      <c r="FI212" s="14">
        <v>15054</v>
      </c>
      <c r="FJ212" s="14">
        <v>13400</v>
      </c>
      <c r="FK212" s="14">
        <v>14106.5</v>
      </c>
      <c r="FL212" s="14">
        <v>13960</v>
      </c>
      <c r="FM212" s="14">
        <v>15898.25</v>
      </c>
      <c r="FN212" s="14">
        <v>13320</v>
      </c>
      <c r="FO212" s="14">
        <v>17621.25</v>
      </c>
      <c r="FP212" s="13">
        <v>102170</v>
      </c>
      <c r="FQ212" s="13">
        <v>191857</v>
      </c>
      <c r="FR212" s="13">
        <v>140510</v>
      </c>
      <c r="FS212" s="13">
        <v>434537</v>
      </c>
      <c r="FT212" s="236">
        <f t="shared" si="906"/>
        <v>0.31102078780890252</v>
      </c>
      <c r="FU212" s="236">
        <f t="shared" si="840"/>
        <v>0.35080796081430732</v>
      </c>
      <c r="FV212" s="236">
        <f t="shared" si="841"/>
        <v>0.35080791811710915</v>
      </c>
      <c r="FW212" s="236">
        <f t="shared" si="842"/>
        <v>9.7756233704234141E-2</v>
      </c>
      <c r="FX212" s="236">
        <f t="shared" si="843"/>
        <v>0.28660207103669744</v>
      </c>
      <c r="FY212" s="236">
        <f t="shared" si="844"/>
        <v>0.36840578274376051</v>
      </c>
      <c r="FZ212" s="236">
        <f t="shared" si="845"/>
        <v>0.45885636046280714</v>
      </c>
      <c r="GA212" s="236">
        <f t="shared" si="846"/>
        <v>0.40633737185461322</v>
      </c>
      <c r="GB212" s="236">
        <f t="shared" si="847"/>
        <v>0.4727374034864284</v>
      </c>
      <c r="GC212" s="236">
        <f t="shared" si="848"/>
        <v>0.390622740886089</v>
      </c>
      <c r="GD212" s="236">
        <f t="shared" si="849"/>
        <v>0.38841028819336848</v>
      </c>
      <c r="GE212" s="236">
        <f t="shared" si="850"/>
        <v>0.3773969430291802</v>
      </c>
      <c r="GF212" s="236">
        <f t="shared" si="851"/>
        <v>0.34583286469463503</v>
      </c>
      <c r="GG212" s="236">
        <f t="shared" si="852"/>
        <v>0.27375382326196579</v>
      </c>
      <c r="GH212" s="236">
        <f t="shared" si="853"/>
        <v>0.29468683744878926</v>
      </c>
      <c r="GI212" s="236">
        <f t="shared" si="854"/>
        <v>0.26238399421477643</v>
      </c>
      <c r="GJ212" s="236">
        <f t="shared" si="855"/>
        <v>0.25333569862770688</v>
      </c>
      <c r="GK212" s="236">
        <f t="shared" si="856"/>
        <v>0.29117398373983738</v>
      </c>
      <c r="GL212" s="236">
        <f t="shared" si="857"/>
        <v>0.26050466936031436</v>
      </c>
      <c r="GM212" s="236">
        <f t="shared" si="858"/>
        <v>0.26340384905281139</v>
      </c>
      <c r="GN212" s="236">
        <f t="shared" si="859"/>
        <v>0.21290531877095145</v>
      </c>
      <c r="GO212" s="236">
        <f t="shared" si="860"/>
        <v>0.21027540430525504</v>
      </c>
      <c r="GP212" s="236">
        <f t="shared" si="861"/>
        <v>0.19964433110760663</v>
      </c>
      <c r="GQ212" s="236">
        <f t="shared" si="862"/>
        <v>0.22205832460578526</v>
      </c>
      <c r="GR212" s="236">
        <f t="shared" si="863"/>
        <v>0.20758779879475145</v>
      </c>
      <c r="GS212" s="236">
        <f t="shared" si="864"/>
        <v>0.20919903308567275</v>
      </c>
      <c r="GT212" s="236">
        <f t="shared" si="865"/>
        <v>0.19819691914531129</v>
      </c>
      <c r="GU212" s="236">
        <f t="shared" si="866"/>
        <v>0.20821014514106481</v>
      </c>
      <c r="GV212" s="236">
        <f t="shared" si="867"/>
        <v>0.23724496611422313</v>
      </c>
      <c r="GW212" s="236">
        <f t="shared" si="868"/>
        <v>0.23739223859685363</v>
      </c>
      <c r="GX212" s="196">
        <f t="shared" si="869"/>
        <v>0.36571074309759899</v>
      </c>
      <c r="GY212" s="196">
        <f t="shared" si="870"/>
        <v>0.2910593354046313</v>
      </c>
      <c r="GZ212" s="196">
        <f t="shared" si="871"/>
        <v>0.21425195049429466</v>
      </c>
      <c r="HA212" s="196">
        <f t="shared" si="872"/>
        <v>0.27254661300133382</v>
      </c>
      <c r="HB212" s="13"/>
      <c r="HC212" s="13"/>
      <c r="HD212" s="37"/>
      <c r="HE212" s="14">
        <v>6171.319770000001</v>
      </c>
      <c r="HF212" s="14">
        <v>5703.6991199999993</v>
      </c>
      <c r="HG212" s="14">
        <v>7127.8839000000016</v>
      </c>
      <c r="HH212" s="14">
        <f>HH213+HH214</f>
        <v>2851.6693830000004</v>
      </c>
      <c r="HI212" s="14">
        <v>5293.169609999999</v>
      </c>
      <c r="HJ212" s="14">
        <v>6097.9578900000015</v>
      </c>
      <c r="HK212" s="14">
        <v>5442.8278800000016</v>
      </c>
      <c r="HL212" s="14">
        <v>6374.4552000000012</v>
      </c>
      <c r="HM212" s="14">
        <v>7134.5307000000012</v>
      </c>
      <c r="HN212" s="14">
        <v>9335.3462099999997</v>
      </c>
      <c r="HO212" s="14">
        <v>10412.387940000001</v>
      </c>
      <c r="HP212" s="14">
        <v>9966.3450300000004</v>
      </c>
      <c r="HQ212" s="14">
        <v>9417.3846000000012</v>
      </c>
      <c r="HR212" s="14">
        <v>9056.0692500000005</v>
      </c>
      <c r="HS212" s="14">
        <v>9947.262450000002</v>
      </c>
      <c r="HT212" s="14">
        <v>10508.936190000002</v>
      </c>
      <c r="HU212" s="14">
        <v>10809.953580000001</v>
      </c>
      <c r="HV212" s="14">
        <v>12708.22833</v>
      </c>
      <c r="HW212" s="14">
        <v>12583.486860000003</v>
      </c>
      <c r="HX212" s="14">
        <v>12094.972290000002</v>
      </c>
      <c r="HY212" s="14">
        <v>7890.1665900000007</v>
      </c>
      <c r="HZ212" s="14">
        <v>6113.8432199999997</v>
      </c>
      <c r="IA212" s="14">
        <v>6528.5887500000008</v>
      </c>
      <c r="IB212" s="14">
        <v>8102.4335400000018</v>
      </c>
      <c r="IC212" s="14">
        <v>7449.4611299999997</v>
      </c>
      <c r="ID212" s="14">
        <v>7387.8007500000022</v>
      </c>
      <c r="IE212" s="14">
        <v>7621.4288099999994</v>
      </c>
      <c r="IF212" s="14">
        <v>8900.7281399999993</v>
      </c>
      <c r="IG212" s="14">
        <v>6948.8535599999996</v>
      </c>
      <c r="IH212" s="14">
        <v>8825.4661799999994</v>
      </c>
      <c r="II212" s="13">
        <v>64123.179480000006</v>
      </c>
      <c r="IJ212" s="13">
        <v>107505.02652000001</v>
      </c>
      <c r="IK212" s="13">
        <v>75768.770669999998</v>
      </c>
      <c r="IL212" s="13">
        <v>247396.97667</v>
      </c>
      <c r="IM212" s="172">
        <f t="shared" si="873"/>
        <v>0.63204831728799682</v>
      </c>
      <c r="IN212" s="172">
        <f t="shared" si="874"/>
        <v>0.66145182882987352</v>
      </c>
      <c r="IO212" s="172">
        <f t="shared" si="875"/>
        <v>0.70378000592417078</v>
      </c>
      <c r="IP212" s="214">
        <v>0.75734112577669443</v>
      </c>
      <c r="IQ212" s="172">
        <f t="shared" si="876"/>
        <v>0.76857406853492072</v>
      </c>
      <c r="IR212" s="172">
        <f t="shared" si="877"/>
        <v>0.70277260458683899</v>
      </c>
      <c r="IS212" s="172">
        <f t="shared" si="878"/>
        <v>0.37193029110291115</v>
      </c>
      <c r="IT212" s="172">
        <f t="shared" si="879"/>
        <v>0.56231961891319704</v>
      </c>
      <c r="IU212" s="172">
        <f t="shared" si="880"/>
        <v>0.60065084189257456</v>
      </c>
      <c r="IV212" s="172">
        <f t="shared" si="881"/>
        <v>0.49362025222081218</v>
      </c>
      <c r="IW212" s="172">
        <f t="shared" si="882"/>
        <v>0.55382096377852241</v>
      </c>
      <c r="IX212" s="172">
        <f t="shared" si="883"/>
        <v>0.61158229197349046</v>
      </c>
      <c r="IY212" s="172">
        <f t="shared" si="884"/>
        <v>0.61255266033563172</v>
      </c>
      <c r="IZ212" s="172">
        <f t="shared" si="885"/>
        <v>0.54693013950960268</v>
      </c>
      <c r="JA212" s="172">
        <f t="shared" si="886"/>
        <v>0.53809707075624813</v>
      </c>
      <c r="JB212" s="172">
        <f t="shared" si="887"/>
        <v>0.53636177155106424</v>
      </c>
      <c r="JC212" s="172">
        <f t="shared" si="888"/>
        <v>0.5406869194217977</v>
      </c>
      <c r="JD212" s="172">
        <f t="shared" si="889"/>
        <v>0.56773714840957823</v>
      </c>
      <c r="JE212" s="172">
        <f t="shared" si="890"/>
        <v>0.53766394035207665</v>
      </c>
      <c r="JF212" s="172">
        <f t="shared" si="891"/>
        <v>0.57683004053796272</v>
      </c>
      <c r="JG212" s="172">
        <f t="shared" si="892"/>
        <v>0.57249793861558562</v>
      </c>
      <c r="JH212" s="172">
        <f t="shared" si="893"/>
        <v>0.53312201081269617</v>
      </c>
      <c r="JI212" s="172">
        <f t="shared" si="894"/>
        <v>0.54862090336134461</v>
      </c>
      <c r="JJ212" s="172">
        <f t="shared" si="895"/>
        <v>0.53822462734157051</v>
      </c>
      <c r="JK212" s="172">
        <f t="shared" si="896"/>
        <v>0.55592993507462685</v>
      </c>
      <c r="JL212" s="172">
        <f t="shared" si="897"/>
        <v>0.52371607060574932</v>
      </c>
      <c r="JM212" s="172">
        <f t="shared" si="898"/>
        <v>0.54594762249283668</v>
      </c>
      <c r="JN212" s="172">
        <f t="shared" si="899"/>
        <v>0.55985584199518812</v>
      </c>
      <c r="JO212" s="172">
        <f t="shared" si="900"/>
        <v>0.52168570270270265</v>
      </c>
      <c r="JP212" s="172">
        <f t="shared" si="901"/>
        <v>0.50084223196424771</v>
      </c>
      <c r="JQ212" s="37">
        <f t="shared" si="902"/>
        <v>0.62761260135069008</v>
      </c>
      <c r="JR212" s="37">
        <f t="shared" si="903"/>
        <v>0.56033934920279171</v>
      </c>
      <c r="JS212" s="37">
        <f t="shared" si="904"/>
        <v>0.53924112639669775</v>
      </c>
      <c r="JT212" s="37">
        <f t="shared" si="905"/>
        <v>0.56933466349240691</v>
      </c>
    </row>
    <row r="213" spans="2:280" ht="12" customHeight="1" outlineLevel="2" x14ac:dyDescent="0.25">
      <c r="B213" s="58">
        <f>SUM(B75:B80)</f>
        <v>0</v>
      </c>
      <c r="C213" s="58"/>
      <c r="D213" s="33"/>
      <c r="E213" s="74" t="s">
        <v>197</v>
      </c>
      <c r="F213" s="29" t="s">
        <v>203</v>
      </c>
      <c r="G213" s="63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63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58"/>
      <c r="AM213" s="63">
        <v>163825</v>
      </c>
      <c r="AN213" s="12">
        <v>162500</v>
      </c>
      <c r="AO213" s="12">
        <v>162457</v>
      </c>
      <c r="AP213" s="12">
        <v>160553</v>
      </c>
      <c r="AQ213" s="12">
        <v>156390</v>
      </c>
      <c r="AR213" s="12">
        <v>153422</v>
      </c>
      <c r="AS213" s="12">
        <v>147893</v>
      </c>
      <c r="AT213" s="63">
        <v>138839</v>
      </c>
      <c r="AU213" s="12">
        <v>135614</v>
      </c>
      <c r="AV213" s="12">
        <v>119322</v>
      </c>
      <c r="AW213" s="12">
        <v>102435</v>
      </c>
      <c r="AX213" s="12">
        <v>95418</v>
      </c>
      <c r="AY213" s="12">
        <v>93808</v>
      </c>
      <c r="AZ213" s="12">
        <v>93406</v>
      </c>
      <c r="BA213" s="12">
        <v>93054</v>
      </c>
      <c r="BB213" s="12">
        <v>93534</v>
      </c>
      <c r="BC213" s="12">
        <v>93418</v>
      </c>
      <c r="BD213" s="12">
        <v>93662</v>
      </c>
      <c r="BE213" s="12">
        <v>97157</v>
      </c>
      <c r="BF213" s="12">
        <v>101228</v>
      </c>
      <c r="BG213" s="12">
        <v>103816</v>
      </c>
      <c r="BH213" s="12">
        <v>100996</v>
      </c>
      <c r="BI213" s="12">
        <v>98320</v>
      </c>
      <c r="BJ213" s="12">
        <v>100167</v>
      </c>
      <c r="BK213" s="12">
        <v>101616</v>
      </c>
      <c r="BL213" s="12">
        <v>101581</v>
      </c>
      <c r="BM213" s="12">
        <v>100093</v>
      </c>
      <c r="BN213" s="12">
        <v>99607</v>
      </c>
      <c r="BO213" s="12">
        <v>100408</v>
      </c>
      <c r="BP213" s="12">
        <v>100867</v>
      </c>
      <c r="BQ213" s="12">
        <v>102384</v>
      </c>
      <c r="BR213" s="58"/>
      <c r="BS213" s="58"/>
      <c r="BT213" s="12">
        <v>-1325</v>
      </c>
      <c r="BU213" s="12">
        <v>-43</v>
      </c>
      <c r="BV213" s="12">
        <v>-1904</v>
      </c>
      <c r="BW213" s="12">
        <v>-4163</v>
      </c>
      <c r="BX213" s="12">
        <v>-2968</v>
      </c>
      <c r="BY213" s="12">
        <v>-5529</v>
      </c>
      <c r="BZ213" s="12">
        <v>-9054</v>
      </c>
      <c r="CA213" s="12">
        <v>-3225</v>
      </c>
      <c r="CB213" s="12">
        <v>-16292</v>
      </c>
      <c r="CC213" s="12">
        <v>-16887</v>
      </c>
      <c r="CD213" s="12">
        <v>-7017</v>
      </c>
      <c r="CE213" s="12">
        <v>-1610</v>
      </c>
      <c r="CF213" s="12">
        <v>-402</v>
      </c>
      <c r="CG213" s="12">
        <v>-352</v>
      </c>
      <c r="CH213" s="12">
        <v>480</v>
      </c>
      <c r="CI213" s="12">
        <v>-116</v>
      </c>
      <c r="CJ213" s="12">
        <v>244</v>
      </c>
      <c r="CK213" s="12">
        <v>3495</v>
      </c>
      <c r="CL213" s="12">
        <v>4071</v>
      </c>
      <c r="CM213" s="12">
        <v>2588</v>
      </c>
      <c r="CN213" s="12">
        <v>-2820</v>
      </c>
      <c r="CO213" s="12">
        <v>-2676</v>
      </c>
      <c r="CP213" s="12">
        <v>1847</v>
      </c>
      <c r="CQ213" s="12">
        <v>1449</v>
      </c>
      <c r="CR213" s="12">
        <v>-35</v>
      </c>
      <c r="CS213" s="12">
        <v>-1488</v>
      </c>
      <c r="CT213" s="12">
        <v>-486</v>
      </c>
      <c r="CU213" s="12">
        <v>801</v>
      </c>
      <c r="CV213" s="12">
        <v>459</v>
      </c>
      <c r="CW213" s="12">
        <v>1517</v>
      </c>
      <c r="CX213" s="58">
        <v>-61390</v>
      </c>
      <c r="CY213" s="58">
        <v>1381</v>
      </c>
      <c r="CZ213" s="58">
        <v>-1432</v>
      </c>
      <c r="DA213" s="58">
        <v>-61441</v>
      </c>
      <c r="DB213" s="58"/>
      <c r="DC213" s="122">
        <v>8299</v>
      </c>
      <c r="DD213" s="122">
        <v>6484</v>
      </c>
      <c r="DE213" s="122">
        <v>9964</v>
      </c>
      <c r="DF213" s="122">
        <v>10487</v>
      </c>
      <c r="DG213" s="122">
        <v>8910</v>
      </c>
      <c r="DH213" s="122">
        <v>12330</v>
      </c>
      <c r="DI213" s="122">
        <v>14868</v>
      </c>
      <c r="DJ213" s="122">
        <v>10014</v>
      </c>
      <c r="DK213" s="122">
        <v>23960</v>
      </c>
      <c r="DL213" s="122">
        <v>26138</v>
      </c>
      <c r="DM213" s="122">
        <v>17416</v>
      </c>
      <c r="DN213" s="122">
        <v>11862</v>
      </c>
      <c r="DO213" s="122">
        <v>10045</v>
      </c>
      <c r="DP213" s="122">
        <v>9169</v>
      </c>
      <c r="DQ213" s="122">
        <v>8969</v>
      </c>
      <c r="DR213" s="122">
        <v>10028</v>
      </c>
      <c r="DS213" s="122">
        <v>9764</v>
      </c>
      <c r="DT213" s="122">
        <v>8230</v>
      </c>
      <c r="DU213" s="122">
        <v>7119</v>
      </c>
      <c r="DV213" s="122">
        <v>8078</v>
      </c>
      <c r="DW213" s="122">
        <v>9408</v>
      </c>
      <c r="DX213" s="122">
        <v>7135</v>
      </c>
      <c r="DY213" s="122">
        <v>3061</v>
      </c>
      <c r="DZ213" s="122">
        <v>4041</v>
      </c>
      <c r="EA213" s="122">
        <v>5083</v>
      </c>
      <c r="EB213" s="122">
        <v>6377</v>
      </c>
      <c r="EC213" s="122">
        <v>6135</v>
      </c>
      <c r="ED213" s="122">
        <v>6244</v>
      </c>
      <c r="EE213" s="122">
        <v>4749</v>
      </c>
      <c r="EF213" s="122">
        <v>4858</v>
      </c>
      <c r="EG213" s="58">
        <v>131454</v>
      </c>
      <c r="EH213" s="58">
        <v>100680</v>
      </c>
      <c r="EI213" s="58">
        <v>57091</v>
      </c>
      <c r="EJ213" s="58">
        <v>289225</v>
      </c>
      <c r="EK213" s="58"/>
      <c r="EL213" s="12">
        <v>6974</v>
      </c>
      <c r="EM213" s="12">
        <v>6441</v>
      </c>
      <c r="EN213" s="12">
        <v>8060</v>
      </c>
      <c r="EO213" s="12">
        <v>6324</v>
      </c>
      <c r="EP213" s="12">
        <v>5942</v>
      </c>
      <c r="EQ213" s="12">
        <v>6801</v>
      </c>
      <c r="ER213" s="12">
        <v>5814</v>
      </c>
      <c r="ES213" s="12">
        <v>6789</v>
      </c>
      <c r="ET213" s="12">
        <v>7668</v>
      </c>
      <c r="EU213" s="12">
        <v>9251</v>
      </c>
      <c r="EV213" s="12">
        <v>10399</v>
      </c>
      <c r="EW213" s="12">
        <v>10252</v>
      </c>
      <c r="EX213" s="12">
        <v>9643</v>
      </c>
      <c r="EY213" s="12">
        <v>8817</v>
      </c>
      <c r="EZ213" s="12">
        <v>9449</v>
      </c>
      <c r="FA213" s="12">
        <v>9912</v>
      </c>
      <c r="FB213" s="12">
        <v>10008</v>
      </c>
      <c r="FC213" s="12">
        <v>11725</v>
      </c>
      <c r="FD213" s="12">
        <v>11190</v>
      </c>
      <c r="FE213" s="12">
        <v>10666</v>
      </c>
      <c r="FF213" s="12">
        <v>6588</v>
      </c>
      <c r="FG213" s="12">
        <v>4459</v>
      </c>
      <c r="FH213" s="12">
        <v>4908</v>
      </c>
      <c r="FI213" s="12">
        <v>5490</v>
      </c>
      <c r="FJ213" s="12">
        <v>5048</v>
      </c>
      <c r="FK213" s="12">
        <v>4889</v>
      </c>
      <c r="FL213" s="12">
        <v>5649</v>
      </c>
      <c r="FM213" s="12">
        <v>7045</v>
      </c>
      <c r="FN213" s="12">
        <v>5208</v>
      </c>
      <c r="FO213" s="12">
        <v>6375</v>
      </c>
      <c r="FP213" s="58">
        <v>70064</v>
      </c>
      <c r="FQ213" s="58">
        <v>102061</v>
      </c>
      <c r="FR213" s="58">
        <v>55659</v>
      </c>
      <c r="FS213" s="19">
        <v>227784</v>
      </c>
      <c r="FT213" s="237">
        <f t="shared" si="906"/>
        <v>0.22214860448374499</v>
      </c>
      <c r="FU213" s="237">
        <f t="shared" si="840"/>
        <v>0.26203804657369284</v>
      </c>
      <c r="FV213" s="237">
        <f t="shared" si="841"/>
        <v>0.27917770734833136</v>
      </c>
      <c r="FW213" s="237">
        <f t="shared" si="842"/>
        <v>0.46447064007932137</v>
      </c>
      <c r="FX213" s="237">
        <f t="shared" si="843"/>
        <v>0.24727595558299059</v>
      </c>
      <c r="FY213" s="237">
        <f t="shared" si="844"/>
        <v>0.28875506839233783</v>
      </c>
      <c r="FZ213" s="237">
        <f t="shared" si="845"/>
        <v>0.18230086645693322</v>
      </c>
      <c r="GA213" s="237">
        <f t="shared" si="846"/>
        <v>0.24335077783353645</v>
      </c>
      <c r="GB213" s="237">
        <f t="shared" si="847"/>
        <v>0.30518188330812707</v>
      </c>
      <c r="GC213" s="237">
        <f t="shared" si="848"/>
        <v>0.19107714551275432</v>
      </c>
      <c r="GD213" s="237">
        <f t="shared" si="849"/>
        <v>0.21483317839066213</v>
      </c>
      <c r="GE213" s="237">
        <f t="shared" si="850"/>
        <v>0.23742473367299677</v>
      </c>
      <c r="GF213" s="237">
        <f t="shared" si="851"/>
        <v>0.21691598245416713</v>
      </c>
      <c r="GG213" s="237">
        <f t="shared" si="852"/>
        <v>0.14577167892866</v>
      </c>
      <c r="GH213" s="237">
        <f t="shared" si="853"/>
        <v>0.15062728156732716</v>
      </c>
      <c r="GI213" s="237">
        <f t="shared" si="854"/>
        <v>0.13273874091036922</v>
      </c>
      <c r="GJ213" s="237">
        <f t="shared" si="855"/>
        <v>0.12681356834222429</v>
      </c>
      <c r="GK213" s="237">
        <f t="shared" si="856"/>
        <v>0.15252032520325204</v>
      </c>
      <c r="GL213" s="237">
        <f t="shared" si="857"/>
        <v>0.12455337763381975</v>
      </c>
      <c r="GM213" s="237">
        <f t="shared" si="858"/>
        <v>0.13398824179689464</v>
      </c>
      <c r="GN213" s="237">
        <f t="shared" si="859"/>
        <v>0.10177189377906168</v>
      </c>
      <c r="GO213" s="237">
        <f t="shared" si="860"/>
        <v>8.1759507132641462E-2</v>
      </c>
      <c r="GP213" s="237">
        <f t="shared" si="861"/>
        <v>8.234070395597759E-2</v>
      </c>
      <c r="GQ213" s="237">
        <f t="shared" si="862"/>
        <v>8.0981812281503987E-2</v>
      </c>
      <c r="GR213" s="237">
        <f t="shared" si="863"/>
        <v>7.8201731963873533E-2</v>
      </c>
      <c r="GS213" s="237">
        <f t="shared" si="864"/>
        <v>7.2503744568521891E-2</v>
      </c>
      <c r="GT213" s="237">
        <f t="shared" si="865"/>
        <v>8.0201604316036068E-2</v>
      </c>
      <c r="GU213" s="237">
        <f t="shared" si="866"/>
        <v>9.2264272641253059E-2</v>
      </c>
      <c r="GV213" s="237">
        <f t="shared" si="867"/>
        <v>9.2760644408624179E-2</v>
      </c>
      <c r="GW213" s="237">
        <f t="shared" si="868"/>
        <v>8.5883550886284563E-2</v>
      </c>
      <c r="GX213" s="195">
        <f t="shared" si="869"/>
        <v>0.25078944410678455</v>
      </c>
      <c r="GY213" s="195">
        <f t="shared" si="870"/>
        <v>0.15483306228457691</v>
      </c>
      <c r="GZ213" s="195">
        <f t="shared" si="871"/>
        <v>8.4869755266969937E-2</v>
      </c>
      <c r="HA213" s="238">
        <f t="shared" si="872"/>
        <v>0.14286874925701568</v>
      </c>
      <c r="HB213" s="58"/>
      <c r="HC213" s="58"/>
      <c r="HD213" s="22"/>
      <c r="HE213" s="12">
        <v>6054.2517000000007</v>
      </c>
      <c r="HF213" s="12">
        <v>5592.3547799999997</v>
      </c>
      <c r="HG213" s="12">
        <v>6995.2889400000013</v>
      </c>
      <c r="HH213" s="12">
        <f>SUM(HH75:HH80)</f>
        <v>-35.639375999999992</v>
      </c>
      <c r="HI213" s="12">
        <v>5159.0843399999994</v>
      </c>
      <c r="HJ213" s="12">
        <v>5903.517240000001</v>
      </c>
      <c r="HK213" s="12">
        <v>5043.7997700000014</v>
      </c>
      <c r="HL213" s="12">
        <v>5890.1401200000009</v>
      </c>
      <c r="HM213" s="12">
        <v>6651.4614600000014</v>
      </c>
      <c r="HN213" s="12">
        <v>8022.2647800000004</v>
      </c>
      <c r="HO213" s="12">
        <v>9017.3211900000006</v>
      </c>
      <c r="HP213" s="12">
        <v>8890.1959200000001</v>
      </c>
      <c r="HQ213" s="12">
        <v>8360.8592100000023</v>
      </c>
      <c r="HR213" s="12">
        <v>7644.0757800000001</v>
      </c>
      <c r="HS213" s="12">
        <v>8190.734190000001</v>
      </c>
      <c r="HT213" s="12">
        <v>8589.3429600000018</v>
      </c>
      <c r="HU213" s="12">
        <v>8671.1238300000005</v>
      </c>
      <c r="HV213" s="12">
        <v>10158.057359999999</v>
      </c>
      <c r="HW213" s="12">
        <v>9692.9005500000021</v>
      </c>
      <c r="HX213" s="12">
        <v>9239.0050200000023</v>
      </c>
      <c r="HY213" s="12">
        <v>5709.3950100000011</v>
      </c>
      <c r="HZ213" s="12">
        <v>3863.2906800000001</v>
      </c>
      <c r="IA213" s="12">
        <v>4250.1327000000001</v>
      </c>
      <c r="IB213" s="12">
        <v>4751.1456900000012</v>
      </c>
      <c r="IC213" s="12">
        <v>4369.3696799999998</v>
      </c>
      <c r="ID213" s="12">
        <v>4230.5176800000008</v>
      </c>
      <c r="IE213" s="12">
        <v>4890.2543399999995</v>
      </c>
      <c r="IF213" s="12">
        <v>6099.2698499999997</v>
      </c>
      <c r="IG213" s="12">
        <v>4509.0455700000002</v>
      </c>
      <c r="IH213" s="12">
        <v>5517.3338100000001</v>
      </c>
      <c r="II213" s="58">
        <v>60802.981080000005</v>
      </c>
      <c r="IJ213" s="58">
        <v>88453.616010000012</v>
      </c>
      <c r="IK213" s="58">
        <v>48189.755010000008</v>
      </c>
      <c r="IL213" s="19">
        <v>197446.35210000002</v>
      </c>
      <c r="IM213" s="174">
        <f t="shared" si="873"/>
        <v>0.86811753656438206</v>
      </c>
      <c r="IN213" s="174">
        <f t="shared" si="874"/>
        <v>0.86824325104797384</v>
      </c>
      <c r="IO213" s="174">
        <f t="shared" si="875"/>
        <v>0.86790185359801508</v>
      </c>
      <c r="IP213" s="174">
        <v>0.86825078273244793</v>
      </c>
      <c r="IQ213" s="174">
        <f t="shared" si="876"/>
        <v>0.86824038034331863</v>
      </c>
      <c r="IR213" s="174">
        <f t="shared" si="877"/>
        <v>0.86803664755183074</v>
      </c>
      <c r="IS213" s="174">
        <f t="shared" si="878"/>
        <v>0.86752662022703841</v>
      </c>
      <c r="IT213" s="174">
        <f t="shared" si="879"/>
        <v>0.86760054794520558</v>
      </c>
      <c r="IU213" s="174">
        <f t="shared" si="880"/>
        <v>0.8674310719874806</v>
      </c>
      <c r="IV213" s="174">
        <f t="shared" si="881"/>
        <v>0.86717811912225706</v>
      </c>
      <c r="IW213" s="174">
        <f t="shared" si="882"/>
        <v>0.86713349264352346</v>
      </c>
      <c r="IX213" s="174">
        <f t="shared" si="883"/>
        <v>0.86716698400312131</v>
      </c>
      <c r="IY213" s="174">
        <f t="shared" si="884"/>
        <v>0.86703922119672328</v>
      </c>
      <c r="IZ213" s="174">
        <f t="shared" si="885"/>
        <v>0.86697014630826819</v>
      </c>
      <c r="JA213" s="174">
        <f t="shared" si="886"/>
        <v>0.86683608741665796</v>
      </c>
      <c r="JB213" s="174">
        <f t="shared" si="887"/>
        <v>0.86656002421307521</v>
      </c>
      <c r="JC213" s="174">
        <f t="shared" si="888"/>
        <v>0.86641924760191846</v>
      </c>
      <c r="JD213" s="174">
        <f t="shared" si="889"/>
        <v>0.86635883667377389</v>
      </c>
      <c r="JE213" s="174">
        <f t="shared" si="890"/>
        <v>0.86621095174262752</v>
      </c>
      <c r="JF213" s="174">
        <f t="shared" si="891"/>
        <v>0.86621085880367543</v>
      </c>
      <c r="JG213" s="174">
        <f t="shared" si="892"/>
        <v>0.86663555100182166</v>
      </c>
      <c r="JH213" s="174">
        <f t="shared" si="893"/>
        <v>0.86640293339313745</v>
      </c>
      <c r="JI213" s="174">
        <f t="shared" si="894"/>
        <v>0.86596020782396088</v>
      </c>
      <c r="JJ213" s="174">
        <f t="shared" si="895"/>
        <v>0.86541815846994552</v>
      </c>
      <c r="JK213" s="174">
        <f t="shared" si="896"/>
        <v>0.86556451664025358</v>
      </c>
      <c r="JL213" s="174">
        <f t="shared" si="897"/>
        <v>0.86531349560237281</v>
      </c>
      <c r="JM213" s="174">
        <f t="shared" si="898"/>
        <v>0.86568496016994145</v>
      </c>
      <c r="JN213" s="174">
        <f t="shared" si="899"/>
        <v>0.8657586728176011</v>
      </c>
      <c r="JO213" s="174">
        <f t="shared" si="900"/>
        <v>0.86579216013824889</v>
      </c>
      <c r="JP213" s="174">
        <f t="shared" si="901"/>
        <v>0.86546412705882358</v>
      </c>
      <c r="JQ213" s="65">
        <f t="shared" si="902"/>
        <v>0.86782057947019875</v>
      </c>
      <c r="JR213" s="65">
        <f t="shared" si="903"/>
        <v>0.86667400877906364</v>
      </c>
      <c r="JS213" s="65">
        <f t="shared" si="904"/>
        <v>0.86580346412979048</v>
      </c>
      <c r="JT213" s="65">
        <f t="shared" si="905"/>
        <v>0.86681396454535886</v>
      </c>
    </row>
    <row r="214" spans="2:280" ht="12" customHeight="1" outlineLevel="2" x14ac:dyDescent="0.25">
      <c r="B214" s="58">
        <f>SUM(B137:B185)</f>
        <v>0</v>
      </c>
      <c r="C214" s="58"/>
      <c r="D214" s="33"/>
      <c r="E214" s="74" t="s">
        <v>210</v>
      </c>
      <c r="F214" s="30" t="s">
        <v>233</v>
      </c>
      <c r="G214" s="63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63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58"/>
      <c r="AM214" s="63">
        <v>26311</v>
      </c>
      <c r="AN214" s="12">
        <v>28248</v>
      </c>
      <c r="AO214" s="12">
        <v>29667</v>
      </c>
      <c r="AP214" s="12">
        <v>30796</v>
      </c>
      <c r="AQ214" s="12">
        <v>24878</v>
      </c>
      <c r="AR214" s="12">
        <v>24757</v>
      </c>
      <c r="AS214" s="12">
        <v>24736</v>
      </c>
      <c r="AT214" s="63">
        <v>30426</v>
      </c>
      <c r="AU214" s="12">
        <v>31826</v>
      </c>
      <c r="AV214" s="12">
        <v>30538</v>
      </c>
      <c r="AW214" s="12">
        <v>34097</v>
      </c>
      <c r="AX214" s="12">
        <v>36320</v>
      </c>
      <c r="AY214" s="12">
        <v>38131</v>
      </c>
      <c r="AZ214" s="12">
        <v>38132</v>
      </c>
      <c r="BA214" s="12">
        <v>40775</v>
      </c>
      <c r="BB214" s="12">
        <v>45163</v>
      </c>
      <c r="BC214" s="12">
        <v>49237</v>
      </c>
      <c r="BD214" s="12">
        <v>53461</v>
      </c>
      <c r="BE214" s="12">
        <v>58991</v>
      </c>
      <c r="BF214" s="12">
        <v>66743</v>
      </c>
      <c r="BG214" s="12">
        <v>72501</v>
      </c>
      <c r="BH214" s="12">
        <v>72148</v>
      </c>
      <c r="BI214" s="12">
        <v>72528</v>
      </c>
      <c r="BJ214" s="12">
        <v>76179</v>
      </c>
      <c r="BK214" s="12">
        <v>80594</v>
      </c>
      <c r="BL214" s="12">
        <v>83416</v>
      </c>
      <c r="BM214" s="12">
        <v>86292</v>
      </c>
      <c r="BN214" s="12">
        <v>88530</v>
      </c>
      <c r="BO214" s="12">
        <v>90629</v>
      </c>
      <c r="BP214" s="12">
        <v>92684</v>
      </c>
      <c r="BQ214" s="12">
        <v>96965</v>
      </c>
      <c r="BR214" s="58"/>
      <c r="BS214" s="58"/>
      <c r="BT214" s="12">
        <v>1937</v>
      </c>
      <c r="BU214" s="12">
        <v>1419</v>
      </c>
      <c r="BV214" s="12">
        <v>1129</v>
      </c>
      <c r="BW214" s="12">
        <v>-5918</v>
      </c>
      <c r="BX214" s="12">
        <v>-121</v>
      </c>
      <c r="BY214" s="12">
        <v>-21</v>
      </c>
      <c r="BZ214" s="12">
        <v>5690</v>
      </c>
      <c r="CA214" s="12">
        <v>1400</v>
      </c>
      <c r="CB214" s="12">
        <v>-1288</v>
      </c>
      <c r="CC214" s="12">
        <v>3559</v>
      </c>
      <c r="CD214" s="12">
        <v>2223</v>
      </c>
      <c r="CE214" s="12">
        <v>1811</v>
      </c>
      <c r="CF214" s="12">
        <v>1</v>
      </c>
      <c r="CG214" s="12">
        <v>2643</v>
      </c>
      <c r="CH214" s="12">
        <v>4388</v>
      </c>
      <c r="CI214" s="12">
        <v>4074</v>
      </c>
      <c r="CJ214" s="12">
        <v>4224</v>
      </c>
      <c r="CK214" s="12">
        <v>5530</v>
      </c>
      <c r="CL214" s="12">
        <v>7752</v>
      </c>
      <c r="CM214" s="12">
        <v>5758</v>
      </c>
      <c r="CN214" s="12">
        <v>-353</v>
      </c>
      <c r="CO214" s="12">
        <v>380</v>
      </c>
      <c r="CP214" s="12">
        <v>3651</v>
      </c>
      <c r="CQ214" s="12">
        <v>4415</v>
      </c>
      <c r="CR214" s="12">
        <v>2822</v>
      </c>
      <c r="CS214" s="12">
        <v>2876</v>
      </c>
      <c r="CT214" s="12">
        <v>2238</v>
      </c>
      <c r="CU214" s="12">
        <v>2099</v>
      </c>
      <c r="CV214" s="12">
        <v>2055</v>
      </c>
      <c r="CW214" s="12">
        <v>4281</v>
      </c>
      <c r="CX214" s="58">
        <v>7786</v>
      </c>
      <c r="CY214" s="58">
        <v>38404</v>
      </c>
      <c r="CZ214" s="58">
        <v>24464</v>
      </c>
      <c r="DA214" s="58">
        <v>70654</v>
      </c>
      <c r="DB214" s="58"/>
      <c r="DC214" s="122">
        <v>853</v>
      </c>
      <c r="DD214" s="122">
        <v>763</v>
      </c>
      <c r="DE214" s="122">
        <v>939</v>
      </c>
      <c r="DF214" s="122">
        <v>925</v>
      </c>
      <c r="DG214" s="122">
        <v>1066</v>
      </c>
      <c r="DH214" s="122">
        <v>1897</v>
      </c>
      <c r="DI214" s="122">
        <v>3130</v>
      </c>
      <c r="DJ214" s="122">
        <v>3147</v>
      </c>
      <c r="DK214" s="122">
        <v>5498</v>
      </c>
      <c r="DL214" s="122">
        <v>6102</v>
      </c>
      <c r="DM214" s="122">
        <v>6179</v>
      </c>
      <c r="DN214" s="122">
        <v>4233</v>
      </c>
      <c r="DO214" s="122">
        <v>5730</v>
      </c>
      <c r="DP214" s="122">
        <v>5098</v>
      </c>
      <c r="DQ214" s="122">
        <v>4649</v>
      </c>
      <c r="DR214" s="122">
        <v>5607</v>
      </c>
      <c r="DS214" s="122">
        <v>5761</v>
      </c>
      <c r="DT214" s="122">
        <v>5129</v>
      </c>
      <c r="DU214" s="122">
        <v>4462</v>
      </c>
      <c r="DV214" s="122">
        <v>4544</v>
      </c>
      <c r="DW214" s="122">
        <v>7547</v>
      </c>
      <c r="DX214" s="122">
        <v>6629</v>
      </c>
      <c r="DY214" s="122">
        <v>3341</v>
      </c>
      <c r="DZ214" s="122">
        <v>5149</v>
      </c>
      <c r="EA214" s="122">
        <v>5530</v>
      </c>
      <c r="EB214" s="122">
        <v>6341.5</v>
      </c>
      <c r="EC214" s="122">
        <v>6073</v>
      </c>
      <c r="ED214" s="122">
        <v>6754.25</v>
      </c>
      <c r="EE214" s="122">
        <v>6057</v>
      </c>
      <c r="EF214" s="122">
        <v>6965.25</v>
      </c>
      <c r="EG214" s="58">
        <v>24320</v>
      </c>
      <c r="EH214" s="58">
        <v>51392</v>
      </c>
      <c r="EI214" s="58">
        <v>60387</v>
      </c>
      <c r="EJ214" s="58">
        <v>136099</v>
      </c>
      <c r="EK214" s="58"/>
      <c r="EL214" s="12">
        <v>2790</v>
      </c>
      <c r="EM214" s="12">
        <v>2182</v>
      </c>
      <c r="EN214" s="12">
        <v>2068</v>
      </c>
      <c r="EO214" s="12">
        <v>-4993</v>
      </c>
      <c r="EP214" s="12">
        <v>945</v>
      </c>
      <c r="EQ214" s="12">
        <v>1876</v>
      </c>
      <c r="ER214" s="12">
        <v>8820</v>
      </c>
      <c r="ES214" s="12">
        <v>4547</v>
      </c>
      <c r="ET214" s="12">
        <v>4210</v>
      </c>
      <c r="EU214" s="12">
        <v>9661</v>
      </c>
      <c r="EV214" s="12">
        <v>8402</v>
      </c>
      <c r="EW214" s="12">
        <v>6044</v>
      </c>
      <c r="EX214" s="12">
        <v>5731</v>
      </c>
      <c r="EY214" s="12">
        <v>7741</v>
      </c>
      <c r="EZ214" s="12">
        <v>9037</v>
      </c>
      <c r="FA214" s="12">
        <v>9681</v>
      </c>
      <c r="FB214" s="12">
        <v>9985</v>
      </c>
      <c r="FC214" s="12">
        <v>10659</v>
      </c>
      <c r="FD214" s="12">
        <v>12214</v>
      </c>
      <c r="FE214" s="12">
        <v>10302</v>
      </c>
      <c r="FF214" s="12">
        <v>7194</v>
      </c>
      <c r="FG214" s="12">
        <v>7009</v>
      </c>
      <c r="FH214" s="12">
        <v>6992</v>
      </c>
      <c r="FI214" s="12">
        <v>9564</v>
      </c>
      <c r="FJ214" s="12">
        <v>8352</v>
      </c>
      <c r="FK214" s="12">
        <v>9217.5</v>
      </c>
      <c r="FL214" s="12">
        <v>8311</v>
      </c>
      <c r="FM214" s="12">
        <v>8853.25</v>
      </c>
      <c r="FN214" s="12">
        <v>8112</v>
      </c>
      <c r="FO214" s="12">
        <v>11246.25</v>
      </c>
      <c r="FP214" s="58">
        <v>32106</v>
      </c>
      <c r="FQ214" s="58">
        <v>89796</v>
      </c>
      <c r="FR214" s="58">
        <v>84851</v>
      </c>
      <c r="FS214" s="19">
        <v>206753</v>
      </c>
      <c r="FT214" s="237">
        <f t="shared" si="906"/>
        <v>8.8872183325157519E-2</v>
      </c>
      <c r="FU214" s="237">
        <f t="shared" si="840"/>
        <v>8.8769914240614464E-2</v>
      </c>
      <c r="FV214" s="237">
        <f t="shared" si="841"/>
        <v>7.1630210768777819E-2</v>
      </c>
      <c r="FW214" s="237">
        <f t="shared" si="842"/>
        <v>-0.36671440637508723</v>
      </c>
      <c r="FX214" s="237">
        <f t="shared" si="843"/>
        <v>3.9326115453706852E-2</v>
      </c>
      <c r="FY214" s="237">
        <f t="shared" si="844"/>
        <v>7.9650714351422694E-2</v>
      </c>
      <c r="FZ214" s="237">
        <f t="shared" si="845"/>
        <v>0.27655549400587393</v>
      </c>
      <c r="GA214" s="237">
        <f t="shared" si="846"/>
        <v>0.16298659402107679</v>
      </c>
      <c r="GB214" s="237">
        <f t="shared" si="847"/>
        <v>0.16755552017830136</v>
      </c>
      <c r="GC214" s="237">
        <f t="shared" si="848"/>
        <v>0.19954559537333472</v>
      </c>
      <c r="GD214" s="237">
        <f t="shared" si="849"/>
        <v>0.17357710980270633</v>
      </c>
      <c r="GE214" s="237">
        <f t="shared" si="850"/>
        <v>0.13997220935618343</v>
      </c>
      <c r="GF214" s="237">
        <f t="shared" si="851"/>
        <v>0.12891688224046788</v>
      </c>
      <c r="GG214" s="237">
        <f t="shared" si="852"/>
        <v>0.12798214433330579</v>
      </c>
      <c r="GH214" s="237">
        <f t="shared" si="853"/>
        <v>0.1440595558814621</v>
      </c>
      <c r="GI214" s="237">
        <f t="shared" si="854"/>
        <v>0.12964525330440721</v>
      </c>
      <c r="GJ214" s="237">
        <f t="shared" si="855"/>
        <v>0.12652213028548259</v>
      </c>
      <c r="GK214" s="237">
        <f t="shared" si="856"/>
        <v>0.13865365853658537</v>
      </c>
      <c r="GL214" s="237">
        <f t="shared" si="857"/>
        <v>0.13595129172649459</v>
      </c>
      <c r="GM214" s="237">
        <f t="shared" si="858"/>
        <v>0.12941560725591678</v>
      </c>
      <c r="GN214" s="237">
        <f t="shared" si="859"/>
        <v>0.11113342499188976</v>
      </c>
      <c r="GO214" s="237">
        <f t="shared" si="860"/>
        <v>0.12851589717261358</v>
      </c>
      <c r="GP214" s="237">
        <f t="shared" si="861"/>
        <v>0.11730362715162904</v>
      </c>
      <c r="GQ214" s="237">
        <f t="shared" si="862"/>
        <v>0.14107651232428126</v>
      </c>
      <c r="GR214" s="237">
        <f t="shared" si="863"/>
        <v>0.12938606683087792</v>
      </c>
      <c r="GS214" s="237">
        <f t="shared" si="864"/>
        <v>0.13669528851715088</v>
      </c>
      <c r="GT214" s="237">
        <f t="shared" si="865"/>
        <v>0.11799531482927522</v>
      </c>
      <c r="GU214" s="237">
        <f t="shared" si="866"/>
        <v>0.11594587249981174</v>
      </c>
      <c r="GV214" s="237">
        <f t="shared" si="867"/>
        <v>0.14448432170559894</v>
      </c>
      <c r="GW214" s="237">
        <f t="shared" si="868"/>
        <v>0.15150868771056905</v>
      </c>
      <c r="GX214" s="195">
        <f t="shared" si="869"/>
        <v>0.11492129899081446</v>
      </c>
      <c r="GY214" s="195">
        <f t="shared" si="870"/>
        <v>0.13622627312005436</v>
      </c>
      <c r="GZ214" s="195">
        <f t="shared" si="871"/>
        <v>0.12938219522732472</v>
      </c>
      <c r="HA214" s="238">
        <f t="shared" si="872"/>
        <v>0.12967786374431814</v>
      </c>
      <c r="HB214" s="58"/>
      <c r="HC214" s="58"/>
      <c r="HD214" s="22"/>
      <c r="HE214" s="12">
        <v>117.06806999999999</v>
      </c>
      <c r="HF214" s="12">
        <v>111.34433999999999</v>
      </c>
      <c r="HG214" s="12">
        <v>132.59495999999999</v>
      </c>
      <c r="HH214" s="12">
        <f>SUM(HH137:HH185)</f>
        <v>2887.3087590000005</v>
      </c>
      <c r="HI214" s="12">
        <v>134.08527000000001</v>
      </c>
      <c r="HJ214" s="12">
        <v>194.44065000000001</v>
      </c>
      <c r="HK214" s="12">
        <v>399.02810999999997</v>
      </c>
      <c r="HL214" s="12">
        <v>484.31507999999997</v>
      </c>
      <c r="HM214" s="12">
        <v>483.06924000000015</v>
      </c>
      <c r="HN214" s="12">
        <v>1313.08143</v>
      </c>
      <c r="HO214" s="12">
        <v>1395.06675</v>
      </c>
      <c r="HP214" s="12">
        <v>1076.1491100000001</v>
      </c>
      <c r="HQ214" s="12">
        <v>1056.5253899999998</v>
      </c>
      <c r="HR214" s="12">
        <v>1411.9934700000001</v>
      </c>
      <c r="HS214" s="12">
        <v>1756.52826</v>
      </c>
      <c r="HT214" s="12">
        <v>1919.5932299999997</v>
      </c>
      <c r="HU214" s="12">
        <v>2138.8297500000003</v>
      </c>
      <c r="HV214" s="12">
        <v>2550.1709700000006</v>
      </c>
      <c r="HW214" s="12">
        <v>2890.5863100000001</v>
      </c>
      <c r="HX214" s="12">
        <v>2855.9672699999996</v>
      </c>
      <c r="HY214" s="12">
        <v>2180.7715799999992</v>
      </c>
      <c r="HZ214" s="12">
        <v>2250.5525399999997</v>
      </c>
      <c r="IA214" s="12">
        <v>2278.4560500000002</v>
      </c>
      <c r="IB214" s="12">
        <v>3351.2878500000006</v>
      </c>
      <c r="IC214" s="12">
        <v>3080.0914499999999</v>
      </c>
      <c r="ID214" s="12">
        <v>3157.2830700000009</v>
      </c>
      <c r="IE214" s="12">
        <v>2731.1744699999995</v>
      </c>
      <c r="IF214" s="12">
        <v>2801.4582900000005</v>
      </c>
      <c r="IG214" s="12">
        <v>2439.8079899999998</v>
      </c>
      <c r="IH214" s="12">
        <v>3308.1323700000003</v>
      </c>
      <c r="II214" s="58">
        <v>3320.1984000000011</v>
      </c>
      <c r="IJ214" s="58">
        <v>19051.410510000002</v>
      </c>
      <c r="IK214" s="58">
        <v>27579.015659999994</v>
      </c>
      <c r="IL214" s="19">
        <v>49950.624569999993</v>
      </c>
      <c r="IM214" s="174">
        <f t="shared" si="873"/>
        <v>4.1959881720430102E-2</v>
      </c>
      <c r="IN214" s="174">
        <f t="shared" si="874"/>
        <v>5.1028570119156728E-2</v>
      </c>
      <c r="IO214" s="174">
        <f t="shared" si="875"/>
        <v>6.4117485493230167E-2</v>
      </c>
      <c r="IP214" s="213">
        <v>0.1095477877352391</v>
      </c>
      <c r="IQ214" s="174">
        <f t="shared" si="876"/>
        <v>0.1418891746031746</v>
      </c>
      <c r="IR214" s="174">
        <f t="shared" si="877"/>
        <v>0.10364640191897655</v>
      </c>
      <c r="IS214" s="174">
        <f t="shared" si="878"/>
        <v>4.5241282312925166E-2</v>
      </c>
      <c r="IT214" s="174">
        <f t="shared" si="879"/>
        <v>0.10651310314493072</v>
      </c>
      <c r="IU214" s="174">
        <f t="shared" si="880"/>
        <v>0.1147432874109264</v>
      </c>
      <c r="IV214" s="174">
        <f t="shared" si="881"/>
        <v>0.13591568471172755</v>
      </c>
      <c r="IW214" s="174">
        <f t="shared" si="882"/>
        <v>0.16603984170435609</v>
      </c>
      <c r="IX214" s="174">
        <f t="shared" si="883"/>
        <v>0.17805246690933157</v>
      </c>
      <c r="IY214" s="174">
        <f t="shared" si="884"/>
        <v>0.18435271156866162</v>
      </c>
      <c r="IZ214" s="174">
        <f t="shared" si="885"/>
        <v>0.18240453042242605</v>
      </c>
      <c r="JA214" s="174">
        <f t="shared" si="886"/>
        <v>0.19437072701117628</v>
      </c>
      <c r="JB214" s="174">
        <f t="shared" si="887"/>
        <v>0.19828460179733495</v>
      </c>
      <c r="JC214" s="174">
        <f t="shared" si="888"/>
        <v>0.21420428142213324</v>
      </c>
      <c r="JD214" s="174">
        <f t="shared" si="889"/>
        <v>0.23925048972699134</v>
      </c>
      <c r="JE214" s="174">
        <f t="shared" si="890"/>
        <v>0.23666172506959229</v>
      </c>
      <c r="JF214" s="174">
        <f t="shared" si="891"/>
        <v>0.27722454571927779</v>
      </c>
      <c r="JG214" s="174">
        <f t="shared" si="892"/>
        <v>0.30313755629691397</v>
      </c>
      <c r="JH214" s="174">
        <f t="shared" si="893"/>
        <v>0.32109466971037232</v>
      </c>
      <c r="JI214" s="174">
        <f t="shared" si="894"/>
        <v>0.32586613987414192</v>
      </c>
      <c r="JJ214" s="174">
        <f t="shared" si="895"/>
        <v>0.35040650878293605</v>
      </c>
      <c r="JK214" s="174">
        <f t="shared" si="896"/>
        <v>0.36878489583333335</v>
      </c>
      <c r="JL214" s="174">
        <f t="shared" si="897"/>
        <v>0.34253138812042322</v>
      </c>
      <c r="JM214" s="174">
        <f t="shared" si="898"/>
        <v>0.32862164240163633</v>
      </c>
      <c r="JN214" s="174">
        <f t="shared" si="899"/>
        <v>0.31643275520289166</v>
      </c>
      <c r="JO214" s="174">
        <f t="shared" si="900"/>
        <v>0.3007652847633136</v>
      </c>
      <c r="JP214" s="174">
        <f t="shared" si="901"/>
        <v>0.29415426208736245</v>
      </c>
      <c r="JQ214" s="65">
        <f t="shared" si="902"/>
        <v>0.10341364230984866</v>
      </c>
      <c r="JR214" s="65">
        <f t="shared" si="903"/>
        <v>0.21216324234932515</v>
      </c>
      <c r="JS214" s="65">
        <f t="shared" si="904"/>
        <v>0.32502876406877934</v>
      </c>
      <c r="JT214" s="65">
        <f t="shared" si="905"/>
        <v>0.24159564586729088</v>
      </c>
    </row>
    <row r="215" spans="2:280" outlineLevel="1" x14ac:dyDescent="0.25">
      <c r="B215" s="13">
        <f>SUM(B216:B218)</f>
        <v>0</v>
      </c>
      <c r="C215" s="13"/>
      <c r="D215" s="32"/>
      <c r="E215" s="70"/>
      <c r="F215" s="28" t="s">
        <v>221</v>
      </c>
      <c r="G215" s="41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41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3"/>
      <c r="AM215" s="41">
        <v>20845</v>
      </c>
      <c r="AN215" s="14">
        <v>21134</v>
      </c>
      <c r="AO215" s="14">
        <v>21081</v>
      </c>
      <c r="AP215" s="14">
        <v>21228</v>
      </c>
      <c r="AQ215" s="14">
        <v>21363</v>
      </c>
      <c r="AR215" s="14">
        <v>21834</v>
      </c>
      <c r="AS215" s="14">
        <v>22195</v>
      </c>
      <c r="AT215" s="41">
        <v>22685</v>
      </c>
      <c r="AU215" s="14">
        <v>23161</v>
      </c>
      <c r="AV215" s="14">
        <v>23011</v>
      </c>
      <c r="AW215" s="14">
        <v>24010</v>
      </c>
      <c r="AX215" s="14">
        <v>24804</v>
      </c>
      <c r="AY215" s="14">
        <v>25225</v>
      </c>
      <c r="AZ215" s="14">
        <v>25585</v>
      </c>
      <c r="BA215" s="14">
        <v>25919</v>
      </c>
      <c r="BB215" s="14">
        <v>26960</v>
      </c>
      <c r="BC215" s="14">
        <v>27819</v>
      </c>
      <c r="BD215" s="14">
        <v>28847</v>
      </c>
      <c r="BE215" s="14">
        <v>30180</v>
      </c>
      <c r="BF215" s="14">
        <v>32912</v>
      </c>
      <c r="BG215" s="14">
        <v>34485</v>
      </c>
      <c r="BH215" s="14">
        <v>35423</v>
      </c>
      <c r="BI215" s="14">
        <v>35703</v>
      </c>
      <c r="BJ215" s="14">
        <v>36499</v>
      </c>
      <c r="BK215" s="14">
        <v>37011</v>
      </c>
      <c r="BL215" s="14">
        <v>36641</v>
      </c>
      <c r="BM215" s="14">
        <v>36619</v>
      </c>
      <c r="BN215" s="14">
        <v>37662</v>
      </c>
      <c r="BO215" s="14">
        <v>39011</v>
      </c>
      <c r="BP215" s="14">
        <v>38738</v>
      </c>
      <c r="BQ215" s="14">
        <v>40404</v>
      </c>
      <c r="BR215" s="13"/>
      <c r="BS215" s="13"/>
      <c r="BT215" s="14">
        <v>289</v>
      </c>
      <c r="BU215" s="14">
        <v>-53</v>
      </c>
      <c r="BV215" s="14">
        <v>147</v>
      </c>
      <c r="BW215" s="14">
        <v>135</v>
      </c>
      <c r="BX215" s="14">
        <v>471</v>
      </c>
      <c r="BY215" s="14">
        <v>361</v>
      </c>
      <c r="BZ215" s="14">
        <v>490</v>
      </c>
      <c r="CA215" s="14">
        <v>476</v>
      </c>
      <c r="CB215" s="14">
        <v>-150</v>
      </c>
      <c r="CC215" s="14">
        <v>999</v>
      </c>
      <c r="CD215" s="14">
        <v>794</v>
      </c>
      <c r="CE215" s="14">
        <v>421</v>
      </c>
      <c r="CF215" s="14">
        <v>360</v>
      </c>
      <c r="CG215" s="14">
        <v>334</v>
      </c>
      <c r="CH215" s="14">
        <v>1041</v>
      </c>
      <c r="CI215" s="14">
        <v>859</v>
      </c>
      <c r="CJ215" s="14">
        <v>1028</v>
      </c>
      <c r="CK215" s="14">
        <v>1333</v>
      </c>
      <c r="CL215" s="14">
        <v>2732</v>
      </c>
      <c r="CM215" s="14">
        <v>1573</v>
      </c>
      <c r="CN215" s="14">
        <v>938</v>
      </c>
      <c r="CO215" s="14">
        <v>280</v>
      </c>
      <c r="CP215" s="14">
        <v>796</v>
      </c>
      <c r="CQ215" s="14">
        <v>512</v>
      </c>
      <c r="CR215" s="14">
        <v>-370</v>
      </c>
      <c r="CS215" s="14">
        <v>-22</v>
      </c>
      <c r="CT215" s="14">
        <v>1043</v>
      </c>
      <c r="CU215" s="14">
        <v>1349</v>
      </c>
      <c r="CV215" s="14">
        <v>-273</v>
      </c>
      <c r="CW215" s="14">
        <v>1666</v>
      </c>
      <c r="CX215" s="13">
        <v>3165</v>
      </c>
      <c r="CY215" s="13">
        <v>10475</v>
      </c>
      <c r="CZ215" s="13">
        <v>5919</v>
      </c>
      <c r="DA215" s="13">
        <v>19559</v>
      </c>
      <c r="DB215" s="13"/>
      <c r="DC215" s="147">
        <v>461</v>
      </c>
      <c r="DD215" s="147">
        <v>299</v>
      </c>
      <c r="DE215" s="147">
        <v>438</v>
      </c>
      <c r="DF215" s="147">
        <v>346</v>
      </c>
      <c r="DG215" s="147">
        <v>333</v>
      </c>
      <c r="DH215" s="147">
        <v>499</v>
      </c>
      <c r="DI215" s="147">
        <v>589</v>
      </c>
      <c r="DJ215" s="147">
        <v>444</v>
      </c>
      <c r="DK215" s="147">
        <v>946</v>
      </c>
      <c r="DL215" s="147">
        <v>1100</v>
      </c>
      <c r="DM215" s="147">
        <v>1145</v>
      </c>
      <c r="DN215" s="147">
        <v>1058</v>
      </c>
      <c r="DO215" s="147">
        <v>1138</v>
      </c>
      <c r="DP215" s="147">
        <v>1159</v>
      </c>
      <c r="DQ215" s="147">
        <v>1165</v>
      </c>
      <c r="DR215" s="147">
        <v>1453</v>
      </c>
      <c r="DS215" s="147">
        <v>1387</v>
      </c>
      <c r="DT215" s="147">
        <v>1283</v>
      </c>
      <c r="DU215" s="147">
        <v>951</v>
      </c>
      <c r="DV215" s="147">
        <v>1011</v>
      </c>
      <c r="DW215" s="147">
        <v>1186</v>
      </c>
      <c r="DX215" s="147">
        <v>1203</v>
      </c>
      <c r="DY215" s="147">
        <v>632</v>
      </c>
      <c r="DZ215" s="147">
        <v>1044</v>
      </c>
      <c r="EA215" s="147">
        <v>1475</v>
      </c>
      <c r="EB215" s="147">
        <v>1691</v>
      </c>
      <c r="EC215" s="147">
        <v>1687</v>
      </c>
      <c r="ED215" s="147">
        <v>1693</v>
      </c>
      <c r="EE215" s="147">
        <v>1265</v>
      </c>
      <c r="EF215" s="147">
        <v>1387</v>
      </c>
      <c r="EG215" s="13">
        <v>5455</v>
      </c>
      <c r="EH215" s="13">
        <v>11750</v>
      </c>
      <c r="EI215" s="13">
        <v>13263</v>
      </c>
      <c r="EJ215" s="13">
        <v>30468</v>
      </c>
      <c r="EK215" s="13"/>
      <c r="EL215" s="14">
        <v>750</v>
      </c>
      <c r="EM215" s="14">
        <v>246</v>
      </c>
      <c r="EN215" s="14">
        <v>585</v>
      </c>
      <c r="EO215" s="14">
        <v>481</v>
      </c>
      <c r="EP215" s="14">
        <v>804</v>
      </c>
      <c r="EQ215" s="14">
        <v>860</v>
      </c>
      <c r="ER215" s="14">
        <v>1079</v>
      </c>
      <c r="ES215" s="14">
        <v>920</v>
      </c>
      <c r="ET215" s="14">
        <v>796</v>
      </c>
      <c r="EU215" s="14">
        <v>2099</v>
      </c>
      <c r="EV215" s="14">
        <v>1939</v>
      </c>
      <c r="EW215" s="14">
        <v>1479</v>
      </c>
      <c r="EX215" s="14">
        <v>1498</v>
      </c>
      <c r="EY215" s="14">
        <v>1493</v>
      </c>
      <c r="EZ215" s="14">
        <v>2206</v>
      </c>
      <c r="FA215" s="14">
        <v>2312</v>
      </c>
      <c r="FB215" s="14">
        <v>2415</v>
      </c>
      <c r="FC215" s="14">
        <v>2616</v>
      </c>
      <c r="FD215" s="14">
        <v>3683</v>
      </c>
      <c r="FE215" s="14">
        <v>2584</v>
      </c>
      <c r="FF215" s="14">
        <v>2124</v>
      </c>
      <c r="FG215" s="14">
        <v>1483</v>
      </c>
      <c r="FH215" s="14">
        <v>1428</v>
      </c>
      <c r="FI215" s="14">
        <v>1556</v>
      </c>
      <c r="FJ215" s="14">
        <v>1105</v>
      </c>
      <c r="FK215" s="14">
        <v>1669</v>
      </c>
      <c r="FL215" s="14">
        <v>2730</v>
      </c>
      <c r="FM215" s="14">
        <v>3042</v>
      </c>
      <c r="FN215" s="14">
        <v>992</v>
      </c>
      <c r="FO215" s="14">
        <v>3053</v>
      </c>
      <c r="FP215" s="13">
        <v>8620</v>
      </c>
      <c r="FQ215" s="13">
        <v>22225</v>
      </c>
      <c r="FR215" s="13">
        <v>19182</v>
      </c>
      <c r="FS215" s="13">
        <v>50027</v>
      </c>
      <c r="FT215" s="236">
        <f t="shared" si="906"/>
        <v>2.3890371861601482E-2</v>
      </c>
      <c r="FU215" s="236">
        <f t="shared" si="840"/>
        <v>1.000797383280988E-2</v>
      </c>
      <c r="FV215" s="236">
        <f t="shared" si="841"/>
        <v>2.026289811399179E-2</v>
      </c>
      <c r="FW215" s="236">
        <f t="shared" si="842"/>
        <v>3.5327384231207078E-2</v>
      </c>
      <c r="FX215" s="236">
        <f t="shared" si="843"/>
        <v>3.3458409338391865E-2</v>
      </c>
      <c r="FY215" s="236">
        <f t="shared" si="844"/>
        <v>3.6513653700545587E-2</v>
      </c>
      <c r="FZ215" s="236">
        <f t="shared" si="845"/>
        <v>3.3832582543348977E-2</v>
      </c>
      <c r="GA215" s="236">
        <f t="shared" si="846"/>
        <v>3.29772743565847E-2</v>
      </c>
      <c r="GB215" s="236">
        <f t="shared" si="847"/>
        <v>3.1680331131099262E-2</v>
      </c>
      <c r="GC215" s="236">
        <f t="shared" si="848"/>
        <v>4.3354332335020139E-2</v>
      </c>
      <c r="GD215" s="236">
        <f t="shared" si="849"/>
        <v>4.0057845263919013E-2</v>
      </c>
      <c r="GE215" s="236">
        <f t="shared" si="850"/>
        <v>3.4251968503937011E-2</v>
      </c>
      <c r="GF215" s="236">
        <f t="shared" si="851"/>
        <v>3.3696996963221232E-2</v>
      </c>
      <c r="GG215" s="236">
        <f t="shared" si="852"/>
        <v>2.4683805902289822E-2</v>
      </c>
      <c r="GH215" s="236">
        <f t="shared" si="853"/>
        <v>3.5166026366549231E-2</v>
      </c>
      <c r="GI215" s="236">
        <f t="shared" si="854"/>
        <v>3.0961659502095805E-2</v>
      </c>
      <c r="GJ215" s="236">
        <f t="shared" si="855"/>
        <v>3.0600995957880864E-2</v>
      </c>
      <c r="GK215" s="236">
        <f t="shared" si="856"/>
        <v>3.4029268292682928E-2</v>
      </c>
      <c r="GL215" s="236">
        <f t="shared" si="857"/>
        <v>4.0994646096993576E-2</v>
      </c>
      <c r="GM215" s="236">
        <f t="shared" si="858"/>
        <v>3.246068036782071E-2</v>
      </c>
      <c r="GN215" s="236">
        <f t="shared" si="859"/>
        <v>3.2811703458823165E-2</v>
      </c>
      <c r="GO215" s="236">
        <f t="shared" si="860"/>
        <v>2.7192049580109283E-2</v>
      </c>
      <c r="GP215" s="236">
        <f t="shared" si="861"/>
        <v>2.3957319732912794E-2</v>
      </c>
      <c r="GQ215" s="236">
        <f t="shared" si="862"/>
        <v>2.295222220583246E-2</v>
      </c>
      <c r="GR215" s="236">
        <f t="shared" si="863"/>
        <v>1.7118247587179131E-2</v>
      </c>
      <c r="GS215" s="236">
        <f t="shared" si="864"/>
        <v>2.4751227180376978E-2</v>
      </c>
      <c r="GT215" s="236">
        <f t="shared" si="865"/>
        <v>3.8759139632285083E-2</v>
      </c>
      <c r="GU215" s="236">
        <f t="shared" si="866"/>
        <v>3.9839306937500617E-2</v>
      </c>
      <c r="GV215" s="236">
        <f t="shared" si="867"/>
        <v>1.7668694173071271E-2</v>
      </c>
      <c r="GW215" s="236">
        <f t="shared" si="868"/>
        <v>4.1129800918561062E-2</v>
      </c>
      <c r="GX215" s="196">
        <f t="shared" si="869"/>
        <v>3.0854718660089101E-2</v>
      </c>
      <c r="GY215" s="196">
        <f t="shared" si="870"/>
        <v>3.3716745958541676E-2</v>
      </c>
      <c r="GZ215" s="196">
        <f t="shared" si="871"/>
        <v>2.9249027929553483E-2</v>
      </c>
      <c r="HA215" s="196">
        <f t="shared" si="872"/>
        <v>3.1377510795669243E-2</v>
      </c>
      <c r="HB215" s="13"/>
      <c r="HC215" s="13"/>
      <c r="HD215" s="37"/>
      <c r="HE215" s="14">
        <v>4.8424199999999997</v>
      </c>
      <c r="HF215" s="14">
        <v>1.7556599999999998</v>
      </c>
      <c r="HG215" s="14">
        <v>6.0169199999999998</v>
      </c>
      <c r="HH215" s="14">
        <f>SUM(HH216:HH218)</f>
        <v>179.64812699999999</v>
      </c>
      <c r="HI215" s="14">
        <v>5.5862699999999998</v>
      </c>
      <c r="HJ215" s="14">
        <v>7.4045699999999988</v>
      </c>
      <c r="HK215" s="14">
        <v>3.1659299999999995</v>
      </c>
      <c r="HL215" s="14">
        <v>2.1532499999999999</v>
      </c>
      <c r="HM215" s="14">
        <v>4.9224599999999992</v>
      </c>
      <c r="HN215" s="14">
        <v>7.464599999999999</v>
      </c>
      <c r="HO215" s="14">
        <v>8.2067099999999993</v>
      </c>
      <c r="HP215" s="14">
        <v>7.1435699999999986</v>
      </c>
      <c r="HQ215" s="14">
        <v>3.7253400000000001</v>
      </c>
      <c r="HR215" s="14">
        <v>4.3760999999999992</v>
      </c>
      <c r="HS215" s="14">
        <v>11.274329999999999</v>
      </c>
      <c r="HT215" s="14">
        <v>10.172039999999999</v>
      </c>
      <c r="HU215" s="14">
        <v>11.026380000000001</v>
      </c>
      <c r="HV215" s="14">
        <v>17.921130000000002</v>
      </c>
      <c r="HW215" s="14">
        <v>25.251750000000001</v>
      </c>
      <c r="HX215" s="14">
        <v>32.161290000000001</v>
      </c>
      <c r="HY215" s="14">
        <v>32.414459999999998</v>
      </c>
      <c r="HZ215" s="14">
        <v>29.628720000000001</v>
      </c>
      <c r="IA215" s="14">
        <v>32.61891</v>
      </c>
      <c r="IB215" s="14">
        <v>28.494240000000005</v>
      </c>
      <c r="IC215" s="14">
        <v>29.330309999999997</v>
      </c>
      <c r="ID215" s="14">
        <v>38.607120000000002</v>
      </c>
      <c r="IE215" s="14">
        <v>45.94905</v>
      </c>
      <c r="IF215" s="14">
        <v>53.337960000000002</v>
      </c>
      <c r="IG215" s="14">
        <v>15.580830000000004</v>
      </c>
      <c r="IH215" s="14">
        <v>23.188109999999998</v>
      </c>
      <c r="II215" s="13">
        <v>48.129270000000005</v>
      </c>
      <c r="IJ215" s="13">
        <v>131.25863999999999</v>
      </c>
      <c r="IK215" s="13">
        <v>329.14971000000003</v>
      </c>
      <c r="IL215" s="13">
        <v>508.53762</v>
      </c>
      <c r="IM215" s="172">
        <f t="shared" si="873"/>
        <v>6.4565599999999992E-3</v>
      </c>
      <c r="IN215" s="172">
        <f t="shared" si="874"/>
        <v>7.1368292682926823E-3</v>
      </c>
      <c r="IO215" s="172">
        <f t="shared" si="875"/>
        <v>1.0285333333333334E-2</v>
      </c>
      <c r="IP215" s="172">
        <v>1.0014948024948025E-2</v>
      </c>
      <c r="IQ215" s="172">
        <f t="shared" si="876"/>
        <v>6.9480970149253729E-3</v>
      </c>
      <c r="IR215" s="172">
        <f t="shared" si="877"/>
        <v>8.6099651162790686E-3</v>
      </c>
      <c r="IS215" s="172">
        <f t="shared" si="878"/>
        <v>2.9341334569045409E-3</v>
      </c>
      <c r="IT215" s="172">
        <f t="shared" si="879"/>
        <v>2.3404891304347826E-3</v>
      </c>
      <c r="IU215" s="172">
        <f t="shared" si="880"/>
        <v>6.1839949748743704E-3</v>
      </c>
      <c r="IV215" s="172">
        <f t="shared" si="881"/>
        <v>3.5562648880419242E-3</v>
      </c>
      <c r="IW215" s="172">
        <f t="shared" si="882"/>
        <v>4.2324445590510565E-3</v>
      </c>
      <c r="IX215" s="172">
        <f t="shared" si="883"/>
        <v>4.8299999999999992E-3</v>
      </c>
      <c r="IY215" s="172">
        <f t="shared" si="884"/>
        <v>2.4868758344459281E-3</v>
      </c>
      <c r="IZ215" s="172">
        <f t="shared" si="885"/>
        <v>2.9310783657066305E-3</v>
      </c>
      <c r="JA215" s="172">
        <f t="shared" si="886"/>
        <v>5.1107570262919309E-3</v>
      </c>
      <c r="JB215" s="172">
        <f t="shared" si="887"/>
        <v>4.3996712802768165E-3</v>
      </c>
      <c r="JC215" s="172">
        <f t="shared" si="888"/>
        <v>4.565788819875777E-3</v>
      </c>
      <c r="JD215" s="172">
        <f t="shared" si="889"/>
        <v>6.8505848623853218E-3</v>
      </c>
      <c r="JE215" s="172">
        <f t="shared" si="890"/>
        <v>6.8562992125984256E-3</v>
      </c>
      <c r="JF215" s="172">
        <f t="shared" si="891"/>
        <v>1.2446319659442725E-2</v>
      </c>
      <c r="JG215" s="172">
        <f t="shared" si="892"/>
        <v>1.5261045197740112E-2</v>
      </c>
      <c r="JH215" s="172">
        <f t="shared" si="893"/>
        <v>1.9978907619689817E-2</v>
      </c>
      <c r="JI215" s="172">
        <f t="shared" si="894"/>
        <v>2.2842373949579831E-2</v>
      </c>
      <c r="JJ215" s="172">
        <f t="shared" si="895"/>
        <v>1.8312493573264785E-2</v>
      </c>
      <c r="JK215" s="172">
        <f t="shared" si="896"/>
        <v>2.654326696832579E-2</v>
      </c>
      <c r="JL215" s="172">
        <f t="shared" si="897"/>
        <v>2.3131887357699221E-2</v>
      </c>
      <c r="JM215" s="172">
        <f t="shared" si="898"/>
        <v>1.6831153846153846E-2</v>
      </c>
      <c r="JN215" s="172">
        <f t="shared" si="899"/>
        <v>1.7533846153846153E-2</v>
      </c>
      <c r="JO215" s="172">
        <f t="shared" si="900"/>
        <v>1.5706481854838715E-2</v>
      </c>
      <c r="JP215" s="172">
        <f t="shared" si="901"/>
        <v>7.5951883393383553E-3</v>
      </c>
      <c r="JQ215" s="37">
        <f t="shared" si="902"/>
        <v>5.5834419953596295E-3</v>
      </c>
      <c r="JR215" s="37">
        <f t="shared" si="903"/>
        <v>5.9059005624296952E-3</v>
      </c>
      <c r="JS215" s="37">
        <f t="shared" si="904"/>
        <v>1.7159300907100408E-2</v>
      </c>
      <c r="JT215" s="37">
        <f t="shared" si="905"/>
        <v>1.0165263157894736E-2</v>
      </c>
    </row>
    <row r="216" spans="2:280" ht="12" customHeight="1" outlineLevel="2" x14ac:dyDescent="0.25">
      <c r="B216" s="58">
        <f>B73+B74</f>
        <v>0</v>
      </c>
      <c r="C216" s="58"/>
      <c r="D216" s="34"/>
      <c r="E216" s="75" t="s">
        <v>197</v>
      </c>
      <c r="F216" s="29" t="s">
        <v>204</v>
      </c>
      <c r="G216" s="63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63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58"/>
      <c r="AM216" s="63">
        <v>13392</v>
      </c>
      <c r="AN216" s="12">
        <v>13530</v>
      </c>
      <c r="AO216" s="12">
        <v>13422</v>
      </c>
      <c r="AP216" s="12">
        <v>13581</v>
      </c>
      <c r="AQ216" s="12">
        <v>13872</v>
      </c>
      <c r="AR216" s="12">
        <v>14241</v>
      </c>
      <c r="AS216" s="12">
        <v>14666</v>
      </c>
      <c r="AT216" s="63">
        <v>14539</v>
      </c>
      <c r="AU216" s="12">
        <v>14387</v>
      </c>
      <c r="AV216" s="12">
        <v>14156</v>
      </c>
      <c r="AW216" s="12">
        <v>14227</v>
      </c>
      <c r="AX216" s="12">
        <v>14220</v>
      </c>
      <c r="AY216" s="12">
        <v>14183</v>
      </c>
      <c r="AZ216" s="12">
        <v>14050</v>
      </c>
      <c r="BA216" s="12">
        <v>13811</v>
      </c>
      <c r="BB216" s="12">
        <v>13902</v>
      </c>
      <c r="BC216" s="12">
        <v>14033</v>
      </c>
      <c r="BD216" s="12">
        <v>14117</v>
      </c>
      <c r="BE216" s="12">
        <v>14120</v>
      </c>
      <c r="BF216" s="12">
        <v>14400</v>
      </c>
      <c r="BG216" s="12">
        <v>14409</v>
      </c>
      <c r="BH216" s="12">
        <v>14342</v>
      </c>
      <c r="BI216" s="12">
        <v>14338</v>
      </c>
      <c r="BJ216" s="12">
        <v>14328</v>
      </c>
      <c r="BK216" s="12">
        <v>14187</v>
      </c>
      <c r="BL216" s="12">
        <v>13971</v>
      </c>
      <c r="BM216" s="12">
        <v>13546</v>
      </c>
      <c r="BN216" s="12">
        <v>13516</v>
      </c>
      <c r="BO216" s="12">
        <v>13644</v>
      </c>
      <c r="BP216" s="12">
        <v>12971</v>
      </c>
      <c r="BQ216" s="12">
        <v>13012</v>
      </c>
      <c r="BR216" s="58"/>
      <c r="BS216" s="58"/>
      <c r="BT216" s="12">
        <v>138</v>
      </c>
      <c r="BU216" s="12">
        <v>-108</v>
      </c>
      <c r="BV216" s="12">
        <v>159</v>
      </c>
      <c r="BW216" s="12">
        <v>291</v>
      </c>
      <c r="BX216" s="12">
        <v>369</v>
      </c>
      <c r="BY216" s="12">
        <v>425</v>
      </c>
      <c r="BZ216" s="12">
        <v>-127</v>
      </c>
      <c r="CA216" s="12">
        <v>-152</v>
      </c>
      <c r="CB216" s="12">
        <v>-231</v>
      </c>
      <c r="CC216" s="12">
        <v>71</v>
      </c>
      <c r="CD216" s="12">
        <v>-7</v>
      </c>
      <c r="CE216" s="12">
        <v>-37</v>
      </c>
      <c r="CF216" s="12">
        <v>-133</v>
      </c>
      <c r="CG216" s="12">
        <v>-239</v>
      </c>
      <c r="CH216" s="12">
        <v>91</v>
      </c>
      <c r="CI216" s="12">
        <v>131</v>
      </c>
      <c r="CJ216" s="12">
        <v>84</v>
      </c>
      <c r="CK216" s="12">
        <v>3</v>
      </c>
      <c r="CL216" s="12">
        <v>280</v>
      </c>
      <c r="CM216" s="12">
        <v>9</v>
      </c>
      <c r="CN216" s="12">
        <v>-67</v>
      </c>
      <c r="CO216" s="12">
        <v>-4</v>
      </c>
      <c r="CP216" s="12">
        <v>-10</v>
      </c>
      <c r="CQ216" s="12">
        <v>-141</v>
      </c>
      <c r="CR216" s="12">
        <v>-216</v>
      </c>
      <c r="CS216" s="12">
        <v>-425</v>
      </c>
      <c r="CT216" s="12">
        <v>-30</v>
      </c>
      <c r="CU216" s="12">
        <v>128</v>
      </c>
      <c r="CV216" s="12">
        <v>-673</v>
      </c>
      <c r="CW216" s="12">
        <v>41</v>
      </c>
      <c r="CX216" s="58">
        <v>835</v>
      </c>
      <c r="CY216" s="58">
        <v>182</v>
      </c>
      <c r="CZ216" s="58">
        <v>-1397</v>
      </c>
      <c r="DA216" s="58">
        <v>-380</v>
      </c>
      <c r="DB216" s="58"/>
      <c r="DC216" s="122">
        <v>161</v>
      </c>
      <c r="DD216" s="122">
        <v>54</v>
      </c>
      <c r="DE216" s="122">
        <v>69</v>
      </c>
      <c r="DF216" s="122">
        <v>43</v>
      </c>
      <c r="DG216" s="122">
        <v>56</v>
      </c>
      <c r="DH216" s="122">
        <v>75</v>
      </c>
      <c r="DI216" s="122">
        <v>80</v>
      </c>
      <c r="DJ216" s="122">
        <v>78</v>
      </c>
      <c r="DK216" s="122">
        <v>116</v>
      </c>
      <c r="DL216" s="122">
        <v>144</v>
      </c>
      <c r="DM216" s="122">
        <v>199</v>
      </c>
      <c r="DN216" s="122">
        <v>199</v>
      </c>
      <c r="DO216" s="122">
        <v>188</v>
      </c>
      <c r="DP216" s="122">
        <v>159</v>
      </c>
      <c r="DQ216" s="122">
        <v>156</v>
      </c>
      <c r="DR216" s="122">
        <v>180</v>
      </c>
      <c r="DS216" s="122">
        <v>216</v>
      </c>
      <c r="DT216" s="122">
        <v>213</v>
      </c>
      <c r="DU216" s="122">
        <v>159</v>
      </c>
      <c r="DV216" s="122">
        <v>183</v>
      </c>
      <c r="DW216" s="122">
        <v>180</v>
      </c>
      <c r="DX216" s="122">
        <v>208</v>
      </c>
      <c r="DY216" s="122">
        <v>129</v>
      </c>
      <c r="DZ216" s="122">
        <v>198</v>
      </c>
      <c r="EA216" s="122">
        <v>166</v>
      </c>
      <c r="EB216" s="122">
        <v>200</v>
      </c>
      <c r="EC216" s="122">
        <v>165</v>
      </c>
      <c r="ED216" s="122">
        <v>227</v>
      </c>
      <c r="EE216" s="122">
        <v>168</v>
      </c>
      <c r="EF216" s="122">
        <v>195</v>
      </c>
      <c r="EG216" s="58">
        <v>876</v>
      </c>
      <c r="EH216" s="58">
        <v>1852</v>
      </c>
      <c r="EI216" s="58">
        <v>1836</v>
      </c>
      <c r="EJ216" s="58">
        <v>4564</v>
      </c>
      <c r="EK216" s="58"/>
      <c r="EL216" s="12">
        <v>299</v>
      </c>
      <c r="EM216" s="12">
        <v>-54</v>
      </c>
      <c r="EN216" s="12">
        <v>228</v>
      </c>
      <c r="EO216" s="12">
        <v>334</v>
      </c>
      <c r="EP216" s="12">
        <v>425</v>
      </c>
      <c r="EQ216" s="12">
        <v>500</v>
      </c>
      <c r="ER216" s="12">
        <v>-47</v>
      </c>
      <c r="ES216" s="12">
        <v>-74</v>
      </c>
      <c r="ET216" s="12">
        <v>-115</v>
      </c>
      <c r="EU216" s="12">
        <v>215</v>
      </c>
      <c r="EV216" s="12">
        <v>192</v>
      </c>
      <c r="EW216" s="12">
        <v>162</v>
      </c>
      <c r="EX216" s="12">
        <v>55</v>
      </c>
      <c r="EY216" s="12">
        <v>-80</v>
      </c>
      <c r="EZ216" s="12">
        <v>247</v>
      </c>
      <c r="FA216" s="12">
        <v>311</v>
      </c>
      <c r="FB216" s="12">
        <v>300</v>
      </c>
      <c r="FC216" s="12">
        <v>216</v>
      </c>
      <c r="FD216" s="12">
        <v>439</v>
      </c>
      <c r="FE216" s="12">
        <v>192</v>
      </c>
      <c r="FF216" s="12">
        <v>113</v>
      </c>
      <c r="FG216" s="12">
        <v>204</v>
      </c>
      <c r="FH216" s="12">
        <v>119</v>
      </c>
      <c r="FI216" s="12">
        <v>57</v>
      </c>
      <c r="FJ216" s="12">
        <v>-50</v>
      </c>
      <c r="FK216" s="12">
        <v>-225</v>
      </c>
      <c r="FL216" s="12">
        <v>135</v>
      </c>
      <c r="FM216" s="12">
        <v>355</v>
      </c>
      <c r="FN216" s="12">
        <v>-505</v>
      </c>
      <c r="FO216" s="12">
        <v>236</v>
      </c>
      <c r="FP216" s="58">
        <v>1711</v>
      </c>
      <c r="FQ216" s="58">
        <v>2034</v>
      </c>
      <c r="FR216" s="58">
        <v>439</v>
      </c>
      <c r="FS216" s="19">
        <v>4184</v>
      </c>
      <c r="FT216" s="237">
        <f t="shared" si="906"/>
        <v>9.5242949154917909E-3</v>
      </c>
      <c r="FU216" s="237">
        <f t="shared" si="840"/>
        <v>-2.1968723047631443E-3</v>
      </c>
      <c r="FV216" s="237">
        <f t="shared" si="841"/>
        <v>7.8973346495557744E-3</v>
      </c>
      <c r="FW216" s="237">
        <f t="shared" si="842"/>
        <v>2.4530865557636516E-2</v>
      </c>
      <c r="FX216" s="237">
        <f t="shared" si="843"/>
        <v>1.7686348219921072E-2</v>
      </c>
      <c r="FY216" s="237">
        <f t="shared" si="844"/>
        <v>2.1228868430549757E-2</v>
      </c>
      <c r="FZ216" s="237">
        <f t="shared" si="845"/>
        <v>-1.47370841477053E-3</v>
      </c>
      <c r="GA216" s="237">
        <f t="shared" si="846"/>
        <v>-2.6525198938992041E-3</v>
      </c>
      <c r="GB216" s="237">
        <f t="shared" si="847"/>
        <v>-4.5769322614025313E-3</v>
      </c>
      <c r="GC216" s="237">
        <f t="shared" si="848"/>
        <v>4.4407724878653314E-3</v>
      </c>
      <c r="GD216" s="237">
        <f t="shared" si="849"/>
        <v>3.9665323830182829E-3</v>
      </c>
      <c r="GE216" s="237">
        <f t="shared" si="850"/>
        <v>3.7517369152385363E-3</v>
      </c>
      <c r="GF216" s="237">
        <f t="shared" si="851"/>
        <v>1.2372061635361601E-3</v>
      </c>
      <c r="GG216" s="237">
        <f t="shared" si="852"/>
        <v>-1.3226419773497561E-3</v>
      </c>
      <c r="GH216" s="237">
        <f t="shared" si="853"/>
        <v>3.9374471951666642E-3</v>
      </c>
      <c r="GI216" s="237">
        <f t="shared" si="854"/>
        <v>4.1648253049964513E-3</v>
      </c>
      <c r="GJ216" s="237">
        <f t="shared" si="855"/>
        <v>3.8013659575007286E-3</v>
      </c>
      <c r="GK216" s="237">
        <f t="shared" si="856"/>
        <v>2.8097560975609754E-3</v>
      </c>
      <c r="GL216" s="237">
        <f t="shared" si="857"/>
        <v>4.8864104362150908E-3</v>
      </c>
      <c r="GM216" s="237">
        <f t="shared" si="858"/>
        <v>2.4119390985377618E-3</v>
      </c>
      <c r="GN216" s="237">
        <f t="shared" si="859"/>
        <v>1.7456320578375789E-3</v>
      </c>
      <c r="GO216" s="237">
        <f t="shared" si="860"/>
        <v>3.7405112031977704E-3</v>
      </c>
      <c r="GP216" s="237">
        <f t="shared" si="861"/>
        <v>1.996443311076066E-3</v>
      </c>
      <c r="GQ216" s="237">
        <f t="shared" si="862"/>
        <v>8.407947723216261E-4</v>
      </c>
      <c r="GR216" s="237">
        <f t="shared" si="863"/>
        <v>-7.7458133878638598E-4</v>
      </c>
      <c r="GS216" s="237">
        <f t="shared" si="864"/>
        <v>-3.3367442274324865E-3</v>
      </c>
      <c r="GT216" s="237">
        <f t="shared" si="865"/>
        <v>1.9166607510470648E-3</v>
      </c>
      <c r="GU216" s="237">
        <f t="shared" si="866"/>
        <v>4.6492287846195655E-3</v>
      </c>
      <c r="GV216" s="237">
        <f t="shared" si="867"/>
        <v>-8.9946477393155165E-3</v>
      </c>
      <c r="GW216" s="237">
        <f t="shared" si="868"/>
        <v>3.1793753739863774E-3</v>
      </c>
      <c r="GX216" s="195">
        <f t="shared" si="869"/>
        <v>6.1244110936673375E-3</v>
      </c>
      <c r="GY216" s="195">
        <f t="shared" si="870"/>
        <v>3.0857080440798096E-3</v>
      </c>
      <c r="GZ216" s="195">
        <f t="shared" si="871"/>
        <v>6.6939439375841825E-4</v>
      </c>
      <c r="HA216" s="238">
        <f t="shared" si="872"/>
        <v>2.6242530067579531E-3</v>
      </c>
      <c r="HB216" s="58"/>
      <c r="HC216" s="58"/>
      <c r="HD216" s="22"/>
      <c r="HE216" s="12">
        <v>3.0380399999999996</v>
      </c>
      <c r="HF216" s="12">
        <v>0.40715999999999986</v>
      </c>
      <c r="HG216" s="12">
        <v>4.1968799999999993</v>
      </c>
      <c r="HH216" s="12">
        <f>HH73+HH74</f>
        <v>2.349E-2</v>
      </c>
      <c r="HI216" s="12">
        <v>4.0716000000000001</v>
      </c>
      <c r="HJ216" s="12">
        <v>6.0203999999999986</v>
      </c>
      <c r="HK216" s="12">
        <v>1.4128799999999995</v>
      </c>
      <c r="HL216" s="12">
        <v>4.1759999999999908E-2</v>
      </c>
      <c r="HM216" s="12">
        <v>2.6099999999999994</v>
      </c>
      <c r="HN216" s="12">
        <v>4.0193999999999992</v>
      </c>
      <c r="HO216" s="12">
        <v>4.1377199999999998</v>
      </c>
      <c r="HP216" s="12">
        <v>3.6331199999999995</v>
      </c>
      <c r="HQ216" s="12">
        <v>1.1309999999999998</v>
      </c>
      <c r="HR216" s="12">
        <v>1.2875999999999996</v>
      </c>
      <c r="HS216" s="12">
        <v>4.4335199999999997</v>
      </c>
      <c r="HT216" s="12">
        <v>3.9567599999999996</v>
      </c>
      <c r="HU216" s="12">
        <v>2.0532000000000004</v>
      </c>
      <c r="HV216" s="12">
        <v>3.2781599999999997</v>
      </c>
      <c r="HW216" s="12">
        <v>4.9694399999999996</v>
      </c>
      <c r="HX216" s="12">
        <v>2.7109199999999998</v>
      </c>
      <c r="HY216" s="12">
        <v>0.22968000000000022</v>
      </c>
      <c r="HZ216" s="12">
        <v>2.3768399999999996</v>
      </c>
      <c r="IA216" s="12">
        <v>1.6286399999999999</v>
      </c>
      <c r="IB216" s="12">
        <v>8.3520000000000094E-2</v>
      </c>
      <c r="IC216" s="12">
        <v>-0.27840000000000004</v>
      </c>
      <c r="ID216" s="12">
        <v>-1.9836</v>
      </c>
      <c r="IE216" s="12">
        <v>3.0101999999999993</v>
      </c>
      <c r="IF216" s="12">
        <v>4.2804000000000002</v>
      </c>
      <c r="IG216" s="12">
        <v>-5.2896000000000001</v>
      </c>
      <c r="IH216" s="12">
        <v>0.92916000000000021</v>
      </c>
      <c r="II216" s="58">
        <v>29.499959999999998</v>
      </c>
      <c r="IJ216" s="58">
        <v>31.591439999999999</v>
      </c>
      <c r="IK216" s="58">
        <v>4.9868399999999991</v>
      </c>
      <c r="IL216" s="19">
        <v>66.07823999999998</v>
      </c>
      <c r="IM216" s="174">
        <f t="shared" si="873"/>
        <v>1.0160668896321069E-2</v>
      </c>
      <c r="IN216" s="174">
        <f t="shared" si="874"/>
        <v>-7.5399999999999972E-3</v>
      </c>
      <c r="IO216" s="174">
        <f t="shared" si="875"/>
        <v>1.8407368421052627E-2</v>
      </c>
      <c r="IP216" s="174">
        <v>1.1023473053892214E-2</v>
      </c>
      <c r="IQ216" s="174">
        <f t="shared" si="876"/>
        <v>9.5802352941176481E-3</v>
      </c>
      <c r="IR216" s="174">
        <f t="shared" si="877"/>
        <v>1.2040799999999997E-2</v>
      </c>
      <c r="IS216" s="174">
        <f t="shared" si="878"/>
        <v>-3.006127659574467E-2</v>
      </c>
      <c r="IT216" s="174">
        <f t="shared" si="879"/>
        <v>-5.6432432432432309E-4</v>
      </c>
      <c r="IU216" s="174">
        <f t="shared" si="880"/>
        <v>-2.2695652173913037E-2</v>
      </c>
      <c r="IV216" s="174">
        <f t="shared" si="881"/>
        <v>1.8694883720930228E-2</v>
      </c>
      <c r="IW216" s="174">
        <f t="shared" si="882"/>
        <v>2.1550625E-2</v>
      </c>
      <c r="IX216" s="174">
        <f t="shared" si="883"/>
        <v>2.2426666666666664E-2</v>
      </c>
      <c r="IY216" s="174">
        <f t="shared" si="884"/>
        <v>2.056363636363636E-2</v>
      </c>
      <c r="IZ216" s="174">
        <f t="shared" si="885"/>
        <v>-1.6094999999999995E-2</v>
      </c>
      <c r="JA216" s="174">
        <f t="shared" si="886"/>
        <v>1.7949473684210526E-2</v>
      </c>
      <c r="JB216" s="174">
        <f t="shared" si="887"/>
        <v>1.2722700964630225E-2</v>
      </c>
      <c r="JC216" s="174">
        <f t="shared" si="888"/>
        <v>6.8440000000000011E-3</v>
      </c>
      <c r="JD216" s="174">
        <f t="shared" si="889"/>
        <v>1.5176666666666665E-2</v>
      </c>
      <c r="JE216" s="174">
        <f t="shared" si="890"/>
        <v>1.1319908883826878E-2</v>
      </c>
      <c r="JF216" s="174">
        <f t="shared" si="891"/>
        <v>1.4119374999999998E-2</v>
      </c>
      <c r="JG216" s="174">
        <f t="shared" si="892"/>
        <v>2.0325663716814178E-3</v>
      </c>
      <c r="JH216" s="174">
        <f t="shared" si="893"/>
        <v>1.1651176470588234E-2</v>
      </c>
      <c r="JI216" s="174">
        <f t="shared" si="894"/>
        <v>1.3686050420168067E-2</v>
      </c>
      <c r="JJ216" s="174">
        <f t="shared" si="895"/>
        <v>1.4652631578947386E-3</v>
      </c>
      <c r="JK216" s="174">
        <f t="shared" si="896"/>
        <v>5.5680000000000009E-3</v>
      </c>
      <c r="JL216" s="174">
        <f t="shared" si="897"/>
        <v>8.8160000000000009E-3</v>
      </c>
      <c r="JM216" s="174">
        <f t="shared" si="898"/>
        <v>2.2297777777777774E-2</v>
      </c>
      <c r="JN216" s="174">
        <f t="shared" si="899"/>
        <v>1.2057464788732396E-2</v>
      </c>
      <c r="JO216" s="174">
        <f t="shared" si="900"/>
        <v>1.0474455445544555E-2</v>
      </c>
      <c r="JP216" s="174">
        <f t="shared" si="901"/>
        <v>3.9371186440677972E-3</v>
      </c>
      <c r="JQ216" s="65">
        <f t="shared" si="902"/>
        <v>1.7241355932203387E-2</v>
      </c>
      <c r="JR216" s="65">
        <f t="shared" si="903"/>
        <v>1.5531681415929203E-2</v>
      </c>
      <c r="JS216" s="65">
        <f t="shared" si="904"/>
        <v>1.1359544419134395E-2</v>
      </c>
      <c r="JT216" s="65">
        <f t="shared" si="905"/>
        <v>1.5793078393881447E-2</v>
      </c>
    </row>
    <row r="217" spans="2:280" ht="12" customHeight="1" outlineLevel="2" x14ac:dyDescent="0.25">
      <c r="B217" s="58">
        <f>SUM(B52:B72)</f>
        <v>0</v>
      </c>
      <c r="C217" s="58"/>
      <c r="D217" s="33"/>
      <c r="E217" s="74" t="s">
        <v>185</v>
      </c>
      <c r="F217" s="31" t="s">
        <v>205</v>
      </c>
      <c r="G217" s="63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63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58"/>
      <c r="AM217" s="63">
        <v>2063</v>
      </c>
      <c r="AN217" s="12">
        <v>2074</v>
      </c>
      <c r="AO217" s="12">
        <v>2071</v>
      </c>
      <c r="AP217" s="12">
        <v>2073</v>
      </c>
      <c r="AQ217" s="12">
        <v>2073</v>
      </c>
      <c r="AR217" s="12">
        <v>2048</v>
      </c>
      <c r="AS217" s="12">
        <v>2066</v>
      </c>
      <c r="AT217" s="63">
        <v>2045</v>
      </c>
      <c r="AU217" s="12">
        <v>2254</v>
      </c>
      <c r="AV217" s="12">
        <v>2418</v>
      </c>
      <c r="AW217" s="12">
        <v>2497</v>
      </c>
      <c r="AX217" s="12">
        <v>2607</v>
      </c>
      <c r="AY217" s="12">
        <v>2715</v>
      </c>
      <c r="AZ217" s="12">
        <v>2822</v>
      </c>
      <c r="BA217" s="12">
        <v>2849</v>
      </c>
      <c r="BB217" s="12">
        <v>2843</v>
      </c>
      <c r="BC217" s="12">
        <v>2915</v>
      </c>
      <c r="BD217" s="12">
        <v>3019</v>
      </c>
      <c r="BE217" s="12">
        <v>3135</v>
      </c>
      <c r="BF217" s="12">
        <v>3379</v>
      </c>
      <c r="BG217" s="12">
        <v>3596</v>
      </c>
      <c r="BH217" s="12">
        <v>3647</v>
      </c>
      <c r="BI217" s="12">
        <v>3681</v>
      </c>
      <c r="BJ217" s="12">
        <v>3878</v>
      </c>
      <c r="BK217" s="12">
        <v>4093</v>
      </c>
      <c r="BL217" s="12">
        <v>4194</v>
      </c>
      <c r="BM217" s="12">
        <v>4354</v>
      </c>
      <c r="BN217" s="12">
        <v>4868</v>
      </c>
      <c r="BO217" s="12">
        <v>5170</v>
      </c>
      <c r="BP217" s="12">
        <v>5128</v>
      </c>
      <c r="BQ217" s="12">
        <v>5521</v>
      </c>
      <c r="BR217" s="58"/>
      <c r="BS217" s="58"/>
      <c r="BT217" s="12">
        <v>11</v>
      </c>
      <c r="BU217" s="12">
        <v>-3</v>
      </c>
      <c r="BV217" s="12">
        <v>2</v>
      </c>
      <c r="BW217" s="12">
        <v>0</v>
      </c>
      <c r="BX217" s="12">
        <v>-25</v>
      </c>
      <c r="BY217" s="12">
        <v>18</v>
      </c>
      <c r="BZ217" s="12">
        <v>-21</v>
      </c>
      <c r="CA217" s="12">
        <v>209</v>
      </c>
      <c r="CB217" s="12">
        <v>164</v>
      </c>
      <c r="CC217" s="12">
        <v>79</v>
      </c>
      <c r="CD217" s="12">
        <v>110</v>
      </c>
      <c r="CE217" s="12">
        <v>108</v>
      </c>
      <c r="CF217" s="12">
        <v>107</v>
      </c>
      <c r="CG217" s="12">
        <v>27</v>
      </c>
      <c r="CH217" s="12">
        <v>-6</v>
      </c>
      <c r="CI217" s="12">
        <v>72</v>
      </c>
      <c r="CJ217" s="12">
        <v>104</v>
      </c>
      <c r="CK217" s="12">
        <v>116</v>
      </c>
      <c r="CL217" s="12">
        <v>244</v>
      </c>
      <c r="CM217" s="12">
        <v>217</v>
      </c>
      <c r="CN217" s="12">
        <v>51</v>
      </c>
      <c r="CO217" s="12">
        <v>34</v>
      </c>
      <c r="CP217" s="12">
        <v>197</v>
      </c>
      <c r="CQ217" s="12">
        <v>215</v>
      </c>
      <c r="CR217" s="12">
        <v>101</v>
      </c>
      <c r="CS217" s="12">
        <v>160</v>
      </c>
      <c r="CT217" s="12">
        <v>514</v>
      </c>
      <c r="CU217" s="12">
        <v>302</v>
      </c>
      <c r="CV217" s="12">
        <v>-42</v>
      </c>
      <c r="CW217" s="12">
        <v>393</v>
      </c>
      <c r="CX217" s="58">
        <v>434</v>
      </c>
      <c r="CY217" s="58">
        <v>1099</v>
      </c>
      <c r="CZ217" s="58">
        <v>1925</v>
      </c>
      <c r="DA217" s="58">
        <v>3458</v>
      </c>
      <c r="DB217" s="58"/>
      <c r="DC217" s="122">
        <v>55</v>
      </c>
      <c r="DD217" s="122">
        <v>52</v>
      </c>
      <c r="DE217" s="122">
        <v>91</v>
      </c>
      <c r="DF217" s="122">
        <v>91</v>
      </c>
      <c r="DG217" s="122">
        <v>56</v>
      </c>
      <c r="DH217" s="122">
        <v>105</v>
      </c>
      <c r="DI217" s="122">
        <v>145</v>
      </c>
      <c r="DJ217" s="122">
        <v>120</v>
      </c>
      <c r="DK217" s="122">
        <v>207</v>
      </c>
      <c r="DL217" s="122">
        <v>255</v>
      </c>
      <c r="DM217" s="122">
        <v>271</v>
      </c>
      <c r="DN217" s="122">
        <v>237</v>
      </c>
      <c r="DO217" s="122">
        <v>242</v>
      </c>
      <c r="DP217" s="122">
        <v>258</v>
      </c>
      <c r="DQ217" s="122">
        <v>289</v>
      </c>
      <c r="DR217" s="122">
        <v>275</v>
      </c>
      <c r="DS217" s="122">
        <v>309</v>
      </c>
      <c r="DT217" s="122">
        <v>275</v>
      </c>
      <c r="DU217" s="122">
        <v>212</v>
      </c>
      <c r="DV217" s="122">
        <v>234</v>
      </c>
      <c r="DW217" s="122">
        <v>253</v>
      </c>
      <c r="DX217" s="122">
        <v>218</v>
      </c>
      <c r="DY217" s="122">
        <v>117</v>
      </c>
      <c r="DZ217" s="122">
        <v>166</v>
      </c>
      <c r="EA217" s="122">
        <v>206</v>
      </c>
      <c r="EB217" s="122">
        <v>239</v>
      </c>
      <c r="EC217" s="122">
        <v>231</v>
      </c>
      <c r="ED217" s="122">
        <v>279</v>
      </c>
      <c r="EE217" s="122">
        <v>199</v>
      </c>
      <c r="EF217" s="122">
        <v>246</v>
      </c>
      <c r="EG217" s="58">
        <v>1177</v>
      </c>
      <c r="EH217" s="58">
        <v>2602</v>
      </c>
      <c r="EI217" s="58">
        <v>2154</v>
      </c>
      <c r="EJ217" s="58">
        <v>5933</v>
      </c>
      <c r="EK217" s="58"/>
      <c r="EL217" s="12">
        <v>66</v>
      </c>
      <c r="EM217" s="12">
        <v>49</v>
      </c>
      <c r="EN217" s="12">
        <v>93</v>
      </c>
      <c r="EO217" s="12">
        <v>91</v>
      </c>
      <c r="EP217" s="12">
        <v>31</v>
      </c>
      <c r="EQ217" s="12">
        <v>123</v>
      </c>
      <c r="ER217" s="12">
        <v>124</v>
      </c>
      <c r="ES217" s="12">
        <v>329</v>
      </c>
      <c r="ET217" s="12">
        <v>371</v>
      </c>
      <c r="EU217" s="12">
        <v>334</v>
      </c>
      <c r="EV217" s="12">
        <v>381</v>
      </c>
      <c r="EW217" s="12">
        <v>345</v>
      </c>
      <c r="EX217" s="12">
        <v>349</v>
      </c>
      <c r="EY217" s="12">
        <v>285</v>
      </c>
      <c r="EZ217" s="12">
        <v>283</v>
      </c>
      <c r="FA217" s="12">
        <v>347</v>
      </c>
      <c r="FB217" s="12">
        <v>413</v>
      </c>
      <c r="FC217" s="12">
        <v>391</v>
      </c>
      <c r="FD217" s="12">
        <v>456</v>
      </c>
      <c r="FE217" s="12">
        <v>451</v>
      </c>
      <c r="FF217" s="12">
        <v>304</v>
      </c>
      <c r="FG217" s="12">
        <v>252</v>
      </c>
      <c r="FH217" s="12">
        <v>314</v>
      </c>
      <c r="FI217" s="12">
        <v>381</v>
      </c>
      <c r="FJ217" s="12">
        <v>307</v>
      </c>
      <c r="FK217" s="12">
        <v>399</v>
      </c>
      <c r="FL217" s="12">
        <v>745</v>
      </c>
      <c r="FM217" s="12">
        <v>581</v>
      </c>
      <c r="FN217" s="12">
        <v>157</v>
      </c>
      <c r="FO217" s="12">
        <v>639</v>
      </c>
      <c r="FP217" s="58">
        <v>1611</v>
      </c>
      <c r="FQ217" s="58">
        <v>3701</v>
      </c>
      <c r="FR217" s="58">
        <v>4079</v>
      </c>
      <c r="FS217" s="19">
        <v>9391</v>
      </c>
      <c r="FT217" s="237">
        <f t="shared" si="906"/>
        <v>2.1023527238209303E-3</v>
      </c>
      <c r="FU217" s="237">
        <f t="shared" si="840"/>
        <v>1.9934582024702606E-3</v>
      </c>
      <c r="FV217" s="237">
        <f t="shared" si="841"/>
        <v>3.2212812386345924E-3</v>
      </c>
      <c r="FW217" s="237">
        <f t="shared" si="842"/>
        <v>6.6835591788770151E-3</v>
      </c>
      <c r="FX217" s="237">
        <f t="shared" si="843"/>
        <v>1.290063046629537E-3</v>
      </c>
      <c r="FY217" s="237">
        <f t="shared" si="844"/>
        <v>5.2223016339152401E-3</v>
      </c>
      <c r="FZ217" s="237">
        <f t="shared" si="845"/>
        <v>3.8880817751392703E-3</v>
      </c>
      <c r="GA217" s="237">
        <f t="shared" si="846"/>
        <v>1.1792960068822137E-2</v>
      </c>
      <c r="GB217" s="237">
        <f t="shared" si="847"/>
        <v>1.4765581469394252E-2</v>
      </c>
      <c r="GC217" s="237">
        <f t="shared" si="848"/>
        <v>6.8986884230093975E-3</v>
      </c>
      <c r="GD217" s="237">
        <f t="shared" si="849"/>
        <v>7.8710876975519057E-3</v>
      </c>
      <c r="GE217" s="237">
        <f t="shared" si="850"/>
        <v>7.9898100972672532E-3</v>
      </c>
      <c r="GF217" s="237">
        <f t="shared" si="851"/>
        <v>7.8506354740749077E-3</v>
      </c>
      <c r="GG217" s="237">
        <f t="shared" si="852"/>
        <v>4.711912044308506E-3</v>
      </c>
      <c r="GH217" s="237">
        <f t="shared" si="853"/>
        <v>4.5113261385917652E-3</v>
      </c>
      <c r="GI217" s="237">
        <f t="shared" si="854"/>
        <v>4.6469272695619564E-3</v>
      </c>
      <c r="GJ217" s="237">
        <f t="shared" si="855"/>
        <v>5.2332138014926696E-3</v>
      </c>
      <c r="GK217" s="237">
        <f t="shared" si="856"/>
        <v>5.0861788617886181E-3</v>
      </c>
      <c r="GL217" s="237">
        <f t="shared" si="857"/>
        <v>5.0756336193942628E-3</v>
      </c>
      <c r="GM217" s="237">
        <f t="shared" si="858"/>
        <v>5.6655444450027636E-3</v>
      </c>
      <c r="GN217" s="237">
        <f t="shared" si="859"/>
        <v>4.696213677722336E-3</v>
      </c>
      <c r="GO217" s="237">
        <f t="shared" si="860"/>
        <v>4.620631486303128E-3</v>
      </c>
      <c r="GP217" s="237">
        <f t="shared" si="861"/>
        <v>5.2679260477133177E-3</v>
      </c>
      <c r="GQ217" s="237">
        <f t="shared" si="862"/>
        <v>5.6200492676235008E-3</v>
      </c>
      <c r="GR217" s="237">
        <f t="shared" si="863"/>
        <v>4.7559294201484099E-3</v>
      </c>
      <c r="GS217" s="237">
        <f t="shared" si="864"/>
        <v>5.9171597633136093E-3</v>
      </c>
      <c r="GT217" s="237">
        <f t="shared" si="865"/>
        <v>1.0577127848370838E-2</v>
      </c>
      <c r="GU217" s="237">
        <f t="shared" si="866"/>
        <v>7.6090195038421623E-3</v>
      </c>
      <c r="GV217" s="237">
        <f t="shared" si="867"/>
        <v>2.796355831826804E-3</v>
      </c>
      <c r="GW217" s="237">
        <f t="shared" si="868"/>
        <v>8.6085629829546397E-3</v>
      </c>
      <c r="GX217" s="195">
        <f t="shared" si="869"/>
        <v>5.7664677217405501E-3</v>
      </c>
      <c r="GY217" s="195">
        <f t="shared" si="870"/>
        <v>5.6146536239623287E-3</v>
      </c>
      <c r="GZ217" s="195">
        <f t="shared" si="871"/>
        <v>6.2197260413225245E-3</v>
      </c>
      <c r="HA217" s="238">
        <f t="shared" si="872"/>
        <v>5.8901434002064856E-3</v>
      </c>
      <c r="HB217" s="58"/>
      <c r="HC217" s="58"/>
      <c r="HD217" s="22"/>
      <c r="HE217" s="12">
        <v>1.653E-2</v>
      </c>
      <c r="HF217" s="12">
        <v>6.6989999999999994E-2</v>
      </c>
      <c r="HG217" s="12">
        <v>6.9599999999999995E-2</v>
      </c>
      <c r="HH217" s="12">
        <f>SUM(HH52:HH72)</f>
        <v>-11.004456000000003</v>
      </c>
      <c r="HI217" s="12">
        <v>5.6549999999999996E-2</v>
      </c>
      <c r="HJ217" s="12">
        <v>0.16877999999999999</v>
      </c>
      <c r="HK217" s="12">
        <v>2.8709999999999999E-2</v>
      </c>
      <c r="HL217" s="12">
        <v>0.47153999999999996</v>
      </c>
      <c r="HM217" s="12">
        <v>0.64640999999999993</v>
      </c>
      <c r="HN217" s="12">
        <v>0.21054</v>
      </c>
      <c r="HO217" s="12">
        <v>0.69425999999999999</v>
      </c>
      <c r="HP217" s="12">
        <v>0.59768999999999994</v>
      </c>
      <c r="HQ217" s="12">
        <v>0.16008</v>
      </c>
      <c r="HR217" s="12">
        <v>-1.391999999999996E-2</v>
      </c>
      <c r="HS217" s="12">
        <v>-0.15398999999999996</v>
      </c>
      <c r="HT217" s="12">
        <v>0.27056999999999998</v>
      </c>
      <c r="HU217" s="12">
        <v>0.25230000000000002</v>
      </c>
      <c r="HV217" s="12">
        <v>0.39498</v>
      </c>
      <c r="HW217" s="12">
        <v>0.24621000000000001</v>
      </c>
      <c r="HX217" s="12">
        <v>0.23055</v>
      </c>
      <c r="HY217" s="12">
        <v>0.45761999999999997</v>
      </c>
      <c r="HZ217" s="12">
        <v>-0.20618999999999998</v>
      </c>
      <c r="IA217" s="12">
        <v>0.33233999999999997</v>
      </c>
      <c r="IB217" s="12">
        <v>0.47849999999999998</v>
      </c>
      <c r="IC217" s="12">
        <v>0.56462999999999997</v>
      </c>
      <c r="ID217" s="12">
        <v>0.48458999999999997</v>
      </c>
      <c r="IE217" s="12">
        <v>0.37757999999999997</v>
      </c>
      <c r="IF217" s="12">
        <v>0.24881999999999999</v>
      </c>
      <c r="IG217" s="12">
        <v>-1.1309999999999994E-2</v>
      </c>
      <c r="IH217" s="12">
        <v>0.45066000000000001</v>
      </c>
      <c r="II217" s="58">
        <v>1.8574499999999998</v>
      </c>
      <c r="IJ217" s="58">
        <v>2.6787299999999998</v>
      </c>
      <c r="IK217" s="58">
        <v>3.1772399999999998</v>
      </c>
      <c r="IL217" s="19">
        <v>7.7134199999999993</v>
      </c>
      <c r="IM217" s="174">
        <f t="shared" si="873"/>
        <v>2.5045454545454546E-4</v>
      </c>
      <c r="IN217" s="174">
        <f t="shared" si="874"/>
        <v>1.3671428571428569E-3</v>
      </c>
      <c r="IO217" s="174">
        <f t="shared" si="875"/>
        <v>7.4838709677419347E-4</v>
      </c>
      <c r="IP217" s="174">
        <v>1.3384615384615384E-3</v>
      </c>
      <c r="IQ217" s="174">
        <f t="shared" si="876"/>
        <v>1.8241935483870966E-3</v>
      </c>
      <c r="IR217" s="174">
        <f t="shared" si="877"/>
        <v>1.3721951219512194E-3</v>
      </c>
      <c r="IS217" s="174">
        <f t="shared" si="878"/>
        <v>2.3153225806451613E-4</v>
      </c>
      <c r="IT217" s="174">
        <f t="shared" si="879"/>
        <v>1.4332522796352582E-3</v>
      </c>
      <c r="IU217" s="174">
        <f t="shared" si="880"/>
        <v>1.7423450134770888E-3</v>
      </c>
      <c r="IV217" s="174">
        <f t="shared" si="881"/>
        <v>6.3035928143712582E-4</v>
      </c>
      <c r="IW217" s="174">
        <f t="shared" si="882"/>
        <v>1.8222047244094489E-3</v>
      </c>
      <c r="IX217" s="174">
        <f t="shared" si="883"/>
        <v>1.7324347826086954E-3</v>
      </c>
      <c r="IY217" s="174">
        <f t="shared" si="884"/>
        <v>4.5868194842406878E-4</v>
      </c>
      <c r="IZ217" s="174">
        <f t="shared" si="885"/>
        <v>-4.8842105263157753E-5</v>
      </c>
      <c r="JA217" s="174">
        <f t="shared" si="886"/>
        <v>-5.4413427561837441E-4</v>
      </c>
      <c r="JB217" s="174">
        <f t="shared" si="887"/>
        <v>7.7974063400576359E-4</v>
      </c>
      <c r="JC217" s="174">
        <f t="shared" si="888"/>
        <v>6.1089588377723973E-4</v>
      </c>
      <c r="JD217" s="174">
        <f t="shared" si="889"/>
        <v>1.0101790281329924E-3</v>
      </c>
      <c r="JE217" s="174">
        <f t="shared" si="890"/>
        <v>5.3993421052631583E-4</v>
      </c>
      <c r="JF217" s="174">
        <f t="shared" si="891"/>
        <v>5.1119733924611971E-4</v>
      </c>
      <c r="JG217" s="174">
        <f t="shared" si="892"/>
        <v>1.5053289473684209E-3</v>
      </c>
      <c r="JH217" s="174">
        <f t="shared" si="893"/>
        <v>-8.1821428571428561E-4</v>
      </c>
      <c r="JI217" s="174">
        <f t="shared" si="894"/>
        <v>1.0584076433121019E-3</v>
      </c>
      <c r="JJ217" s="174">
        <f t="shared" si="895"/>
        <v>1.2559055118110236E-3</v>
      </c>
      <c r="JK217" s="174">
        <f t="shared" si="896"/>
        <v>1.8391856677524429E-3</v>
      </c>
      <c r="JL217" s="174">
        <f t="shared" si="897"/>
        <v>1.2145112781954887E-3</v>
      </c>
      <c r="JM217" s="174">
        <f t="shared" si="898"/>
        <v>5.0681879194630869E-4</v>
      </c>
      <c r="JN217" s="174">
        <f t="shared" si="899"/>
        <v>4.2826161790017209E-4</v>
      </c>
      <c r="JO217" s="174">
        <f t="shared" si="900"/>
        <v>-7.2038216560509519E-5</v>
      </c>
      <c r="JP217" s="174">
        <f t="shared" si="901"/>
        <v>7.0525821596244135E-4</v>
      </c>
      <c r="JQ217" s="65">
        <f t="shared" si="902"/>
        <v>1.1529795158286777E-3</v>
      </c>
      <c r="JR217" s="65">
        <f t="shared" si="903"/>
        <v>7.237854633882734E-4</v>
      </c>
      <c r="JS217" s="65">
        <f t="shared" si="904"/>
        <v>7.7892620740377535E-4</v>
      </c>
      <c r="JT217" s="65">
        <f t="shared" si="905"/>
        <v>8.2136300713449035E-4</v>
      </c>
    </row>
    <row r="218" spans="2:280" ht="12" customHeight="1" outlineLevel="2" x14ac:dyDescent="0.25">
      <c r="B218" s="58">
        <f>SUM(B186:B197)</f>
        <v>0</v>
      </c>
      <c r="C218" s="58"/>
      <c r="D218" s="33"/>
      <c r="E218" s="74" t="s">
        <v>183</v>
      </c>
      <c r="F218" s="30" t="s">
        <v>206</v>
      </c>
      <c r="G218" s="63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63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58"/>
      <c r="AM218" s="63">
        <v>5390</v>
      </c>
      <c r="AN218" s="12">
        <v>5530</v>
      </c>
      <c r="AO218" s="12">
        <v>5588</v>
      </c>
      <c r="AP218" s="12">
        <v>5574</v>
      </c>
      <c r="AQ218" s="12">
        <v>5418</v>
      </c>
      <c r="AR218" s="12">
        <v>5545</v>
      </c>
      <c r="AS218" s="12">
        <v>5463</v>
      </c>
      <c r="AT218" s="63">
        <v>6101</v>
      </c>
      <c r="AU218" s="12">
        <v>6520</v>
      </c>
      <c r="AV218" s="12">
        <v>6437</v>
      </c>
      <c r="AW218" s="12">
        <v>7286</v>
      </c>
      <c r="AX218" s="12">
        <v>7977</v>
      </c>
      <c r="AY218" s="12">
        <v>8327</v>
      </c>
      <c r="AZ218" s="12">
        <v>8713</v>
      </c>
      <c r="BA218" s="12">
        <v>9259</v>
      </c>
      <c r="BB218" s="12">
        <v>10215</v>
      </c>
      <c r="BC218" s="12">
        <v>10871</v>
      </c>
      <c r="BD218" s="12">
        <v>11711</v>
      </c>
      <c r="BE218" s="12">
        <v>12925</v>
      </c>
      <c r="BF218" s="12">
        <v>15133</v>
      </c>
      <c r="BG218" s="12">
        <v>16480</v>
      </c>
      <c r="BH218" s="12">
        <v>17434</v>
      </c>
      <c r="BI218" s="12">
        <v>17684</v>
      </c>
      <c r="BJ218" s="12">
        <v>18293</v>
      </c>
      <c r="BK218" s="12">
        <v>18731</v>
      </c>
      <c r="BL218" s="12">
        <v>18476</v>
      </c>
      <c r="BM218" s="12">
        <v>18719</v>
      </c>
      <c r="BN218" s="12">
        <v>19278</v>
      </c>
      <c r="BO218" s="12">
        <v>20197</v>
      </c>
      <c r="BP218" s="12">
        <v>20639</v>
      </c>
      <c r="BQ218" s="12">
        <v>21871</v>
      </c>
      <c r="BR218" s="58"/>
      <c r="BS218" s="58"/>
      <c r="BT218" s="12">
        <v>140</v>
      </c>
      <c r="BU218" s="12">
        <v>58</v>
      </c>
      <c r="BV218" s="12">
        <v>-14</v>
      </c>
      <c r="BW218" s="12">
        <v>-156</v>
      </c>
      <c r="BX218" s="12">
        <v>127</v>
      </c>
      <c r="BY218" s="12">
        <v>-82</v>
      </c>
      <c r="BZ218" s="12">
        <v>638</v>
      </c>
      <c r="CA218" s="12">
        <v>419</v>
      </c>
      <c r="CB218" s="12">
        <v>-83</v>
      </c>
      <c r="CC218" s="12">
        <v>849</v>
      </c>
      <c r="CD218" s="12">
        <v>691</v>
      </c>
      <c r="CE218" s="12">
        <v>350</v>
      </c>
      <c r="CF218" s="12">
        <v>386</v>
      </c>
      <c r="CG218" s="12">
        <v>546</v>
      </c>
      <c r="CH218" s="12">
        <v>956</v>
      </c>
      <c r="CI218" s="12">
        <v>656</v>
      </c>
      <c r="CJ218" s="12">
        <v>840</v>
      </c>
      <c r="CK218" s="12">
        <v>1214</v>
      </c>
      <c r="CL218" s="12">
        <v>2208</v>
      </c>
      <c r="CM218" s="12">
        <v>1347</v>
      </c>
      <c r="CN218" s="12">
        <v>954</v>
      </c>
      <c r="CO218" s="12">
        <v>250</v>
      </c>
      <c r="CP218" s="12">
        <v>609</v>
      </c>
      <c r="CQ218" s="12">
        <v>438</v>
      </c>
      <c r="CR218" s="12">
        <v>-255</v>
      </c>
      <c r="CS218" s="12">
        <v>243</v>
      </c>
      <c r="CT218" s="12">
        <v>559</v>
      </c>
      <c r="CU218" s="12">
        <v>919</v>
      </c>
      <c r="CV218" s="12">
        <v>442</v>
      </c>
      <c r="CW218" s="12">
        <v>1232</v>
      </c>
      <c r="CX218" s="58">
        <v>1896</v>
      </c>
      <c r="CY218" s="58">
        <v>9194</v>
      </c>
      <c r="CZ218" s="58">
        <v>5391</v>
      </c>
      <c r="DA218" s="58">
        <v>16481</v>
      </c>
      <c r="DB218" s="58"/>
      <c r="DC218" s="122">
        <v>245</v>
      </c>
      <c r="DD218" s="122">
        <v>193</v>
      </c>
      <c r="DE218" s="122">
        <v>278</v>
      </c>
      <c r="DF218" s="122">
        <v>212</v>
      </c>
      <c r="DG218" s="122">
        <v>221</v>
      </c>
      <c r="DH218" s="122">
        <v>319</v>
      </c>
      <c r="DI218" s="122">
        <v>364</v>
      </c>
      <c r="DJ218" s="122">
        <v>246</v>
      </c>
      <c r="DK218" s="122">
        <v>623</v>
      </c>
      <c r="DL218" s="122">
        <v>701</v>
      </c>
      <c r="DM218" s="122">
        <v>675</v>
      </c>
      <c r="DN218" s="122">
        <v>622</v>
      </c>
      <c r="DO218" s="122">
        <v>708</v>
      </c>
      <c r="DP218" s="122">
        <v>742</v>
      </c>
      <c r="DQ218" s="122">
        <v>720</v>
      </c>
      <c r="DR218" s="122">
        <v>998</v>
      </c>
      <c r="DS218" s="122">
        <v>862</v>
      </c>
      <c r="DT218" s="122">
        <v>795</v>
      </c>
      <c r="DU218" s="122">
        <v>580</v>
      </c>
      <c r="DV218" s="122">
        <v>594</v>
      </c>
      <c r="DW218" s="122">
        <v>753</v>
      </c>
      <c r="DX218" s="122">
        <v>777</v>
      </c>
      <c r="DY218" s="122">
        <v>386</v>
      </c>
      <c r="DZ218" s="122">
        <v>680</v>
      </c>
      <c r="EA218" s="122">
        <v>1103</v>
      </c>
      <c r="EB218" s="122">
        <v>1252</v>
      </c>
      <c r="EC218" s="122">
        <v>1291</v>
      </c>
      <c r="ED218" s="122">
        <v>1187</v>
      </c>
      <c r="EE218" s="122">
        <v>898</v>
      </c>
      <c r="EF218" s="122">
        <v>946</v>
      </c>
      <c r="EG218" s="58">
        <v>3402</v>
      </c>
      <c r="EH218" s="58">
        <v>7296</v>
      </c>
      <c r="EI218" s="58">
        <v>9273</v>
      </c>
      <c r="EJ218" s="58">
        <v>19971</v>
      </c>
      <c r="EK218" s="58"/>
      <c r="EL218" s="12">
        <v>385</v>
      </c>
      <c r="EM218" s="12">
        <v>251</v>
      </c>
      <c r="EN218" s="12">
        <v>264</v>
      </c>
      <c r="EO218" s="12">
        <v>56</v>
      </c>
      <c r="EP218" s="12">
        <v>348</v>
      </c>
      <c r="EQ218" s="12">
        <v>237</v>
      </c>
      <c r="ER218" s="12">
        <v>1002</v>
      </c>
      <c r="ES218" s="12">
        <v>665</v>
      </c>
      <c r="ET218" s="12">
        <v>540</v>
      </c>
      <c r="EU218" s="12">
        <v>1550</v>
      </c>
      <c r="EV218" s="12">
        <v>1366</v>
      </c>
      <c r="EW218" s="12">
        <v>972</v>
      </c>
      <c r="EX218" s="12">
        <v>1094</v>
      </c>
      <c r="EY218" s="12">
        <v>1288</v>
      </c>
      <c r="EZ218" s="12">
        <v>1676</v>
      </c>
      <c r="FA218" s="12">
        <v>1654</v>
      </c>
      <c r="FB218" s="12">
        <v>1702</v>
      </c>
      <c r="FC218" s="12">
        <v>2009</v>
      </c>
      <c r="FD218" s="12">
        <v>2788</v>
      </c>
      <c r="FE218" s="12">
        <v>1941</v>
      </c>
      <c r="FF218" s="12">
        <v>1707</v>
      </c>
      <c r="FG218" s="12">
        <v>1027</v>
      </c>
      <c r="FH218" s="12">
        <v>995</v>
      </c>
      <c r="FI218" s="12">
        <v>1118</v>
      </c>
      <c r="FJ218" s="12">
        <v>848</v>
      </c>
      <c r="FK218" s="12">
        <v>1495</v>
      </c>
      <c r="FL218" s="12">
        <v>1850</v>
      </c>
      <c r="FM218" s="12">
        <v>2106</v>
      </c>
      <c r="FN218" s="12">
        <v>1340</v>
      </c>
      <c r="FO218" s="12">
        <v>2178</v>
      </c>
      <c r="FP218" s="58">
        <v>5298</v>
      </c>
      <c r="FQ218" s="58">
        <v>16490</v>
      </c>
      <c r="FR218" s="58">
        <v>14664</v>
      </c>
      <c r="FS218" s="19">
        <v>36452</v>
      </c>
      <c r="FT218" s="237">
        <f t="shared" si="906"/>
        <v>1.226372422228876E-2</v>
      </c>
      <c r="FU218" s="237">
        <f t="shared" si="840"/>
        <v>1.0211387935102765E-2</v>
      </c>
      <c r="FV218" s="237">
        <f t="shared" si="841"/>
        <v>9.1442822258014228E-3</v>
      </c>
      <c r="FW218" s="237">
        <f t="shared" si="842"/>
        <v>4.1129594946935476E-3</v>
      </c>
      <c r="FX218" s="237">
        <f t="shared" si="843"/>
        <v>1.4481998071841253E-2</v>
      </c>
      <c r="FY218" s="237">
        <f t="shared" si="844"/>
        <v>1.0062483636080585E-2</v>
      </c>
      <c r="FZ218" s="237">
        <f t="shared" si="845"/>
        <v>3.1418209182980231E-2</v>
      </c>
      <c r="GA218" s="237">
        <f t="shared" si="846"/>
        <v>2.3836834181661767E-2</v>
      </c>
      <c r="GB218" s="237">
        <f t="shared" si="847"/>
        <v>2.1491681923107537E-2</v>
      </c>
      <c r="GC218" s="237">
        <f t="shared" si="848"/>
        <v>3.2014871424145407E-2</v>
      </c>
      <c r="GD218" s="237">
        <f t="shared" si="849"/>
        <v>2.8220225183348827E-2</v>
      </c>
      <c r="GE218" s="237">
        <f t="shared" si="850"/>
        <v>2.2510421491431218E-2</v>
      </c>
      <c r="GF218" s="237">
        <f t="shared" si="851"/>
        <v>2.4609155325610168E-2</v>
      </c>
      <c r="GG218" s="237">
        <f t="shared" si="852"/>
        <v>2.1294535835331075E-2</v>
      </c>
      <c r="GH218" s="237">
        <f t="shared" si="853"/>
        <v>2.6717253032790805E-2</v>
      </c>
      <c r="GI218" s="237">
        <f t="shared" si="854"/>
        <v>2.2149906927537398E-2</v>
      </c>
      <c r="GJ218" s="237">
        <f t="shared" si="855"/>
        <v>2.1566416198887467E-2</v>
      </c>
      <c r="GK218" s="237">
        <f t="shared" si="856"/>
        <v>2.6133333333333335E-2</v>
      </c>
      <c r="GL218" s="237">
        <f t="shared" si="857"/>
        <v>3.1032602041384222E-2</v>
      </c>
      <c r="GM218" s="237">
        <f t="shared" si="858"/>
        <v>2.4383196824280189E-2</v>
      </c>
      <c r="GN218" s="237">
        <f t="shared" si="859"/>
        <v>2.6369857723263251E-2</v>
      </c>
      <c r="GO218" s="237">
        <f t="shared" si="860"/>
        <v>1.8830906890608384E-2</v>
      </c>
      <c r="GP218" s="237">
        <f t="shared" si="861"/>
        <v>1.6692950374123411E-2</v>
      </c>
      <c r="GQ218" s="237">
        <f t="shared" si="862"/>
        <v>1.6491378165887333E-2</v>
      </c>
      <c r="GR218" s="237">
        <f t="shared" si="863"/>
        <v>1.3136899505817106E-2</v>
      </c>
      <c r="GS218" s="237">
        <f t="shared" si="864"/>
        <v>2.2170811644495855E-2</v>
      </c>
      <c r="GT218" s="237">
        <f t="shared" si="865"/>
        <v>2.6265351032867184E-2</v>
      </c>
      <c r="GU218" s="237">
        <f t="shared" si="866"/>
        <v>2.7581058649038887E-2</v>
      </c>
      <c r="GV218" s="237">
        <f t="shared" si="867"/>
        <v>2.3866986080559982E-2</v>
      </c>
      <c r="GW218" s="237">
        <f t="shared" si="868"/>
        <v>2.9341862561620042E-2</v>
      </c>
      <c r="GX218" s="195">
        <f t="shared" si="869"/>
        <v>1.8963839844681214E-2</v>
      </c>
      <c r="GY218" s="195">
        <f t="shared" si="870"/>
        <v>2.501638429049954E-2</v>
      </c>
      <c r="GZ218" s="195">
        <f t="shared" si="871"/>
        <v>2.2359907494472541E-2</v>
      </c>
      <c r="HA218" s="238">
        <f t="shared" si="872"/>
        <v>2.2863114388704805E-2</v>
      </c>
      <c r="HB218" s="58"/>
      <c r="HC218" s="58"/>
      <c r="HD218" s="22"/>
      <c r="HE218" s="12">
        <v>1.7878500000000002</v>
      </c>
      <c r="HF218" s="12">
        <v>1.2815099999999999</v>
      </c>
      <c r="HG218" s="12">
        <v>1.7504400000000002</v>
      </c>
      <c r="HH218" s="12">
        <f>SUM(HH186:HH197)</f>
        <v>190.62909299999998</v>
      </c>
      <c r="HI218" s="12">
        <v>1.4581200000000001</v>
      </c>
      <c r="HJ218" s="12">
        <v>1.21539</v>
      </c>
      <c r="HK218" s="12">
        <v>1.72434</v>
      </c>
      <c r="HL218" s="12">
        <v>1.63995</v>
      </c>
      <c r="HM218" s="12">
        <v>1.6660500000000003</v>
      </c>
      <c r="HN218" s="12">
        <v>3.2346600000000003</v>
      </c>
      <c r="HO218" s="12">
        <v>3.37473</v>
      </c>
      <c r="HP218" s="12">
        <v>2.9127599999999996</v>
      </c>
      <c r="HQ218" s="12">
        <v>2.4342600000000001</v>
      </c>
      <c r="HR218" s="12">
        <v>3.10242</v>
      </c>
      <c r="HS218" s="12">
        <v>6.9948000000000006</v>
      </c>
      <c r="HT218" s="12">
        <v>5.9447099999999997</v>
      </c>
      <c r="HU218" s="12">
        <v>8.7208800000000011</v>
      </c>
      <c r="HV218" s="12">
        <v>14.247990000000001</v>
      </c>
      <c r="HW218" s="12">
        <v>20.036100000000001</v>
      </c>
      <c r="HX218" s="12">
        <v>29.219820000000002</v>
      </c>
      <c r="HY218" s="12">
        <v>31.727160000000001</v>
      </c>
      <c r="HZ218" s="12">
        <v>27.458070000000003</v>
      </c>
      <c r="IA218" s="12">
        <v>30.65793</v>
      </c>
      <c r="IB218" s="12">
        <v>27.932220000000004</v>
      </c>
      <c r="IC218" s="12">
        <v>29.044079999999997</v>
      </c>
      <c r="ID218" s="12">
        <v>40.10613</v>
      </c>
      <c r="IE218" s="12">
        <v>42.56127</v>
      </c>
      <c r="IF218" s="12">
        <v>48.80874</v>
      </c>
      <c r="IG218" s="12">
        <v>20.881740000000004</v>
      </c>
      <c r="IH218" s="12">
        <v>21.80829</v>
      </c>
      <c r="II218" s="58">
        <v>16.771860000000004</v>
      </c>
      <c r="IJ218" s="58">
        <v>96.988469999999992</v>
      </c>
      <c r="IK218" s="58">
        <v>320.98563000000001</v>
      </c>
      <c r="IL218" s="19">
        <v>434.74596000000003</v>
      </c>
      <c r="IM218" s="174">
        <f t="shared" si="873"/>
        <v>4.6437662337662344E-3</v>
      </c>
      <c r="IN218" s="174">
        <f t="shared" si="874"/>
        <v>5.1056175298804778E-3</v>
      </c>
      <c r="IO218" s="174">
        <f t="shared" si="875"/>
        <v>6.6304545454545461E-3</v>
      </c>
      <c r="IP218" s="174">
        <v>1.8099107142857146E-2</v>
      </c>
      <c r="IQ218" s="174">
        <f t="shared" si="876"/>
        <v>4.1900000000000001E-3</v>
      </c>
      <c r="IR218" s="174">
        <f t="shared" si="877"/>
        <v>5.1282278481012654E-3</v>
      </c>
      <c r="IS218" s="174">
        <f t="shared" si="878"/>
        <v>1.7208982035928143E-3</v>
      </c>
      <c r="IT218" s="174">
        <f t="shared" si="879"/>
        <v>2.4660902255639098E-3</v>
      </c>
      <c r="IU218" s="174">
        <f t="shared" si="880"/>
        <v>3.0852777777777784E-3</v>
      </c>
      <c r="IV218" s="174">
        <f t="shared" si="881"/>
        <v>2.0868774193548391E-3</v>
      </c>
      <c r="IW218" s="174">
        <f t="shared" si="882"/>
        <v>2.4705197657393851E-3</v>
      </c>
      <c r="IX218" s="174">
        <f t="shared" si="883"/>
        <v>2.9966666666666661E-3</v>
      </c>
      <c r="IY218" s="174">
        <f t="shared" si="884"/>
        <v>2.2251005484460696E-3</v>
      </c>
      <c r="IZ218" s="174">
        <f t="shared" si="885"/>
        <v>2.4087111801242237E-3</v>
      </c>
      <c r="JA218" s="174">
        <f t="shared" si="886"/>
        <v>4.1735083532219571E-3</v>
      </c>
      <c r="JB218" s="174">
        <f t="shared" si="887"/>
        <v>3.5941414752116083E-3</v>
      </c>
      <c r="JC218" s="174">
        <f t="shared" si="888"/>
        <v>5.1239012925969451E-3</v>
      </c>
      <c r="JD218" s="174">
        <f t="shared" si="889"/>
        <v>7.0920806371329026E-3</v>
      </c>
      <c r="JE218" s="174">
        <f t="shared" si="890"/>
        <v>7.1865494978479204E-3</v>
      </c>
      <c r="JF218" s="174">
        <f t="shared" si="891"/>
        <v>1.5054003091190109E-2</v>
      </c>
      <c r="JG218" s="174">
        <f t="shared" si="892"/>
        <v>1.8586502636203869E-2</v>
      </c>
      <c r="JH218" s="174">
        <f t="shared" si="893"/>
        <v>2.6736192794547229E-2</v>
      </c>
      <c r="JI218" s="174">
        <f t="shared" si="894"/>
        <v>3.0811989949748743E-2</v>
      </c>
      <c r="JJ218" s="174">
        <f t="shared" si="895"/>
        <v>2.4984096601073348E-2</v>
      </c>
      <c r="JK218" s="174">
        <f t="shared" si="896"/>
        <v>3.4250094339622637E-2</v>
      </c>
      <c r="JL218" s="174">
        <f t="shared" si="897"/>
        <v>2.6826842809364548E-2</v>
      </c>
      <c r="JM218" s="174">
        <f t="shared" si="898"/>
        <v>2.3006091891891893E-2</v>
      </c>
      <c r="JN218" s="174">
        <f t="shared" si="899"/>
        <v>2.3176039886039886E-2</v>
      </c>
      <c r="JO218" s="174">
        <f t="shared" si="900"/>
        <v>1.5583388059701496E-2</v>
      </c>
      <c r="JP218" s="174">
        <f t="shared" si="901"/>
        <v>1.0012988980716253E-2</v>
      </c>
      <c r="JQ218" s="65">
        <f t="shared" si="902"/>
        <v>3.1656964892412239E-3</v>
      </c>
      <c r="JR218" s="65">
        <f t="shared" si="903"/>
        <v>5.88165372953305E-3</v>
      </c>
      <c r="JS218" s="65">
        <f t="shared" si="904"/>
        <v>2.1889363747954173E-2</v>
      </c>
      <c r="JT218" s="65">
        <f t="shared" si="905"/>
        <v>1.1926532426204324E-2</v>
      </c>
    </row>
    <row r="219" spans="2:280" outlineLevel="1" x14ac:dyDescent="0.25">
      <c r="B219" s="13">
        <f>SUM(B81:B90)</f>
        <v>0</v>
      </c>
      <c r="C219" s="13"/>
      <c r="D219" s="32"/>
      <c r="E219" s="70"/>
      <c r="F219" s="28" t="s">
        <v>230</v>
      </c>
      <c r="G219" s="41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41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3"/>
      <c r="AM219" s="41">
        <v>589</v>
      </c>
      <c r="AN219" s="14">
        <v>639</v>
      </c>
      <c r="AO219" s="14">
        <v>663</v>
      </c>
      <c r="AP219" s="14">
        <v>642</v>
      </c>
      <c r="AQ219" s="14">
        <v>660</v>
      </c>
      <c r="AR219" s="14">
        <v>674</v>
      </c>
      <c r="AS219" s="14">
        <v>690</v>
      </c>
      <c r="AT219" s="41">
        <v>722</v>
      </c>
      <c r="AU219" s="14">
        <v>789</v>
      </c>
      <c r="AV219" s="14">
        <v>845</v>
      </c>
      <c r="AW219" s="14">
        <v>870</v>
      </c>
      <c r="AX219" s="14">
        <v>891</v>
      </c>
      <c r="AY219" s="14">
        <v>914</v>
      </c>
      <c r="AZ219" s="14">
        <v>896</v>
      </c>
      <c r="BA219" s="14">
        <v>905</v>
      </c>
      <c r="BB219" s="14">
        <v>853</v>
      </c>
      <c r="BC219" s="14">
        <v>887</v>
      </c>
      <c r="BD219" s="14">
        <v>970</v>
      </c>
      <c r="BE219" s="14">
        <v>965</v>
      </c>
      <c r="BF219" s="14">
        <v>1000</v>
      </c>
      <c r="BG219" s="14">
        <v>1035</v>
      </c>
      <c r="BH219" s="14">
        <v>1023</v>
      </c>
      <c r="BI219" s="14">
        <v>997</v>
      </c>
      <c r="BJ219" s="14">
        <v>987</v>
      </c>
      <c r="BK219" s="14">
        <v>965</v>
      </c>
      <c r="BL219" s="14">
        <v>949</v>
      </c>
      <c r="BM219" s="14">
        <v>930</v>
      </c>
      <c r="BN219" s="14">
        <v>963</v>
      </c>
      <c r="BO219" s="14">
        <v>957</v>
      </c>
      <c r="BP219" s="14">
        <v>879</v>
      </c>
      <c r="BQ219" s="14">
        <v>876</v>
      </c>
      <c r="BR219" s="13"/>
      <c r="BS219" s="13"/>
      <c r="BT219" s="14">
        <v>50</v>
      </c>
      <c r="BU219" s="14">
        <v>24</v>
      </c>
      <c r="BV219" s="14">
        <v>-21</v>
      </c>
      <c r="BW219" s="14">
        <v>18</v>
      </c>
      <c r="BX219" s="14">
        <v>14</v>
      </c>
      <c r="BY219" s="14">
        <v>16</v>
      </c>
      <c r="BZ219" s="14">
        <v>32</v>
      </c>
      <c r="CA219" s="14">
        <v>67</v>
      </c>
      <c r="CB219" s="14">
        <v>56</v>
      </c>
      <c r="CC219" s="14">
        <v>25</v>
      </c>
      <c r="CD219" s="14">
        <v>21</v>
      </c>
      <c r="CE219" s="14">
        <v>23</v>
      </c>
      <c r="CF219" s="14">
        <v>-18</v>
      </c>
      <c r="CG219" s="14">
        <v>9</v>
      </c>
      <c r="CH219" s="14">
        <v>-52</v>
      </c>
      <c r="CI219" s="14">
        <v>34</v>
      </c>
      <c r="CJ219" s="14">
        <v>83</v>
      </c>
      <c r="CK219" s="14">
        <v>-5</v>
      </c>
      <c r="CL219" s="14">
        <v>35</v>
      </c>
      <c r="CM219" s="14">
        <v>35</v>
      </c>
      <c r="CN219" s="14">
        <v>-12</v>
      </c>
      <c r="CO219" s="14">
        <v>-26</v>
      </c>
      <c r="CP219" s="14">
        <v>-10</v>
      </c>
      <c r="CQ219" s="14">
        <v>-22</v>
      </c>
      <c r="CR219" s="14">
        <v>-16</v>
      </c>
      <c r="CS219" s="14">
        <v>-19</v>
      </c>
      <c r="CT219" s="14">
        <v>33</v>
      </c>
      <c r="CU219" s="14">
        <v>-6</v>
      </c>
      <c r="CV219" s="14">
        <v>-78</v>
      </c>
      <c r="CW219" s="14">
        <v>-3</v>
      </c>
      <c r="CX219" s="13">
        <v>281</v>
      </c>
      <c r="CY219" s="13">
        <v>165</v>
      </c>
      <c r="CZ219" s="13">
        <v>-159</v>
      </c>
      <c r="DA219" s="13">
        <v>287</v>
      </c>
      <c r="DB219" s="13"/>
      <c r="DC219" s="147">
        <v>8</v>
      </c>
      <c r="DD219" s="147">
        <v>2</v>
      </c>
      <c r="DE219" s="147">
        <v>2</v>
      </c>
      <c r="DF219" s="147">
        <v>4</v>
      </c>
      <c r="DG219" s="147">
        <v>5</v>
      </c>
      <c r="DH219" s="147">
        <v>5</v>
      </c>
      <c r="DI219" s="147">
        <v>2</v>
      </c>
      <c r="DJ219" s="147">
        <v>6</v>
      </c>
      <c r="DK219" s="147">
        <v>8</v>
      </c>
      <c r="DL219" s="147">
        <v>12</v>
      </c>
      <c r="DM219" s="147">
        <v>16</v>
      </c>
      <c r="DN219" s="147">
        <v>19</v>
      </c>
      <c r="DO219" s="147">
        <v>15</v>
      </c>
      <c r="DP219" s="147">
        <v>15</v>
      </c>
      <c r="DQ219" s="147">
        <v>27</v>
      </c>
      <c r="DR219" s="147">
        <v>14</v>
      </c>
      <c r="DS219" s="147">
        <v>20</v>
      </c>
      <c r="DT219" s="147">
        <v>24</v>
      </c>
      <c r="DU219" s="147">
        <v>18</v>
      </c>
      <c r="DV219" s="147">
        <v>23</v>
      </c>
      <c r="DW219" s="147">
        <v>18</v>
      </c>
      <c r="DX219" s="147">
        <v>19</v>
      </c>
      <c r="DY219" s="147">
        <v>13</v>
      </c>
      <c r="DZ219" s="147">
        <v>15</v>
      </c>
      <c r="EA219" s="147">
        <v>13</v>
      </c>
      <c r="EB219" s="147">
        <v>19</v>
      </c>
      <c r="EC219" s="147">
        <v>15</v>
      </c>
      <c r="ED219" s="147">
        <v>19</v>
      </c>
      <c r="EE219" s="147">
        <v>24</v>
      </c>
      <c r="EF219" s="147">
        <v>20</v>
      </c>
      <c r="EG219" s="13">
        <v>54</v>
      </c>
      <c r="EH219" s="13">
        <v>191</v>
      </c>
      <c r="EI219" s="13">
        <v>175</v>
      </c>
      <c r="EJ219" s="13">
        <v>420</v>
      </c>
      <c r="EK219" s="13"/>
      <c r="EL219" s="14">
        <v>58</v>
      </c>
      <c r="EM219" s="14">
        <v>26</v>
      </c>
      <c r="EN219" s="14">
        <v>-19</v>
      </c>
      <c r="EO219" s="14">
        <v>22</v>
      </c>
      <c r="EP219" s="14">
        <v>19</v>
      </c>
      <c r="EQ219" s="14">
        <v>21</v>
      </c>
      <c r="ER219" s="14">
        <v>34</v>
      </c>
      <c r="ES219" s="14">
        <v>73</v>
      </c>
      <c r="ET219" s="14">
        <v>64</v>
      </c>
      <c r="EU219" s="14">
        <v>37</v>
      </c>
      <c r="EV219" s="14">
        <v>37</v>
      </c>
      <c r="EW219" s="14">
        <v>42</v>
      </c>
      <c r="EX219" s="14">
        <v>-3</v>
      </c>
      <c r="EY219" s="14">
        <v>24</v>
      </c>
      <c r="EZ219" s="14">
        <v>-25</v>
      </c>
      <c r="FA219" s="14">
        <v>48</v>
      </c>
      <c r="FB219" s="14">
        <v>103</v>
      </c>
      <c r="FC219" s="14">
        <v>19</v>
      </c>
      <c r="FD219" s="14">
        <v>53</v>
      </c>
      <c r="FE219" s="14">
        <v>58</v>
      </c>
      <c r="FF219" s="14">
        <v>6</v>
      </c>
      <c r="FG219" s="14">
        <v>-7</v>
      </c>
      <c r="FH219" s="14">
        <v>3</v>
      </c>
      <c r="FI219" s="14">
        <v>-7</v>
      </c>
      <c r="FJ219" s="14">
        <v>-3</v>
      </c>
      <c r="FK219" s="14">
        <v>0</v>
      </c>
      <c r="FL219" s="14">
        <v>48</v>
      </c>
      <c r="FM219" s="14">
        <v>13</v>
      </c>
      <c r="FN219" s="14">
        <v>-54</v>
      </c>
      <c r="FO219" s="14">
        <v>17</v>
      </c>
      <c r="FP219" s="13">
        <v>335</v>
      </c>
      <c r="FQ219" s="13">
        <v>356</v>
      </c>
      <c r="FR219" s="13">
        <v>16</v>
      </c>
      <c r="FS219" s="13">
        <v>707</v>
      </c>
      <c r="FT219" s="236">
        <f t="shared" si="906"/>
        <v>1.8475220906305147E-3</v>
      </c>
      <c r="FU219" s="236">
        <f t="shared" si="840"/>
        <v>1.0577533319229954E-3</v>
      </c>
      <c r="FV219" s="236">
        <f t="shared" si="841"/>
        <v>-6.5811122079631457E-4</v>
      </c>
      <c r="FW219" s="236">
        <f t="shared" si="842"/>
        <v>1.6158055157724652E-3</v>
      </c>
      <c r="FX219" s="236">
        <f t="shared" si="843"/>
        <v>7.9068380277294201E-4</v>
      </c>
      <c r="FY219" s="236">
        <f t="shared" si="844"/>
        <v>8.916124740830898E-4</v>
      </c>
      <c r="FZ219" s="236">
        <f t="shared" si="845"/>
        <v>1.0660869383446387E-3</v>
      </c>
      <c r="GA219" s="236">
        <f t="shared" si="846"/>
        <v>2.6166750304681338E-3</v>
      </c>
      <c r="GB219" s="236">
        <f t="shared" si="847"/>
        <v>2.5471623019979305E-3</v>
      </c>
      <c r="GC219" s="236">
        <f t="shared" si="848"/>
        <v>7.6422596302798721E-4</v>
      </c>
      <c r="GD219" s="236">
        <f t="shared" si="849"/>
        <v>7.6438384464414834E-4</v>
      </c>
      <c r="GE219" s="236">
        <f t="shared" si="850"/>
        <v>9.7267253358036126E-4</v>
      </c>
      <c r="GF219" s="236">
        <f t="shared" si="851"/>
        <v>-6.7483972556517827E-5</v>
      </c>
      <c r="GG219" s="236">
        <f t="shared" si="852"/>
        <v>3.9679259320492684E-4</v>
      </c>
      <c r="GH219" s="236">
        <f t="shared" si="853"/>
        <v>-3.9852704404520891E-4</v>
      </c>
      <c r="GI219" s="236">
        <f t="shared" si="854"/>
        <v>6.4280261942067419E-4</v>
      </c>
      <c r="GJ219" s="236">
        <f t="shared" si="855"/>
        <v>1.3051356454085836E-3</v>
      </c>
      <c r="GK219" s="236">
        <f t="shared" si="856"/>
        <v>2.4715447154471546E-4</v>
      </c>
      <c r="GL219" s="236">
        <f t="shared" si="857"/>
        <v>5.8993110049977183E-4</v>
      </c>
      <c r="GM219" s="236">
        <f t="shared" si="858"/>
        <v>7.2860660268328221E-4</v>
      </c>
      <c r="GN219" s="236">
        <f t="shared" si="859"/>
        <v>9.268842784978295E-5</v>
      </c>
      <c r="GO219" s="236">
        <f t="shared" si="860"/>
        <v>-1.2835087461953134E-4</v>
      </c>
      <c r="GP219" s="236">
        <f t="shared" si="861"/>
        <v>5.0330503640573095E-5</v>
      </c>
      <c r="GQ219" s="236">
        <f t="shared" si="862"/>
        <v>-1.0325549835528742E-4</v>
      </c>
      <c r="GR219" s="236">
        <f t="shared" si="863"/>
        <v>-4.6474880327183155E-5</v>
      </c>
      <c r="GS219" s="236">
        <f t="shared" si="864"/>
        <v>0</v>
      </c>
      <c r="GT219" s="236">
        <f t="shared" si="865"/>
        <v>6.8147937815006749E-4</v>
      </c>
      <c r="GU219" s="236">
        <f t="shared" si="866"/>
        <v>1.7025344845085732E-4</v>
      </c>
      <c r="GV219" s="236">
        <f t="shared" si="867"/>
        <v>-9.6180391667928294E-4</v>
      </c>
      <c r="GW219" s="236">
        <f t="shared" si="868"/>
        <v>2.2902280236342549E-4</v>
      </c>
      <c r="GX219" s="196">
        <f t="shared" si="869"/>
        <v>1.1991102959547388E-3</v>
      </c>
      <c r="GY219" s="196">
        <f t="shared" si="870"/>
        <v>5.4007476091072384E-4</v>
      </c>
      <c r="GZ219" s="196">
        <f t="shared" si="871"/>
        <v>2.4397062187094972E-5</v>
      </c>
      <c r="HA219" s="196">
        <f t="shared" si="872"/>
        <v>4.4343854583601169E-4</v>
      </c>
      <c r="HB219" s="13"/>
      <c r="HC219" s="13"/>
      <c r="HD219" s="37"/>
      <c r="HE219" s="14">
        <v>0.94133999999999995</v>
      </c>
      <c r="HF219" s="14">
        <v>0.42108000000000001</v>
      </c>
      <c r="HG219" s="14">
        <v>-0.31407000000000002</v>
      </c>
      <c r="HH219" s="14">
        <f>SUM(HH81:HH90)</f>
        <v>3.6670500000000024</v>
      </c>
      <c r="HI219" s="14">
        <v>0.31407000000000002</v>
      </c>
      <c r="HJ219" s="14">
        <v>0.34712999999999999</v>
      </c>
      <c r="HK219" s="14">
        <v>0.56201999999999996</v>
      </c>
      <c r="HL219" s="14">
        <v>1.2823799999999999</v>
      </c>
      <c r="HM219" s="14">
        <v>0.77603999999999995</v>
      </c>
      <c r="HN219" s="14">
        <v>0.43847999999999998</v>
      </c>
      <c r="HO219" s="14">
        <v>0.69425999999999999</v>
      </c>
      <c r="HP219" s="14">
        <v>0.66815999999999998</v>
      </c>
      <c r="HQ219" s="14">
        <v>-0.13658999999999999</v>
      </c>
      <c r="HR219" s="14">
        <v>0.49415999999999993</v>
      </c>
      <c r="HS219" s="14">
        <v>-0.55854000000000004</v>
      </c>
      <c r="HT219" s="14">
        <v>0.55940999999999996</v>
      </c>
      <c r="HU219" s="14">
        <v>1.4459399999999998</v>
      </c>
      <c r="HV219" s="14">
        <v>0.21837000000000001</v>
      </c>
      <c r="HW219" s="14">
        <v>0.9865799999999999</v>
      </c>
      <c r="HX219" s="14">
        <v>0.96222000000000008</v>
      </c>
      <c r="HY219" s="14">
        <v>0.16703999999999999</v>
      </c>
      <c r="HZ219" s="14">
        <v>-0.12527999999999997</v>
      </c>
      <c r="IA219" s="14">
        <v>0.14964</v>
      </c>
      <c r="IB219" s="14">
        <v>-0.22011</v>
      </c>
      <c r="IC219" s="14">
        <v>-0.15659999999999999</v>
      </c>
      <c r="ID219" s="14">
        <v>8.3519999999999997E-2</v>
      </c>
      <c r="IE219" s="14">
        <v>0.59073000000000009</v>
      </c>
      <c r="IF219" s="14">
        <v>0.42107999999999995</v>
      </c>
      <c r="IG219" s="14">
        <v>-0.90479999999999994</v>
      </c>
      <c r="IH219" s="14">
        <v>0.42194999999999994</v>
      </c>
      <c r="II219" s="13">
        <v>5.123429999999999</v>
      </c>
      <c r="IJ219" s="13">
        <v>5.3339699999999999</v>
      </c>
      <c r="IK219" s="13">
        <v>0.42716999999999994</v>
      </c>
      <c r="IL219" s="13">
        <v>10.88457</v>
      </c>
      <c r="IM219" s="172">
        <f t="shared" si="873"/>
        <v>1.6229999999999998E-2</v>
      </c>
      <c r="IN219" s="172">
        <f t="shared" si="874"/>
        <v>1.6195384615384615E-2</v>
      </c>
      <c r="IO219" s="172">
        <f t="shared" si="875"/>
        <v>1.653E-2</v>
      </c>
      <c r="IP219" s="172">
        <v>1.6134545454545453E-2</v>
      </c>
      <c r="IQ219" s="172">
        <f t="shared" si="876"/>
        <v>1.653E-2</v>
      </c>
      <c r="IR219" s="172">
        <f t="shared" si="877"/>
        <v>1.653E-2</v>
      </c>
      <c r="IS219" s="172">
        <f t="shared" si="878"/>
        <v>1.653E-2</v>
      </c>
      <c r="IT219" s="172">
        <f t="shared" si="879"/>
        <v>1.7566849315068491E-2</v>
      </c>
      <c r="IU219" s="172">
        <f t="shared" si="880"/>
        <v>1.2125624999999999E-2</v>
      </c>
      <c r="IV219" s="172">
        <f t="shared" si="881"/>
        <v>1.1850810810810811E-2</v>
      </c>
      <c r="IW219" s="172">
        <f t="shared" si="882"/>
        <v>1.8763783783783784E-2</v>
      </c>
      <c r="IX219" s="172">
        <f t="shared" si="883"/>
        <v>1.5908571428571428E-2</v>
      </c>
      <c r="IY219" s="172">
        <f t="shared" si="884"/>
        <v>4.5529999999999994E-2</v>
      </c>
      <c r="IZ219" s="172">
        <f t="shared" si="885"/>
        <v>2.0589999999999997E-2</v>
      </c>
      <c r="JA219" s="172">
        <f t="shared" si="886"/>
        <v>2.2341600000000003E-2</v>
      </c>
      <c r="JB219" s="172">
        <f t="shared" si="887"/>
        <v>1.1654375E-2</v>
      </c>
      <c r="JC219" s="172">
        <f t="shared" si="888"/>
        <v>1.4038252427184464E-2</v>
      </c>
      <c r="JD219" s="172">
        <f t="shared" si="889"/>
        <v>1.1493157894736842E-2</v>
      </c>
      <c r="JE219" s="172">
        <f t="shared" si="890"/>
        <v>1.8614716981132075E-2</v>
      </c>
      <c r="JF219" s="172">
        <f t="shared" si="891"/>
        <v>1.6590000000000001E-2</v>
      </c>
      <c r="JG219" s="172">
        <f t="shared" si="892"/>
        <v>2.784E-2</v>
      </c>
      <c r="JH219" s="172">
        <f t="shared" si="893"/>
        <v>1.7897142857142855E-2</v>
      </c>
      <c r="JI219" s="172">
        <f t="shared" si="894"/>
        <v>4.9880000000000001E-2</v>
      </c>
      <c r="JJ219" s="172">
        <f t="shared" si="895"/>
        <v>3.1444285714285716E-2</v>
      </c>
      <c r="JK219" s="172">
        <f t="shared" si="896"/>
        <v>5.2199999999999996E-2</v>
      </c>
      <c r="JL219" s="172"/>
      <c r="JM219" s="172">
        <f t="shared" si="898"/>
        <v>1.2306875000000002E-2</v>
      </c>
      <c r="JN219" s="172">
        <f t="shared" si="899"/>
        <v>3.239076923076923E-2</v>
      </c>
      <c r="JO219" s="172">
        <f t="shared" si="900"/>
        <v>1.6755555555555555E-2</v>
      </c>
      <c r="JP219" s="172">
        <f t="shared" si="901"/>
        <v>2.4820588235294115E-2</v>
      </c>
      <c r="JQ219" s="37">
        <f t="shared" si="902"/>
        <v>1.5293820895522385E-2</v>
      </c>
      <c r="JR219" s="37">
        <f t="shared" si="903"/>
        <v>1.4983061797752809E-2</v>
      </c>
      <c r="JS219" s="37">
        <f t="shared" si="904"/>
        <v>2.6698124999999996E-2</v>
      </c>
      <c r="JT219" s="37">
        <f t="shared" si="905"/>
        <v>1.5395431400282886E-2</v>
      </c>
    </row>
    <row r="220" spans="2:280" outlineLevel="1" x14ac:dyDescent="0.25">
      <c r="B220" s="26">
        <f>B113</f>
        <v>0</v>
      </c>
      <c r="C220" s="26"/>
      <c r="D220" s="32"/>
      <c r="E220" s="70"/>
      <c r="F220" s="28" t="s">
        <v>297</v>
      </c>
      <c r="G220" s="78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78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6"/>
      <c r="AM220" s="78">
        <v>4060</v>
      </c>
      <c r="AN220" s="27">
        <v>3718</v>
      </c>
      <c r="AO220" s="27">
        <v>3616</v>
      </c>
      <c r="AP220" s="27">
        <v>3449</v>
      </c>
      <c r="AQ220" s="27">
        <v>3598</v>
      </c>
      <c r="AR220" s="27">
        <v>3662</v>
      </c>
      <c r="AS220" s="27">
        <v>2972</v>
      </c>
      <c r="AT220" s="78">
        <v>2545</v>
      </c>
      <c r="AU220" s="27">
        <v>2601</v>
      </c>
      <c r="AV220" s="27">
        <v>2219</v>
      </c>
      <c r="AW220" s="27">
        <v>3084</v>
      </c>
      <c r="AX220" s="27">
        <v>3345</v>
      </c>
      <c r="AY220" s="27">
        <v>3247</v>
      </c>
      <c r="AZ220" s="27">
        <v>3088</v>
      </c>
      <c r="BA220" s="27">
        <v>3339</v>
      </c>
      <c r="BB220" s="27">
        <v>3365</v>
      </c>
      <c r="BC220" s="27">
        <v>3740</v>
      </c>
      <c r="BD220" s="27">
        <v>4919</v>
      </c>
      <c r="BE220" s="27">
        <v>5561</v>
      </c>
      <c r="BF220" s="27">
        <v>6061</v>
      </c>
      <c r="BG220" s="27">
        <v>7588</v>
      </c>
      <c r="BH220" s="27">
        <v>8908</v>
      </c>
      <c r="BI220" s="27">
        <v>9892</v>
      </c>
      <c r="BJ220" s="27">
        <v>11549</v>
      </c>
      <c r="BK220" s="27">
        <v>12895</v>
      </c>
      <c r="BL220" s="27">
        <v>14844</v>
      </c>
      <c r="BM220" s="27">
        <v>18358</v>
      </c>
      <c r="BN220" s="27">
        <v>21380</v>
      </c>
      <c r="BO220" s="27">
        <v>23286</v>
      </c>
      <c r="BP220" s="27">
        <v>25674</v>
      </c>
      <c r="BQ220" s="27">
        <v>26270</v>
      </c>
      <c r="BR220" s="26"/>
      <c r="BS220" s="26"/>
      <c r="BT220" s="27">
        <v>-342</v>
      </c>
      <c r="BU220" s="27">
        <v>-102</v>
      </c>
      <c r="BV220" s="27">
        <v>-167</v>
      </c>
      <c r="BW220" s="27">
        <v>149</v>
      </c>
      <c r="BX220" s="27">
        <v>64</v>
      </c>
      <c r="BY220" s="27">
        <v>-690</v>
      </c>
      <c r="BZ220" s="27">
        <v>-427</v>
      </c>
      <c r="CA220" s="27">
        <v>56</v>
      </c>
      <c r="CB220" s="27">
        <v>-382</v>
      </c>
      <c r="CC220" s="27">
        <v>865</v>
      </c>
      <c r="CD220" s="27">
        <v>261</v>
      </c>
      <c r="CE220" s="27">
        <v>-98</v>
      </c>
      <c r="CF220" s="27">
        <v>-159</v>
      </c>
      <c r="CG220" s="27">
        <v>251</v>
      </c>
      <c r="CH220" s="27">
        <v>26</v>
      </c>
      <c r="CI220" s="27">
        <v>375</v>
      </c>
      <c r="CJ220" s="27">
        <v>1179</v>
      </c>
      <c r="CK220" s="27">
        <v>642</v>
      </c>
      <c r="CL220" s="27">
        <v>500</v>
      </c>
      <c r="CM220" s="27">
        <v>1527</v>
      </c>
      <c r="CN220" s="27">
        <v>1320</v>
      </c>
      <c r="CO220" s="27">
        <v>984</v>
      </c>
      <c r="CP220" s="27">
        <v>1657</v>
      </c>
      <c r="CQ220" s="27">
        <v>1346</v>
      </c>
      <c r="CR220" s="27">
        <v>1949</v>
      </c>
      <c r="CS220" s="27">
        <v>3514</v>
      </c>
      <c r="CT220" s="27">
        <v>3022</v>
      </c>
      <c r="CU220" s="27">
        <v>1906</v>
      </c>
      <c r="CV220" s="27">
        <v>2388</v>
      </c>
      <c r="CW220" s="27">
        <v>596</v>
      </c>
      <c r="CX220" s="26">
        <v>-976</v>
      </c>
      <c r="CY220" s="26">
        <v>4504</v>
      </c>
      <c r="CZ220" s="26">
        <v>18682</v>
      </c>
      <c r="DA220" s="26">
        <v>22210</v>
      </c>
      <c r="DB220" s="26"/>
      <c r="DC220" s="153">
        <v>1113</v>
      </c>
      <c r="DD220" s="153">
        <v>645</v>
      </c>
      <c r="DE220" s="153">
        <v>926</v>
      </c>
      <c r="DF220" s="153">
        <v>912</v>
      </c>
      <c r="DG220" s="153">
        <v>510</v>
      </c>
      <c r="DH220" s="153">
        <v>988</v>
      </c>
      <c r="DI220" s="153">
        <v>854</v>
      </c>
      <c r="DJ220" s="153">
        <v>500</v>
      </c>
      <c r="DK220" s="153">
        <v>1029</v>
      </c>
      <c r="DL220" s="153">
        <v>941</v>
      </c>
      <c r="DM220" s="153">
        <v>997</v>
      </c>
      <c r="DN220" s="153">
        <v>727</v>
      </c>
      <c r="DO220" s="153">
        <v>1527</v>
      </c>
      <c r="DP220" s="153">
        <v>1351</v>
      </c>
      <c r="DQ220" s="153">
        <v>1327</v>
      </c>
      <c r="DR220" s="153">
        <v>1288</v>
      </c>
      <c r="DS220" s="153">
        <v>1518</v>
      </c>
      <c r="DT220" s="153">
        <v>1491</v>
      </c>
      <c r="DU220" s="153">
        <v>1024</v>
      </c>
      <c r="DV220" s="153">
        <v>822</v>
      </c>
      <c r="DW220" s="153">
        <v>1253</v>
      </c>
      <c r="DX220" s="153">
        <v>1770</v>
      </c>
      <c r="DY220" s="153">
        <v>894</v>
      </c>
      <c r="DZ220" s="153">
        <v>1394</v>
      </c>
      <c r="EA220" s="153">
        <v>1517</v>
      </c>
      <c r="EB220" s="153">
        <v>1802</v>
      </c>
      <c r="EC220" s="153">
        <v>2193</v>
      </c>
      <c r="ED220" s="153">
        <v>2606</v>
      </c>
      <c r="EE220" s="153">
        <v>2268</v>
      </c>
      <c r="EF220" s="153">
        <v>2431</v>
      </c>
      <c r="EG220" s="26">
        <v>8418</v>
      </c>
      <c r="EH220" s="26">
        <v>12072</v>
      </c>
      <c r="EI220" s="26">
        <v>18128</v>
      </c>
      <c r="EJ220" s="26">
        <v>38618</v>
      </c>
      <c r="EK220" s="26"/>
      <c r="EL220" s="27">
        <v>771</v>
      </c>
      <c r="EM220" s="27">
        <v>543</v>
      </c>
      <c r="EN220" s="27">
        <v>759</v>
      </c>
      <c r="EO220" s="27">
        <v>1061</v>
      </c>
      <c r="EP220" s="27">
        <v>574</v>
      </c>
      <c r="EQ220" s="27">
        <v>298</v>
      </c>
      <c r="ER220" s="27">
        <v>427</v>
      </c>
      <c r="ES220" s="27">
        <v>556</v>
      </c>
      <c r="ET220" s="27">
        <v>647</v>
      </c>
      <c r="EU220" s="27">
        <v>1806</v>
      </c>
      <c r="EV220" s="27">
        <v>1258</v>
      </c>
      <c r="EW220" s="27">
        <v>629</v>
      </c>
      <c r="EX220" s="27">
        <v>1368</v>
      </c>
      <c r="EY220" s="27">
        <v>1602</v>
      </c>
      <c r="EZ220" s="27">
        <v>1353</v>
      </c>
      <c r="FA220" s="27">
        <v>1663</v>
      </c>
      <c r="FB220" s="27">
        <v>2697</v>
      </c>
      <c r="FC220" s="27">
        <v>2133</v>
      </c>
      <c r="FD220" s="27">
        <v>1524</v>
      </c>
      <c r="FE220" s="27">
        <v>2349</v>
      </c>
      <c r="FF220" s="27">
        <v>2573</v>
      </c>
      <c r="FG220" s="27">
        <v>2754</v>
      </c>
      <c r="FH220" s="27">
        <v>2551</v>
      </c>
      <c r="FI220" s="27">
        <v>2740</v>
      </c>
      <c r="FJ220" s="27">
        <v>3466</v>
      </c>
      <c r="FK220" s="27">
        <v>5316</v>
      </c>
      <c r="FL220" s="27">
        <v>5215</v>
      </c>
      <c r="FM220" s="27">
        <v>4512</v>
      </c>
      <c r="FN220" s="27">
        <v>4656</v>
      </c>
      <c r="FO220" s="27">
        <v>3027</v>
      </c>
      <c r="FP220" s="26">
        <v>7442</v>
      </c>
      <c r="FQ220" s="26">
        <v>16576</v>
      </c>
      <c r="FR220" s="26">
        <v>36810</v>
      </c>
      <c r="FS220" s="26">
        <v>60828</v>
      </c>
      <c r="FT220" s="240">
        <f t="shared" si="906"/>
        <v>2.4559302273726324E-2</v>
      </c>
      <c r="FU220" s="240">
        <f t="shared" si="840"/>
        <v>2.2090771509007175E-2</v>
      </c>
      <c r="FV220" s="240">
        <f t="shared" si="841"/>
        <v>2.6289811399179092E-2</v>
      </c>
      <c r="FW220" s="240">
        <f t="shared" si="842"/>
        <v>7.7925893283390252E-2</v>
      </c>
      <c r="FX220" s="240">
        <f t="shared" si="843"/>
        <v>2.3886973831140457E-2</v>
      </c>
      <c r="FY220" s="240">
        <f t="shared" si="844"/>
        <v>1.2652405584607656E-2</v>
      </c>
      <c r="FZ220" s="240">
        <f t="shared" si="845"/>
        <v>1.3388797725681197E-2</v>
      </c>
      <c r="GA220" s="240">
        <f t="shared" si="846"/>
        <v>1.9929744067675101E-2</v>
      </c>
      <c r="GB220" s="240">
        <f t="shared" si="847"/>
        <v>2.5750218896760328E-2</v>
      </c>
      <c r="GC220" s="240">
        <f t="shared" si="848"/>
        <v>3.7302488898068781E-2</v>
      </c>
      <c r="GD220" s="240">
        <f t="shared" si="849"/>
        <v>2.5989050717901044E-2</v>
      </c>
      <c r="GE220" s="240">
        <f t="shared" si="850"/>
        <v>1.4566929133858268E-2</v>
      </c>
      <c r="GF220" s="240">
        <f t="shared" si="851"/>
        <v>3.0772691485772129E-2</v>
      </c>
      <c r="GG220" s="240">
        <f t="shared" si="852"/>
        <v>2.6485905596428865E-2</v>
      </c>
      <c r="GH220" s="240">
        <f t="shared" si="853"/>
        <v>2.1568283623726706E-2</v>
      </c>
      <c r="GI220" s="240">
        <f t="shared" si="854"/>
        <v>2.2270432418678772E-2</v>
      </c>
      <c r="GJ220" s="240">
        <f t="shared" si="855"/>
        <v>3.4174279957931548E-2</v>
      </c>
      <c r="GK220" s="240">
        <f t="shared" si="856"/>
        <v>2.7746341463414634E-2</v>
      </c>
      <c r="GL220" s="240">
        <f t="shared" si="857"/>
        <v>1.6963301833238721E-2</v>
      </c>
      <c r="GM220" s="240">
        <f t="shared" si="858"/>
        <v>2.9508567408672932E-2</v>
      </c>
      <c r="GN220" s="240">
        <f t="shared" si="859"/>
        <v>3.9747887476248592E-2</v>
      </c>
      <c r="GO220" s="240">
        <f t="shared" si="860"/>
        <v>5.0496901243169898E-2</v>
      </c>
      <c r="GP220" s="240">
        <f t="shared" si="861"/>
        <v>4.2797704929033988E-2</v>
      </c>
      <c r="GQ220" s="240">
        <f t="shared" si="862"/>
        <v>4.0417152213355359E-2</v>
      </c>
      <c r="GR220" s="240">
        <f t="shared" si="863"/>
        <v>5.3693978404672271E-2</v>
      </c>
      <c r="GS220" s="240">
        <f t="shared" si="864"/>
        <v>7.8836143613471549E-2</v>
      </c>
      <c r="GT220" s="240">
        <f t="shared" si="865"/>
        <v>7.4039894938595863E-2</v>
      </c>
      <c r="GU220" s="240">
        <f t="shared" si="866"/>
        <v>5.9091043031559098E-2</v>
      </c>
      <c r="GV220" s="240">
        <f t="shared" si="867"/>
        <v>8.2928871038124838E-2</v>
      </c>
      <c r="GW220" s="240">
        <f t="shared" si="868"/>
        <v>4.0779530750240531E-2</v>
      </c>
      <c r="GX220" s="241">
        <f t="shared" si="869"/>
        <v>2.663814573879154E-2</v>
      </c>
      <c r="GY220" s="241">
        <f t="shared" si="870"/>
        <v>2.5146851788921794E-2</v>
      </c>
      <c r="GZ220" s="241">
        <f t="shared" si="871"/>
        <v>5.6128491194185372E-2</v>
      </c>
      <c r="HA220" s="241">
        <f t="shared" si="872"/>
        <v>3.8152022441460987E-2</v>
      </c>
      <c r="HB220" s="26"/>
      <c r="HC220" s="26"/>
      <c r="HD220" s="38"/>
      <c r="HE220" s="27">
        <v>134.15400000000002</v>
      </c>
      <c r="HF220" s="27">
        <v>94.482000000000014</v>
      </c>
      <c r="HG220" s="27">
        <v>132.066</v>
      </c>
      <c r="HH220" s="27">
        <f>HH113</f>
        <v>0</v>
      </c>
      <c r="HI220" s="27">
        <v>99.876000000000005</v>
      </c>
      <c r="HJ220" s="27">
        <v>51.852000000000004</v>
      </c>
      <c r="HK220" s="27">
        <v>74.298000000000002</v>
      </c>
      <c r="HL220" s="27">
        <v>96.744000000000014</v>
      </c>
      <c r="HM220" s="27">
        <v>112.57800000000002</v>
      </c>
      <c r="HN220" s="27">
        <v>314.24400000000003</v>
      </c>
      <c r="HO220" s="27">
        <v>218.89200000000002</v>
      </c>
      <c r="HP220" s="27">
        <v>109.44600000000001</v>
      </c>
      <c r="HQ220" s="27">
        <v>238.03200000000001</v>
      </c>
      <c r="HR220" s="27">
        <v>278.74800000000005</v>
      </c>
      <c r="HS220" s="27">
        <v>235.42200000000003</v>
      </c>
      <c r="HT220" s="27">
        <v>289.36200000000002</v>
      </c>
      <c r="HU220" s="27">
        <v>469.27800000000002</v>
      </c>
      <c r="HV220" s="27">
        <v>371.14200000000005</v>
      </c>
      <c r="HW220" s="27">
        <v>265.17600000000004</v>
      </c>
      <c r="HX220" s="27">
        <v>408.72600000000006</v>
      </c>
      <c r="HY220" s="27">
        <v>447.70200000000006</v>
      </c>
      <c r="HZ220" s="27">
        <v>479.19600000000003</v>
      </c>
      <c r="IA220" s="27">
        <v>443.87400000000002</v>
      </c>
      <c r="IB220" s="27">
        <v>476.76000000000005</v>
      </c>
      <c r="IC220" s="27">
        <v>603.08400000000006</v>
      </c>
      <c r="ID220" s="27">
        <v>924.98400000000004</v>
      </c>
      <c r="IE220" s="27">
        <v>907.41000000000008</v>
      </c>
      <c r="IF220" s="27">
        <v>785.08800000000008</v>
      </c>
      <c r="IG220" s="27">
        <v>810.14400000000012</v>
      </c>
      <c r="IH220" s="27">
        <v>526.69800000000009</v>
      </c>
      <c r="II220" s="26">
        <v>1294.9079999999999</v>
      </c>
      <c r="IJ220" s="26">
        <v>2884.2240000000002</v>
      </c>
      <c r="IK220" s="26">
        <v>6404.9400000000005</v>
      </c>
      <c r="IL220" s="26">
        <v>10584.072</v>
      </c>
      <c r="IM220" s="172">
        <f t="shared" si="873"/>
        <v>0.17400000000000004</v>
      </c>
      <c r="IN220" s="172">
        <f t="shared" si="874"/>
        <v>0.17400000000000002</v>
      </c>
      <c r="IO220" s="172">
        <f t="shared" si="875"/>
        <v>0.17400000000000002</v>
      </c>
      <c r="IP220" s="172">
        <v>0.17400000000000002</v>
      </c>
      <c r="IQ220" s="172">
        <f t="shared" si="876"/>
        <v>0.17400000000000002</v>
      </c>
      <c r="IR220" s="172">
        <f t="shared" si="877"/>
        <v>0.17400000000000002</v>
      </c>
      <c r="IS220" s="172">
        <f t="shared" si="878"/>
        <v>0.17400000000000002</v>
      </c>
      <c r="IT220" s="172">
        <f t="shared" si="879"/>
        <v>0.17400000000000002</v>
      </c>
      <c r="IU220" s="172">
        <f t="shared" si="880"/>
        <v>0.17400000000000002</v>
      </c>
      <c r="IV220" s="172">
        <f t="shared" si="881"/>
        <v>0.17400000000000002</v>
      </c>
      <c r="IW220" s="172">
        <f t="shared" si="882"/>
        <v>0.17400000000000002</v>
      </c>
      <c r="IX220" s="172">
        <f t="shared" si="883"/>
        <v>0.17400000000000002</v>
      </c>
      <c r="IY220" s="172">
        <f t="shared" si="884"/>
        <v>0.17400000000000002</v>
      </c>
      <c r="IZ220" s="172">
        <f t="shared" si="885"/>
        <v>0.17400000000000002</v>
      </c>
      <c r="JA220" s="172">
        <f t="shared" si="886"/>
        <v>0.17400000000000002</v>
      </c>
      <c r="JB220" s="172">
        <f t="shared" si="887"/>
        <v>0.17400000000000002</v>
      </c>
      <c r="JC220" s="172">
        <f t="shared" si="888"/>
        <v>0.17400000000000002</v>
      </c>
      <c r="JD220" s="172">
        <f t="shared" si="889"/>
        <v>0.17400000000000002</v>
      </c>
      <c r="JE220" s="172">
        <f t="shared" si="890"/>
        <v>0.17400000000000002</v>
      </c>
      <c r="JF220" s="172">
        <f t="shared" si="891"/>
        <v>0.17400000000000002</v>
      </c>
      <c r="JG220" s="172">
        <f t="shared" si="892"/>
        <v>0.17400000000000002</v>
      </c>
      <c r="JH220" s="172">
        <f t="shared" si="893"/>
        <v>0.17400000000000002</v>
      </c>
      <c r="JI220" s="172">
        <f t="shared" si="894"/>
        <v>0.17400000000000002</v>
      </c>
      <c r="JJ220" s="172">
        <f t="shared" si="895"/>
        <v>0.17400000000000002</v>
      </c>
      <c r="JK220" s="172">
        <f t="shared" si="896"/>
        <v>0.17400000000000002</v>
      </c>
      <c r="JL220" s="172">
        <f t="shared" si="897"/>
        <v>0.17400000000000002</v>
      </c>
      <c r="JM220" s="172">
        <f t="shared" si="898"/>
        <v>0.17400000000000002</v>
      </c>
      <c r="JN220" s="172">
        <f t="shared" si="899"/>
        <v>0.17400000000000002</v>
      </c>
      <c r="JO220" s="172">
        <f t="shared" si="900"/>
        <v>0.17400000000000002</v>
      </c>
      <c r="JP220" s="172">
        <f t="shared" si="901"/>
        <v>0.17400000000000004</v>
      </c>
      <c r="JQ220" s="38">
        <f t="shared" si="902"/>
        <v>0.17399999999999999</v>
      </c>
      <c r="JR220" s="38">
        <f t="shared" si="903"/>
        <v>0.17400000000000002</v>
      </c>
      <c r="JS220" s="38">
        <f t="shared" si="904"/>
        <v>0.17400000000000002</v>
      </c>
      <c r="JT220" s="37">
        <f t="shared" si="905"/>
        <v>0.17400000000000002</v>
      </c>
    </row>
    <row r="221" spans="2:280" outlineLevel="1" x14ac:dyDescent="0.25">
      <c r="B221" s="26">
        <f>B3+B77+B167</f>
        <v>0</v>
      </c>
      <c r="C221" s="26"/>
      <c r="D221" s="32"/>
      <c r="E221" s="70"/>
      <c r="F221" s="28" t="s">
        <v>251</v>
      </c>
      <c r="G221" s="78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78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6"/>
      <c r="AM221" s="78">
        <v>359</v>
      </c>
      <c r="AN221" s="27">
        <v>359</v>
      </c>
      <c r="AO221" s="27">
        <v>359</v>
      </c>
      <c r="AP221" s="27">
        <v>359</v>
      </c>
      <c r="AQ221" s="27">
        <v>359</v>
      </c>
      <c r="AR221" s="27">
        <v>359</v>
      </c>
      <c r="AS221" s="27">
        <v>359</v>
      </c>
      <c r="AT221" s="78">
        <v>359</v>
      </c>
      <c r="AU221" s="27">
        <v>475</v>
      </c>
      <c r="AV221" s="27">
        <v>541</v>
      </c>
      <c r="AW221" s="27">
        <v>731</v>
      </c>
      <c r="AX221" s="27">
        <v>655</v>
      </c>
      <c r="AY221" s="27">
        <v>1222</v>
      </c>
      <c r="AZ221" s="27">
        <v>1885</v>
      </c>
      <c r="BA221" s="27">
        <v>1927</v>
      </c>
      <c r="BB221" s="27">
        <v>2057</v>
      </c>
      <c r="BC221" s="27">
        <v>2112</v>
      </c>
      <c r="BD221" s="27">
        <v>2077</v>
      </c>
      <c r="BE221" s="27">
        <v>2232</v>
      </c>
      <c r="BF221" s="27">
        <v>2930</v>
      </c>
      <c r="BG221" s="27">
        <v>3960</v>
      </c>
      <c r="BH221" s="27">
        <v>5248</v>
      </c>
      <c r="BI221" s="27">
        <v>6688</v>
      </c>
      <c r="BJ221" s="27">
        <v>8175</v>
      </c>
      <c r="BK221" s="27">
        <v>9828</v>
      </c>
      <c r="BL221" s="27">
        <v>11400</v>
      </c>
      <c r="BM221" s="27">
        <v>14396</v>
      </c>
      <c r="BN221" s="27">
        <v>16714</v>
      </c>
      <c r="BO221" s="27">
        <v>18141</v>
      </c>
      <c r="BP221" s="27">
        <v>18726</v>
      </c>
      <c r="BQ221" s="27">
        <v>20068</v>
      </c>
      <c r="BR221" s="26"/>
      <c r="BS221" s="26"/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0</v>
      </c>
      <c r="CA221" s="27">
        <v>116</v>
      </c>
      <c r="CB221" s="27">
        <v>66</v>
      </c>
      <c r="CC221" s="27">
        <v>190</v>
      </c>
      <c r="CD221" s="27">
        <v>-76</v>
      </c>
      <c r="CE221" s="27">
        <v>567</v>
      </c>
      <c r="CF221" s="27">
        <v>663</v>
      </c>
      <c r="CG221" s="27">
        <v>42</v>
      </c>
      <c r="CH221" s="27">
        <v>130</v>
      </c>
      <c r="CI221" s="27">
        <v>55</v>
      </c>
      <c r="CJ221" s="27">
        <v>-35</v>
      </c>
      <c r="CK221" s="27">
        <v>155</v>
      </c>
      <c r="CL221" s="27">
        <v>698</v>
      </c>
      <c r="CM221" s="27">
        <v>1030</v>
      </c>
      <c r="CN221" s="27">
        <v>1288</v>
      </c>
      <c r="CO221" s="27">
        <v>1440</v>
      </c>
      <c r="CP221" s="27">
        <v>1487</v>
      </c>
      <c r="CQ221" s="27">
        <v>1653</v>
      </c>
      <c r="CR221" s="27">
        <v>1572</v>
      </c>
      <c r="CS221" s="27">
        <v>2996</v>
      </c>
      <c r="CT221" s="27">
        <v>2318</v>
      </c>
      <c r="CU221" s="27">
        <v>1427</v>
      </c>
      <c r="CV221" s="27">
        <v>585</v>
      </c>
      <c r="CW221" s="27">
        <v>1342</v>
      </c>
      <c r="CX221" s="26">
        <v>372</v>
      </c>
      <c r="CY221" s="26">
        <v>3229</v>
      </c>
      <c r="CZ221" s="26">
        <v>16108</v>
      </c>
      <c r="DA221" s="26">
        <v>19709</v>
      </c>
      <c r="DB221" s="26"/>
      <c r="DC221" s="153">
        <v>6</v>
      </c>
      <c r="DD221" s="153">
        <v>8</v>
      </c>
      <c r="DE221" s="153">
        <v>16</v>
      </c>
      <c r="DF221" s="153">
        <v>14</v>
      </c>
      <c r="DG221" s="153">
        <v>10</v>
      </c>
      <c r="DH221" s="153">
        <v>44</v>
      </c>
      <c r="DI221" s="153">
        <v>57</v>
      </c>
      <c r="DJ221" s="153">
        <v>25</v>
      </c>
      <c r="DK221" s="153">
        <v>62</v>
      </c>
      <c r="DL221" s="153">
        <v>122</v>
      </c>
      <c r="DM221" s="153">
        <v>160</v>
      </c>
      <c r="DN221" s="153">
        <v>131</v>
      </c>
      <c r="DO221" s="153">
        <v>143</v>
      </c>
      <c r="DP221" s="153">
        <v>290</v>
      </c>
      <c r="DQ221" s="153">
        <v>329</v>
      </c>
      <c r="DR221" s="153">
        <v>322</v>
      </c>
      <c r="DS221" s="153">
        <v>525</v>
      </c>
      <c r="DT221" s="153">
        <v>366</v>
      </c>
      <c r="DU221" s="153">
        <v>298</v>
      </c>
      <c r="DV221" s="153">
        <v>180</v>
      </c>
      <c r="DW221" s="153">
        <v>270</v>
      </c>
      <c r="DX221" s="153">
        <v>293</v>
      </c>
      <c r="DY221" s="153">
        <v>197</v>
      </c>
      <c r="DZ221" s="153">
        <v>329</v>
      </c>
      <c r="EA221" s="153">
        <v>539</v>
      </c>
      <c r="EB221" s="153">
        <v>883</v>
      </c>
      <c r="EC221" s="153">
        <v>1073</v>
      </c>
      <c r="ED221" s="153">
        <v>1423</v>
      </c>
      <c r="EE221" s="153">
        <v>1481</v>
      </c>
      <c r="EF221" s="153">
        <v>1484</v>
      </c>
      <c r="EG221" s="26">
        <v>364</v>
      </c>
      <c r="EH221" s="26">
        <v>2744</v>
      </c>
      <c r="EI221" s="26">
        <v>7972</v>
      </c>
      <c r="EJ221" s="26">
        <v>11080</v>
      </c>
      <c r="EK221" s="26"/>
      <c r="EL221" s="27">
        <v>6</v>
      </c>
      <c r="EM221" s="27">
        <v>8</v>
      </c>
      <c r="EN221" s="27">
        <v>16</v>
      </c>
      <c r="EO221" s="27">
        <v>14</v>
      </c>
      <c r="EP221" s="27">
        <v>10</v>
      </c>
      <c r="EQ221" s="27">
        <v>44</v>
      </c>
      <c r="ER221" s="27">
        <v>57</v>
      </c>
      <c r="ES221" s="27">
        <v>141</v>
      </c>
      <c r="ET221" s="27">
        <v>128</v>
      </c>
      <c r="EU221" s="27">
        <v>312</v>
      </c>
      <c r="EV221" s="27">
        <v>84</v>
      </c>
      <c r="EW221" s="27">
        <v>698</v>
      </c>
      <c r="EX221" s="27">
        <v>806</v>
      </c>
      <c r="EY221" s="27">
        <v>332</v>
      </c>
      <c r="EZ221" s="27">
        <v>459</v>
      </c>
      <c r="FA221" s="27">
        <v>377</v>
      </c>
      <c r="FB221" s="27">
        <v>490</v>
      </c>
      <c r="FC221" s="27">
        <v>521</v>
      </c>
      <c r="FD221" s="27">
        <v>996</v>
      </c>
      <c r="FE221" s="27">
        <v>1210</v>
      </c>
      <c r="FF221" s="27">
        <v>1558</v>
      </c>
      <c r="FG221" s="27">
        <v>1733</v>
      </c>
      <c r="FH221" s="27">
        <v>1684</v>
      </c>
      <c r="FI221" s="27">
        <v>1982</v>
      </c>
      <c r="FJ221" s="27">
        <v>2111</v>
      </c>
      <c r="FK221" s="27">
        <v>3879</v>
      </c>
      <c r="FL221" s="27">
        <v>3391</v>
      </c>
      <c r="FM221" s="27">
        <v>2850</v>
      </c>
      <c r="FN221" s="27">
        <v>2066</v>
      </c>
      <c r="FO221" s="27">
        <v>2826</v>
      </c>
      <c r="FP221" s="26">
        <v>736</v>
      </c>
      <c r="FQ221" s="26">
        <v>5973</v>
      </c>
      <c r="FR221" s="26">
        <v>24080</v>
      </c>
      <c r="FS221" s="26">
        <v>30789</v>
      </c>
      <c r="FT221" s="240">
        <f t="shared" si="906"/>
        <v>1.9112297489281185E-4</v>
      </c>
      <c r="FU221" s="240">
        <f t="shared" si="840"/>
        <v>3.25462563668614E-4</v>
      </c>
      <c r="FV221" s="240">
        <f t="shared" si="841"/>
        <v>5.541989227758439E-4</v>
      </c>
      <c r="FW221" s="240">
        <f t="shared" si="842"/>
        <v>1.0282398736733869E-3</v>
      </c>
      <c r="FX221" s="240">
        <f t="shared" si="843"/>
        <v>4.161493698804958E-4</v>
      </c>
      <c r="FY221" s="240">
        <f t="shared" si="844"/>
        <v>1.8681404218883787E-3</v>
      </c>
      <c r="FZ221" s="240">
        <f t="shared" si="845"/>
        <v>1.7872633966366002E-3</v>
      </c>
      <c r="GA221" s="240">
        <f t="shared" si="846"/>
        <v>5.0541257437809158E-3</v>
      </c>
      <c r="GB221" s="240">
        <f t="shared" si="847"/>
        <v>5.094324603995861E-3</v>
      </c>
      <c r="GC221" s="240">
        <f t="shared" si="848"/>
        <v>6.4442837963441081E-3</v>
      </c>
      <c r="GD221" s="240">
        <f t="shared" si="849"/>
        <v>1.7353579175704988E-3</v>
      </c>
      <c r="GE221" s="240">
        <f t="shared" si="850"/>
        <v>1.6164891153311718E-2</v>
      </c>
      <c r="GF221" s="240">
        <f t="shared" si="851"/>
        <v>1.8130693960184456E-2</v>
      </c>
      <c r="GG221" s="240">
        <f t="shared" si="852"/>
        <v>5.4889642060014883E-3</v>
      </c>
      <c r="GH221" s="240">
        <f t="shared" si="853"/>
        <v>7.3169565286700352E-3</v>
      </c>
      <c r="GI221" s="240">
        <f t="shared" si="854"/>
        <v>5.0486789066998784E-3</v>
      </c>
      <c r="GJ221" s="240">
        <f t="shared" si="855"/>
        <v>6.2088977305845231E-3</v>
      </c>
      <c r="GK221" s="240">
        <f t="shared" si="856"/>
        <v>6.7772357723577233E-3</v>
      </c>
      <c r="GL221" s="240">
        <f t="shared" si="857"/>
        <v>1.1086252379203259E-2</v>
      </c>
      <c r="GM221" s="240">
        <f t="shared" si="858"/>
        <v>1.5200241193909853E-2</v>
      </c>
      <c r="GN221" s="240">
        <f t="shared" si="859"/>
        <v>2.4068095098326973E-2</v>
      </c>
      <c r="GO221" s="240">
        <f t="shared" si="860"/>
        <v>3.1776009387949687E-2</v>
      </c>
      <c r="GP221" s="240">
        <f t="shared" si="861"/>
        <v>2.8252189376908366E-2</v>
      </c>
      <c r="GQ221" s="240">
        <f t="shared" si="862"/>
        <v>2.9236056820025665E-2</v>
      </c>
      <c r="GR221" s="240">
        <f t="shared" si="863"/>
        <v>3.2702824123561215E-2</v>
      </c>
      <c r="GS221" s="240">
        <f t="shared" si="864"/>
        <v>5.7525470480936071E-2</v>
      </c>
      <c r="GT221" s="240">
        <f t="shared" si="865"/>
        <v>4.8143678568893303E-2</v>
      </c>
      <c r="GU221" s="240">
        <f t="shared" si="866"/>
        <v>3.7324794468072568E-2</v>
      </c>
      <c r="GV221" s="240">
        <f t="shared" si="867"/>
        <v>3.6797905404803675E-2</v>
      </c>
      <c r="GW221" s="240">
        <f t="shared" si="868"/>
        <v>3.807167291053179E-2</v>
      </c>
      <c r="GX221" s="241">
        <f t="shared" si="869"/>
        <v>2.6344632173811574E-3</v>
      </c>
      <c r="GY221" s="241">
        <f t="shared" si="870"/>
        <v>9.0614228846060494E-3</v>
      </c>
      <c r="GZ221" s="241">
        <f t="shared" si="871"/>
        <v>3.6717578591577933E-2</v>
      </c>
      <c r="HA221" s="241">
        <f t="shared" si="872"/>
        <v>1.9311215541364869E-2</v>
      </c>
      <c r="HB221" s="26"/>
      <c r="HC221" s="26"/>
      <c r="HD221" s="38">
        <f>IL221/FS221</f>
        <v>0.86657300984117702</v>
      </c>
      <c r="HE221" s="27">
        <v>5.07036</v>
      </c>
      <c r="HF221" s="27">
        <v>6.9182399999999999</v>
      </c>
      <c r="HG221" s="27">
        <v>13.72512</v>
      </c>
      <c r="HH221" s="27">
        <f>HH3+HH77+HH167</f>
        <v>97.91328</v>
      </c>
      <c r="HI221" s="27">
        <v>8.6269200000000001</v>
      </c>
      <c r="HJ221" s="27">
        <v>38.147760000000005</v>
      </c>
      <c r="HK221" s="27">
        <v>49.407299999999999</v>
      </c>
      <c r="HL221" s="27">
        <v>120.97524</v>
      </c>
      <c r="HM221" s="27">
        <v>113.67594000000001</v>
      </c>
      <c r="HN221" s="27">
        <v>270.06018000000006</v>
      </c>
      <c r="HO221" s="27">
        <v>73.965660000000014</v>
      </c>
      <c r="HP221" s="27">
        <v>603.20057999999995</v>
      </c>
      <c r="HQ221" s="27">
        <v>697.58688000000006</v>
      </c>
      <c r="HR221" s="27">
        <v>290.10324000000003</v>
      </c>
      <c r="HS221" s="27">
        <v>396.10404</v>
      </c>
      <c r="HT221" s="27">
        <v>326.58234000000004</v>
      </c>
      <c r="HU221" s="27">
        <v>425.08722</v>
      </c>
      <c r="HV221" s="27">
        <v>451.19244000000003</v>
      </c>
      <c r="HW221" s="27">
        <v>863.14092000000005</v>
      </c>
      <c r="HX221" s="27">
        <v>1048.19514</v>
      </c>
      <c r="HY221" s="27">
        <v>1350.29394</v>
      </c>
      <c r="HZ221" s="27">
        <v>1505.14002</v>
      </c>
      <c r="IA221" s="27">
        <v>1457.2691399999999</v>
      </c>
      <c r="IB221" s="27">
        <v>1719.1373999999998</v>
      </c>
      <c r="IC221" s="27">
        <v>1829.3577</v>
      </c>
      <c r="ID221" s="27">
        <v>3364.7754600000003</v>
      </c>
      <c r="IE221" s="27">
        <v>2938.3014600000001</v>
      </c>
      <c r="IF221" s="27">
        <v>2467.09728</v>
      </c>
      <c r="IG221" s="27">
        <v>1783.05978</v>
      </c>
      <c r="IH221" s="27">
        <v>2452.6465800000005</v>
      </c>
      <c r="II221" s="26">
        <v>638.67918000000009</v>
      </c>
      <c r="IJ221" s="26">
        <v>5175.1584600000006</v>
      </c>
      <c r="IK221" s="26">
        <v>20867.078760000004</v>
      </c>
      <c r="IL221" s="26">
        <v>26680.916399999998</v>
      </c>
      <c r="IM221" s="172">
        <f t="shared" si="873"/>
        <v>0.84506000000000003</v>
      </c>
      <c r="IN221" s="172">
        <f t="shared" si="874"/>
        <v>0.86477999999999999</v>
      </c>
      <c r="IO221" s="172">
        <f t="shared" si="875"/>
        <v>0.85782000000000003</v>
      </c>
      <c r="IP221" s="172">
        <v>0.86229428571428568</v>
      </c>
      <c r="IQ221" s="172">
        <f t="shared" si="876"/>
        <v>0.86269200000000001</v>
      </c>
      <c r="IR221" s="172">
        <f t="shared" si="877"/>
        <v>0.86699454545454557</v>
      </c>
      <c r="IS221" s="172">
        <f t="shared" si="878"/>
        <v>0.86679473684210528</v>
      </c>
      <c r="IT221" s="172">
        <f t="shared" si="879"/>
        <v>0.85798042553191489</v>
      </c>
      <c r="IU221" s="172">
        <f t="shared" si="880"/>
        <v>0.88809328125000009</v>
      </c>
      <c r="IV221" s="172">
        <f t="shared" si="881"/>
        <v>0.86557750000000022</v>
      </c>
      <c r="IW221" s="172">
        <f t="shared" si="882"/>
        <v>0.88054357142857165</v>
      </c>
      <c r="IX221" s="172">
        <f t="shared" si="883"/>
        <v>0.86418421203438389</v>
      </c>
      <c r="IY221" s="172">
        <f t="shared" si="884"/>
        <v>0.86549240694789087</v>
      </c>
      <c r="IZ221" s="172">
        <f t="shared" si="885"/>
        <v>0.87380493975903628</v>
      </c>
      <c r="JA221" s="172">
        <f t="shared" si="886"/>
        <v>0.86297176470588233</v>
      </c>
      <c r="JB221" s="172">
        <f t="shared" si="887"/>
        <v>0.86626615384615402</v>
      </c>
      <c r="JC221" s="172">
        <f t="shared" si="888"/>
        <v>0.86752493877551018</v>
      </c>
      <c r="JD221" s="172">
        <f t="shared" si="889"/>
        <v>0.86601236084452982</v>
      </c>
      <c r="JE221" s="172">
        <f t="shared" si="890"/>
        <v>0.86660734939759043</v>
      </c>
      <c r="JF221" s="172">
        <f t="shared" si="891"/>
        <v>0.86627697520661162</v>
      </c>
      <c r="JG221" s="172">
        <f t="shared" si="892"/>
        <v>0.86668417201540437</v>
      </c>
      <c r="JH221" s="172">
        <f t="shared" si="893"/>
        <v>0.86851703404500868</v>
      </c>
      <c r="JI221" s="172">
        <f t="shared" si="894"/>
        <v>0.86536172209026119</v>
      </c>
      <c r="JJ221" s="172">
        <f t="shared" si="895"/>
        <v>0.86737507568113015</v>
      </c>
      <c r="JK221" s="172">
        <f t="shared" si="896"/>
        <v>0.86658346755092375</v>
      </c>
      <c r="JL221" s="172">
        <f t="shared" si="897"/>
        <v>0.86743373549883995</v>
      </c>
      <c r="JM221" s="172">
        <f t="shared" si="898"/>
        <v>0.86649998820406959</v>
      </c>
      <c r="JN221" s="172">
        <f t="shared" si="899"/>
        <v>0.86564816842105263</v>
      </c>
      <c r="JO221" s="172">
        <f t="shared" si="900"/>
        <v>0.86304926427879969</v>
      </c>
      <c r="JP221" s="172">
        <f t="shared" si="901"/>
        <v>0.86788626326963925</v>
      </c>
      <c r="JQ221" s="38">
        <f t="shared" si="902"/>
        <v>0.86777062500000013</v>
      </c>
      <c r="JR221" s="38">
        <f t="shared" si="903"/>
        <v>0.86642532395781025</v>
      </c>
      <c r="JS221" s="38">
        <f t="shared" si="904"/>
        <v>0.8665730382059802</v>
      </c>
      <c r="JT221" s="37">
        <f t="shared" si="905"/>
        <v>0.86657300984117702</v>
      </c>
    </row>
    <row r="222" spans="2:280" x14ac:dyDescent="0.25">
      <c r="O222" s="12"/>
      <c r="P222" s="12"/>
      <c r="Q222" s="12"/>
      <c r="R222" s="12"/>
      <c r="S222" s="12"/>
      <c r="T222" s="12"/>
      <c r="U222" s="12"/>
      <c r="V222" s="12"/>
      <c r="W222" s="12"/>
      <c r="Y222" s="12"/>
      <c r="AL222" s="40"/>
      <c r="AU222" s="12"/>
      <c r="AV222" s="12"/>
      <c r="AW222" s="12"/>
      <c r="AX222" s="12"/>
      <c r="AY222" s="12"/>
      <c r="AZ222" s="12"/>
      <c r="BA222" s="12"/>
      <c r="BB222" s="12"/>
      <c r="BC222" s="12"/>
      <c r="BE222" s="12"/>
      <c r="BR222" s="40"/>
      <c r="BS222" s="40"/>
      <c r="DB222" s="40"/>
      <c r="DC222" s="104"/>
      <c r="DD222" s="104"/>
      <c r="DE222" s="104"/>
      <c r="DF222" s="104"/>
      <c r="DG222" s="104"/>
      <c r="DH222" s="104"/>
      <c r="DI222" s="104"/>
      <c r="DJ222" s="104"/>
      <c r="DK222" s="104"/>
      <c r="DL222" s="104"/>
      <c r="DM222" s="104"/>
      <c r="DN222" s="104"/>
      <c r="DO222" s="104"/>
      <c r="DP222" s="104"/>
      <c r="DQ222" s="104"/>
      <c r="DR222" s="104"/>
      <c r="DS222" s="104"/>
      <c r="DT222" s="104"/>
      <c r="DU222" s="104"/>
      <c r="DV222" s="104"/>
      <c r="DW222" s="104"/>
      <c r="DX222" s="104"/>
    </row>
    <row r="223" spans="2:280" x14ac:dyDescent="0.25">
      <c r="O223" s="12"/>
      <c r="P223" s="12"/>
      <c r="Q223" s="12"/>
      <c r="R223" s="12"/>
      <c r="S223" s="12"/>
      <c r="T223" s="12"/>
      <c r="U223" s="12"/>
      <c r="V223" s="12"/>
      <c r="W223" s="12"/>
      <c r="Y223" s="12"/>
      <c r="AL223" s="5"/>
      <c r="AU223" s="12"/>
      <c r="AV223" s="12"/>
      <c r="AW223" s="12"/>
      <c r="AX223" s="12"/>
      <c r="AY223" s="12"/>
      <c r="AZ223" s="12"/>
      <c r="BA223" s="12"/>
      <c r="BB223" s="12"/>
      <c r="BC223" s="12"/>
      <c r="BE223" s="12"/>
      <c r="BR223" s="5"/>
      <c r="BS223" s="5"/>
      <c r="DB223" s="5"/>
      <c r="DS223" s="137"/>
      <c r="DT223" s="137"/>
      <c r="DU223" s="137"/>
      <c r="DV223" s="137"/>
      <c r="DW223" s="137"/>
      <c r="DX223" s="137"/>
    </row>
  </sheetData>
  <autoFilter ref="A2:MX2">
    <sortState ref="A3:JT197">
      <sortCondition ref="F2"/>
    </sortState>
  </autoFilter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Gewest</vt:lpstr>
      <vt:lpstr>Be-tabel</vt:lpstr>
      <vt:lpstr>Be-Moslims</vt:lpstr>
      <vt:lpstr>Fiche</vt:lpstr>
      <vt:lpstr>Ingifte-Fiche</vt:lpstr>
      <vt:lpstr>Landen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</dc:creator>
  <cp:lastModifiedBy>jan.hertogen</cp:lastModifiedBy>
  <dcterms:created xsi:type="dcterms:W3CDTF">2012-11-25T10:57:31Z</dcterms:created>
  <dcterms:modified xsi:type="dcterms:W3CDTF">2022-12-29T08:56:10Z</dcterms:modified>
</cp:coreProperties>
</file>