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155" windowHeight="10545" activeTab="1"/>
  </bookViews>
  <sheets>
    <sheet name="Gegevens" sheetId="1" r:id="rId1"/>
    <sheet name="Tabel" sheetId="2" r:id="rId2"/>
  </sheets>
  <definedNames/>
  <calcPr fullCalcOnLoad="1"/>
</workbook>
</file>

<file path=xl/sharedStrings.xml><?xml version="1.0" encoding="utf-8"?>
<sst xmlns="http://schemas.openxmlformats.org/spreadsheetml/2006/main" count="1221" uniqueCount="176">
  <si>
    <t>In- en uitstroom loontrekkende tewerkstelling België 2009-2011 naar sector</t>
  </si>
  <si>
    <t>Profit</t>
  </si>
  <si>
    <t>Non-Profit</t>
  </si>
  <si>
    <t>Totaal</t>
  </si>
  <si>
    <t>    Secund.</t>
  </si>
  <si>
    <t>    Tertiair</t>
  </si>
  <si>
    <t>    Quartair</t>
  </si>
  <si>
    <t>1. Tewerkstelling</t>
  </si>
  <si>
    <t>2. % op totaal</t>
  </si>
  <si>
    <t>3. Evolutie</t>
  </si>
  <si>
    <t>2009-2010</t>
  </si>
  <si>
    <t>2010-2011</t>
  </si>
  <si>
    <t>Totaal 09-10</t>
  </si>
  <si>
    <t>4. Evolutie %</t>
  </si>
  <si>
    <t>% 09-10</t>
  </si>
  <si>
    <t>% 10-11</t>
  </si>
  <si>
    <t>5. Aandeel in ev.</t>
  </si>
  <si>
    <t>%Ev 09-10</t>
  </si>
  <si>
    <t>%Ev 10-11</t>
  </si>
  <si>
    <t>6. In- en uitstroom</t>
  </si>
  <si>
    <t>Instroom -29 jr</t>
  </si>
  <si>
    <t>Instroom 30-49 jr</t>
  </si>
  <si>
    <t>Uitstroom 50+ jr</t>
  </si>
  <si>
    <t>7. % uitstroom (1)</t>
  </si>
  <si>
    <t>% uit 50-54</t>
  </si>
  <si>
    <t>% uit 55-59</t>
  </si>
  <si>
    <t>% uit 60-64</t>
  </si>
  <si>
    <t>% uit 50-59</t>
  </si>
  <si>
    <t>% uit 50-64</t>
  </si>
  <si>
    <t>(1) Het percentage wordt berekend door de uitval te meten van 48-52 jarigen in 2009</t>
  </si>
  <si>
    <t>en het aantal 50-54 jarigen in 2011. Voor de Non-Profit is dit +0,67% omdat er meer</t>
  </si>
  <si>
    <t>instroom is in deze leeftijdscategorie. Vervolgens wordt de uitval gemeten van</t>
  </si>
  <si>
    <t>van 53-57 jarigen in 2009 en hun aantal als 55-59 jarigen in 2011, enz…</t>
  </si>
  <si>
    <t>Evolutie 2009-2014</t>
  </si>
  <si>
    <t>2009</t>
  </si>
  <si>
    <t>2014</t>
  </si>
  <si>
    <t>Ev. 09/14</t>
  </si>
  <si>
    <t>% Evolutie</t>
  </si>
  <si>
    <t>Saldo werk</t>
  </si>
  <si>
    <t>Vervan-</t>
  </si>
  <si>
    <t>gings-</t>
  </si>
  <si>
    <t>50-54jr  naar 55-59 jr</t>
  </si>
  <si>
    <t>percen-</t>
  </si>
  <si>
    <t>55-59 jr naar 60-64 jr</t>
  </si>
  <si>
    <t>tage:</t>
  </si>
  <si>
    <t>50-59 jr naar 55-64 jr</t>
  </si>
  <si>
    <t>Quartair</t>
  </si>
  <si>
    <t>primair</t>
  </si>
  <si>
    <t>Secundair</t>
  </si>
  <si>
    <t>Tertiair</t>
  </si>
  <si>
    <t>Gezondheidszorg</t>
  </si>
  <si>
    <t>Maatschappelijke dienstverlening</t>
  </si>
  <si>
    <t>Niet-residentiele hulpverlening</t>
  </si>
  <si>
    <t>Cultuur</t>
  </si>
  <si>
    <t>Detail Secundair</t>
  </si>
  <si>
    <t>Industrie</t>
  </si>
  <si>
    <t>Bouw</t>
  </si>
  <si>
    <t>Detail Tertiair</t>
  </si>
  <si>
    <t>Groot-en detailhandel</t>
  </si>
  <si>
    <t>Horeca</t>
  </si>
  <si>
    <t>Informeren en communicatie</t>
  </si>
  <si>
    <t>Fiancien en verzekeringen</t>
  </si>
  <si>
    <t>M - Vrije beroepen en wetenschappelijke en technische activiteiten</t>
  </si>
  <si>
    <t>N - Administratieve en ondersteunende diensten</t>
  </si>
  <si>
    <t>Uitzendbureaus</t>
  </si>
  <si>
    <t>Reinigen gebouwen - Dienstencheques</t>
  </si>
  <si>
    <t>Beveiliging</t>
  </si>
  <si>
    <t>Verenigingen - Overige diensten</t>
  </si>
  <si>
    <t>RSZ</t>
  </si>
  <si>
    <t>RSZ-PPO</t>
  </si>
  <si>
    <t>Op 5 jaar</t>
  </si>
  <si>
    <t>Op 1 jaar</t>
  </si>
  <si>
    <t>Evolutie 2013-2014</t>
  </si>
  <si>
    <t>2013</t>
  </si>
  <si>
    <t>Ev. 13/14</t>
  </si>
  <si>
    <t>55-59jr  naar 56-60 jr</t>
  </si>
  <si>
    <t>60-64 jr naar 61-64 jr</t>
  </si>
  <si>
    <t>55-64 jr naar 51-64 jr</t>
  </si>
  <si>
    <t>50-54jr  naar 51-55 jr</t>
  </si>
  <si>
    <t>Openbare Bestuur</t>
  </si>
  <si>
    <t>Onderwijs</t>
  </si>
  <si>
    <t>Politie</t>
  </si>
  <si>
    <t>Niet-Federale overheden</t>
  </si>
  <si>
    <t>Federale overheden</t>
  </si>
  <si>
    <t>Bewaking gevangenissen</t>
  </si>
  <si>
    <t>60-63 jr naar 61-64 jr</t>
  </si>
  <si>
    <t>Residentiele hulpverlening</t>
  </si>
  <si>
    <t>50-63 jr naar 51-64 jr</t>
  </si>
  <si>
    <t xml:space="preserve">   1. Primair</t>
  </si>
  <si>
    <t xml:space="preserve">   2. Secundair</t>
  </si>
  <si>
    <t xml:space="preserve">        Industrie</t>
  </si>
  <si>
    <t xml:space="preserve">        Bouw</t>
  </si>
  <si>
    <t xml:space="preserve">   3. Tertiair</t>
  </si>
  <si>
    <t xml:space="preserve">   4. Quartair</t>
  </si>
  <si>
    <t xml:space="preserve">       Openbaar bestuur</t>
  </si>
  <si>
    <t xml:space="preserve">       Onderwijs</t>
  </si>
  <si>
    <t xml:space="preserve">       Gezondheid/Welzijn</t>
  </si>
  <si>
    <t xml:space="preserve">            Gezondheid</t>
  </si>
  <si>
    <t xml:space="preserve">            Welzijn</t>
  </si>
  <si>
    <t xml:space="preserve">       Cultuur</t>
  </si>
  <si>
    <t xml:space="preserve">               Niet-Residentieel</t>
  </si>
  <si>
    <t xml:space="preserve">           Horeca</t>
  </si>
  <si>
    <t xml:space="preserve">           Informatie/Communicatie</t>
  </si>
  <si>
    <t xml:space="preserve">           Financiën/Verzekeringen</t>
  </si>
  <si>
    <t xml:space="preserve">           Federale overheden</t>
  </si>
  <si>
    <t xml:space="preserve">           Politie</t>
  </si>
  <si>
    <t xml:space="preserve">           Niet-federale overheden</t>
  </si>
  <si>
    <t xml:space="preserve">           Gevangenisbewakers</t>
  </si>
  <si>
    <t>Andere dan Non-Profit</t>
  </si>
  <si>
    <t>50-54 jaar naar 51-55</t>
  </si>
  <si>
    <t>55-59 jaar naar 56-60</t>
  </si>
  <si>
    <t>50-63 jaar naar 51-64</t>
  </si>
  <si>
    <t xml:space="preserve">   RSZ-werknemers</t>
  </si>
  <si>
    <t xml:space="preserve">   RSZ-PPO-werknemers</t>
  </si>
  <si>
    <t xml:space="preserve">   Non-Profit</t>
  </si>
  <si>
    <t xml:space="preserve">   Andere dan Non-Profit</t>
  </si>
  <si>
    <t>60-63 jaar naar 61-64</t>
  </si>
  <si>
    <t>Spoor</t>
  </si>
  <si>
    <t>Post</t>
  </si>
  <si>
    <t xml:space="preserve">               Residentieel</t>
  </si>
  <si>
    <t xml:space="preserve">       Verenigingen</t>
  </si>
  <si>
    <t xml:space="preserve">               Beveiliging</t>
  </si>
  <si>
    <t xml:space="preserve">               Uitzendbureaus</t>
  </si>
  <si>
    <t>50-54 jaar naar 55-59</t>
  </si>
  <si>
    <t>Andere dan non-Profit</t>
  </si>
  <si>
    <t xml:space="preserve">   Aantal x meer dan Non-Profit</t>
  </si>
  <si>
    <t>Evol. Tot.</t>
  </si>
  <si>
    <t>2013-2014</t>
  </si>
  <si>
    <t>2009-2014</t>
  </si>
  <si>
    <t>% Tewerksteling 2014</t>
  </si>
  <si>
    <t>50+</t>
  </si>
  <si>
    <t>60+</t>
  </si>
  <si>
    <t>55+</t>
  </si>
  <si>
    <t>Evol. 5 jr</t>
  </si>
  <si>
    <t>50/55/60+</t>
  </si>
  <si>
    <t>55-59 jaar naar 60-64</t>
  </si>
  <si>
    <t>50-59 jaar naar 55-64</t>
  </si>
  <si>
    <t xml:space="preserve">           Vrije Ber./Wetenschp. act.</t>
  </si>
  <si>
    <t xml:space="preserve">                Verzekeringen</t>
  </si>
  <si>
    <t xml:space="preserve">              Spoor</t>
  </si>
  <si>
    <t xml:space="preserve">              Post </t>
  </si>
  <si>
    <t xml:space="preserve">           Vervoer, opslag, post</t>
  </si>
  <si>
    <t xml:space="preserve">           Adm./Onderst. diensten</t>
  </si>
  <si>
    <t>Evolutie in % op 5 jaar 2009-2014</t>
  </si>
  <si>
    <t>Evolutie in % op 1 jaar 2013-2014</t>
  </si>
  <si>
    <t xml:space="preserve">                Financiele activiteit</t>
  </si>
  <si>
    <t xml:space="preserve">           Leger</t>
  </si>
  <si>
    <t xml:space="preserve">              Ander personenvervoer</t>
  </si>
  <si>
    <t xml:space="preserve">                Hotels/Verblijfstoerisme</t>
  </si>
  <si>
    <t xml:space="preserve">                Eetgelegenheden</t>
  </si>
  <si>
    <t xml:space="preserve">           Sociale verzekeringen</t>
  </si>
  <si>
    <t>Totaal Non-Profit en Andere</t>
  </si>
  <si>
    <t xml:space="preserve">           Groot- en detailhandel</t>
  </si>
  <si>
    <t xml:space="preserve">                Garages</t>
  </si>
  <si>
    <t xml:space="preserve">                Groothandel</t>
  </si>
  <si>
    <t xml:space="preserve">                Detailhandel</t>
  </si>
  <si>
    <t xml:space="preserve">                    Voeding</t>
  </si>
  <si>
    <t xml:space="preserve">                    Andere dan voeding</t>
  </si>
  <si>
    <t>Aantal werknem.</t>
  </si>
  <si>
    <t>Evolutie in % op 1 jaar 2012-2013</t>
  </si>
  <si>
    <t>Vgl 1 jr</t>
  </si>
  <si>
    <t>50-54 + 1 jaar</t>
  </si>
  <si>
    <t>55-59 + 1 jaar</t>
  </si>
  <si>
    <t>60-63+ 1 jaar</t>
  </si>
  <si>
    <t>50-63 + 1 jaar</t>
  </si>
  <si>
    <t xml:space="preserve"> 2012-2013 </t>
  </si>
  <si>
    <t xml:space="preserve"> 2013-2014 </t>
  </si>
  <si>
    <t xml:space="preserve">               Reinigen gebouwen (DC)</t>
  </si>
  <si>
    <t>% ev. 1 jr</t>
  </si>
  <si>
    <t>Ev. 12-13</t>
  </si>
  <si>
    <t>Ev. 13-14</t>
  </si>
  <si>
    <t>2012-2013</t>
  </si>
  <si>
    <t xml:space="preserve">              Goederenverv. weg/water</t>
  </si>
  <si>
    <t>Totaal RSZ en RSZ-PPO</t>
  </si>
  <si>
    <t>Evolutie Tewerkstelling</t>
  </si>
  <si>
    <t>Evolutie tewerkstelling eindeloopbaan naar sector 2009, 2012, 2013, 2014</t>
  </si>
</sst>
</file>

<file path=xl/styles.xml><?xml version="1.0" encoding="utf-8"?>
<styleSheet xmlns="http://schemas.openxmlformats.org/spreadsheetml/2006/main">
  <numFmts count="1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%"/>
    <numFmt numFmtId="169" formatCode="#,##0.0"/>
  </numFmts>
  <fonts count="5"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 vertical="top" wrapText="1"/>
    </xf>
    <xf numFmtId="3" fontId="1" fillId="2" borderId="9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1" fillId="2" borderId="10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10" fontId="1" fillId="2" borderId="9" xfId="0" applyNumberFormat="1" applyFont="1" applyFill="1" applyBorder="1" applyAlignment="1">
      <alignment horizontal="right"/>
    </xf>
    <xf numFmtId="10" fontId="1" fillId="2" borderId="0" xfId="0" applyNumberFormat="1" applyFont="1" applyFill="1" applyAlignment="1">
      <alignment horizontal="right"/>
    </xf>
    <xf numFmtId="10" fontId="1" fillId="2" borderId="10" xfId="0" applyNumberFormat="1" applyFont="1" applyFill="1" applyBorder="1" applyAlignment="1">
      <alignment/>
    </xf>
    <xf numFmtId="10" fontId="1" fillId="2" borderId="11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 horizontal="right"/>
    </xf>
    <xf numFmtId="10" fontId="1" fillId="2" borderId="10" xfId="0" applyNumberFormat="1" applyFont="1" applyFill="1" applyBorder="1" applyAlignment="1">
      <alignment horizontal="right"/>
    </xf>
    <xf numFmtId="10" fontId="1" fillId="3" borderId="9" xfId="0" applyNumberFormat="1" applyFont="1" applyFill="1" applyBorder="1" applyAlignment="1">
      <alignment horizontal="right"/>
    </xf>
    <xf numFmtId="10" fontId="1" fillId="3" borderId="0" xfId="0" applyNumberFormat="1" applyFont="1" applyFill="1" applyAlignment="1">
      <alignment horizontal="right"/>
    </xf>
    <xf numFmtId="10" fontId="1" fillId="2" borderId="13" xfId="0" applyNumberFormat="1" applyFont="1" applyFill="1" applyBorder="1" applyAlignment="1">
      <alignment horizontal="right"/>
    </xf>
    <xf numFmtId="10" fontId="1" fillId="2" borderId="14" xfId="0" applyNumberFormat="1" applyFont="1" applyFill="1" applyBorder="1" applyAlignment="1">
      <alignment horizontal="right"/>
    </xf>
    <xf numFmtId="10" fontId="1" fillId="2" borderId="15" xfId="0" applyNumberFormat="1" applyFont="1" applyFill="1" applyBorder="1" applyAlignment="1">
      <alignment horizontal="right"/>
    </xf>
    <xf numFmtId="10" fontId="1" fillId="2" borderId="16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Alignment="1">
      <alignment horizontal="left"/>
    </xf>
    <xf numFmtId="49" fontId="1" fillId="2" borderId="5" xfId="0" applyNumberFormat="1" applyFont="1" applyFill="1" applyBorder="1" applyAlignment="1">
      <alignment horizontal="left"/>
    </xf>
    <xf numFmtId="0" fontId="0" fillId="2" borderId="6" xfId="0" applyFill="1" applyBorder="1" applyAlignment="1">
      <alignment/>
    </xf>
    <xf numFmtId="49" fontId="1" fillId="2" borderId="7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3" fontId="1" fillId="2" borderId="1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4" borderId="3" xfId="0" applyNumberFormat="1" applyFont="1" applyFill="1" applyBorder="1" applyAlignment="1">
      <alignment horizontal="center"/>
    </xf>
    <xf numFmtId="168" fontId="1" fillId="2" borderId="2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3" fontId="1" fillId="2" borderId="3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3" fontId="1" fillId="2" borderId="15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168" fontId="1" fillId="2" borderId="14" xfId="0" applyNumberFormat="1" applyFont="1" applyFill="1" applyBorder="1" applyAlignment="1">
      <alignment/>
    </xf>
    <xf numFmtId="0" fontId="0" fillId="2" borderId="15" xfId="0" applyFill="1" applyBorder="1" applyAlignment="1">
      <alignment/>
    </xf>
    <xf numFmtId="0" fontId="1" fillId="2" borderId="16" xfId="0" applyFont="1" applyFill="1" applyBorder="1" applyAlignment="1">
      <alignment horizontal="center"/>
    </xf>
    <xf numFmtId="3" fontId="1" fillId="4" borderId="15" xfId="0" applyNumberFormat="1" applyFont="1" applyFill="1" applyBorder="1" applyAlignment="1">
      <alignment horizontal="center"/>
    </xf>
    <xf numFmtId="3" fontId="1" fillId="5" borderId="15" xfId="0" applyNumberFormat="1" applyFont="1" applyFill="1" applyBorder="1" applyAlignment="1">
      <alignment/>
    </xf>
    <xf numFmtId="9" fontId="1" fillId="6" borderId="15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168" fontId="1" fillId="2" borderId="0" xfId="0" applyNumberFormat="1" applyFont="1" applyFill="1" applyBorder="1" applyAlignment="1">
      <alignment/>
    </xf>
    <xf numFmtId="3" fontId="1" fillId="5" borderId="0" xfId="0" applyNumberFormat="1" applyFont="1" applyFill="1" applyBorder="1" applyAlignment="1">
      <alignment/>
    </xf>
    <xf numFmtId="9" fontId="1" fillId="6" borderId="0" xfId="0" applyNumberFormat="1" applyFont="1" applyFill="1" applyBorder="1" applyAlignment="1">
      <alignment/>
    </xf>
    <xf numFmtId="3" fontId="1" fillId="2" borderId="6" xfId="0" applyNumberFormat="1" applyFont="1" applyFill="1" applyBorder="1" applyAlignment="1" applyProtection="1">
      <alignment/>
      <protection locked="0"/>
    </xf>
    <xf numFmtId="0" fontId="1" fillId="2" borderId="3" xfId="0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168" fontId="1" fillId="2" borderId="3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0" fontId="1" fillId="2" borderId="9" xfId="0" applyFont="1" applyFill="1" applyBorder="1" applyAlignment="1">
      <alignment/>
    </xf>
    <xf numFmtId="168" fontId="1" fillId="2" borderId="10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168" fontId="1" fillId="2" borderId="15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3" fontId="1" fillId="5" borderId="16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3" fontId="1" fillId="4" borderId="7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3" fontId="1" fillId="4" borderId="15" xfId="0" applyNumberFormat="1" applyFont="1" applyFill="1" applyBorder="1" applyAlignment="1">
      <alignment horizontal="right"/>
    </xf>
    <xf numFmtId="3" fontId="1" fillId="4" borderId="0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/>
    </xf>
    <xf numFmtId="0" fontId="1" fillId="2" borderId="0" xfId="0" applyFont="1" applyFill="1" applyAlignment="1">
      <alignment/>
    </xf>
    <xf numFmtId="168" fontId="0" fillId="2" borderId="9" xfId="0" applyNumberFormat="1" applyFill="1" applyBorder="1" applyAlignment="1">
      <alignment/>
    </xf>
    <xf numFmtId="168" fontId="0" fillId="2" borderId="0" xfId="0" applyNumberFormat="1" applyFill="1" applyBorder="1" applyAlignment="1">
      <alignment/>
    </xf>
    <xf numFmtId="168" fontId="0" fillId="2" borderId="11" xfId="0" applyNumberFormat="1" applyFill="1" applyBorder="1" applyAlignment="1">
      <alignment/>
    </xf>
    <xf numFmtId="168" fontId="0" fillId="2" borderId="13" xfId="0" applyNumberFormat="1" applyFill="1" applyBorder="1" applyAlignment="1">
      <alignment/>
    </xf>
    <xf numFmtId="168" fontId="0" fillId="2" borderId="14" xfId="0" applyNumberFormat="1" applyFill="1" applyBorder="1" applyAlignment="1">
      <alignment/>
    </xf>
    <xf numFmtId="168" fontId="0" fillId="2" borderId="1" xfId="0" applyNumberFormat="1" applyFill="1" applyBorder="1" applyAlignment="1">
      <alignment/>
    </xf>
    <xf numFmtId="168" fontId="0" fillId="2" borderId="2" xfId="0" applyNumberFormat="1" applyFill="1" applyBorder="1" applyAlignment="1">
      <alignment/>
    </xf>
    <xf numFmtId="168" fontId="1" fillId="2" borderId="0" xfId="0" applyNumberFormat="1" applyFont="1" applyFill="1" applyAlignment="1">
      <alignment/>
    </xf>
    <xf numFmtId="3" fontId="1" fillId="5" borderId="11" xfId="0" applyNumberFormat="1" applyFont="1" applyFill="1" applyBorder="1" applyAlignment="1">
      <alignment/>
    </xf>
    <xf numFmtId="9" fontId="1" fillId="6" borderId="10" xfId="0" applyNumberFormat="1" applyFont="1" applyFill="1" applyBorder="1" applyAlignment="1">
      <alignment/>
    </xf>
    <xf numFmtId="9" fontId="1" fillId="2" borderId="0" xfId="0" applyNumberFormat="1" applyFont="1" applyFill="1" applyBorder="1" applyAlignment="1">
      <alignment/>
    </xf>
    <xf numFmtId="49" fontId="1" fillId="2" borderId="7" xfId="0" applyNumberFormat="1" applyFont="1" applyFill="1" applyBorder="1" applyAlignment="1">
      <alignment horizontal="right"/>
    </xf>
    <xf numFmtId="168" fontId="1" fillId="2" borderId="7" xfId="0" applyNumberFormat="1" applyFont="1" applyFill="1" applyBorder="1" applyAlignment="1">
      <alignment horizontal="right"/>
    </xf>
    <xf numFmtId="168" fontId="1" fillId="2" borderId="3" xfId="0" applyNumberFormat="1" applyFont="1" applyFill="1" applyBorder="1" applyAlignment="1">
      <alignment horizontal="right"/>
    </xf>
    <xf numFmtId="168" fontId="1" fillId="2" borderId="10" xfId="0" applyNumberFormat="1" applyFont="1" applyFill="1" applyBorder="1" applyAlignment="1">
      <alignment horizontal="right"/>
    </xf>
    <xf numFmtId="168" fontId="1" fillId="2" borderId="15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168" fontId="1" fillId="2" borderId="0" xfId="0" applyNumberFormat="1" applyFont="1" applyFill="1" applyBorder="1" applyAlignment="1">
      <alignment horizontal="right"/>
    </xf>
    <xf numFmtId="168" fontId="1" fillId="2" borderId="5" xfId="0" applyNumberFormat="1" applyFont="1" applyFill="1" applyBorder="1" applyAlignment="1">
      <alignment/>
    </xf>
    <xf numFmtId="168" fontId="1" fillId="2" borderId="6" xfId="0" applyNumberFormat="1" applyFont="1" applyFill="1" applyBorder="1" applyAlignment="1">
      <alignment/>
    </xf>
    <xf numFmtId="168" fontId="1" fillId="2" borderId="8" xfId="0" applyNumberFormat="1" applyFont="1" applyFill="1" applyBorder="1" applyAlignment="1">
      <alignment/>
    </xf>
    <xf numFmtId="168" fontId="0" fillId="2" borderId="4" xfId="0" applyNumberFormat="1" applyFill="1" applyBorder="1" applyAlignment="1">
      <alignment/>
    </xf>
    <xf numFmtId="168" fontId="1" fillId="2" borderId="13" xfId="0" applyNumberFormat="1" applyFont="1" applyFill="1" applyBorder="1" applyAlignment="1">
      <alignment/>
    </xf>
    <xf numFmtId="168" fontId="1" fillId="2" borderId="16" xfId="0" applyNumberFormat="1" applyFont="1" applyFill="1" applyBorder="1" applyAlignment="1">
      <alignment/>
    </xf>
    <xf numFmtId="168" fontId="1" fillId="2" borderId="5" xfId="0" applyNumberFormat="1" applyFont="1" applyFill="1" applyBorder="1" applyAlignment="1">
      <alignment horizontal="right"/>
    </xf>
    <xf numFmtId="168" fontId="1" fillId="2" borderId="6" xfId="0" applyNumberFormat="1" applyFont="1" applyFill="1" applyBorder="1" applyAlignment="1">
      <alignment horizontal="right"/>
    </xf>
    <xf numFmtId="168" fontId="1" fillId="2" borderId="8" xfId="0" applyNumberFormat="1" applyFont="1" applyFill="1" applyBorder="1" applyAlignment="1">
      <alignment horizontal="right"/>
    </xf>
    <xf numFmtId="168" fontId="1" fillId="2" borderId="9" xfId="0" applyNumberFormat="1" applyFont="1" applyFill="1" applyBorder="1" applyAlignment="1">
      <alignment/>
    </xf>
    <xf numFmtId="168" fontId="1" fillId="2" borderId="1" xfId="0" applyNumberFormat="1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169" fontId="1" fillId="2" borderId="7" xfId="0" applyNumberFormat="1" applyFont="1" applyFill="1" applyBorder="1" applyAlignment="1">
      <alignment/>
    </xf>
    <xf numFmtId="168" fontId="1" fillId="2" borderId="7" xfId="0" applyNumberFormat="1" applyFont="1" applyFill="1" applyBorder="1" applyAlignment="1">
      <alignment/>
    </xf>
    <xf numFmtId="169" fontId="1" fillId="2" borderId="5" xfId="0" applyNumberFormat="1" applyFont="1" applyFill="1" applyBorder="1" applyAlignment="1">
      <alignment/>
    </xf>
    <xf numFmtId="169" fontId="1" fillId="2" borderId="6" xfId="0" applyNumberFormat="1" applyFont="1" applyFill="1" applyBorder="1" applyAlignment="1">
      <alignment/>
    </xf>
    <xf numFmtId="168" fontId="0" fillId="2" borderId="16" xfId="0" applyNumberFormat="1" applyFill="1" applyBorder="1" applyAlignment="1">
      <alignment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168" fontId="0" fillId="2" borderId="5" xfId="0" applyNumberFormat="1" applyFill="1" applyBorder="1" applyAlignment="1">
      <alignment/>
    </xf>
    <xf numFmtId="168" fontId="0" fillId="2" borderId="8" xfId="0" applyNumberFormat="1" applyFill="1" applyBorder="1" applyAlignment="1">
      <alignment/>
    </xf>
    <xf numFmtId="168" fontId="0" fillId="2" borderId="6" xfId="0" applyNumberFormat="1" applyFill="1" applyBorder="1" applyAlignment="1">
      <alignment/>
    </xf>
    <xf numFmtId="168" fontId="1" fillId="2" borderId="4" xfId="0" applyNumberFormat="1" applyFont="1" applyFill="1" applyBorder="1" applyAlignment="1">
      <alignment/>
    </xf>
    <xf numFmtId="9" fontId="1" fillId="2" borderId="3" xfId="0" applyNumberFormat="1" applyFont="1" applyFill="1" applyBorder="1" applyAlignment="1">
      <alignment horizontal="center" vertical="top" wrapText="1"/>
    </xf>
    <xf numFmtId="169" fontId="1" fillId="2" borderId="13" xfId="0" applyNumberFormat="1" applyFont="1" applyFill="1" applyBorder="1" applyAlignment="1">
      <alignment/>
    </xf>
    <xf numFmtId="169" fontId="1" fillId="2" borderId="14" xfId="0" applyNumberFormat="1" applyFont="1" applyFill="1" applyBorder="1" applyAlignment="1">
      <alignment/>
    </xf>
    <xf numFmtId="169" fontId="1" fillId="2" borderId="15" xfId="0" applyNumberFormat="1" applyFont="1" applyFill="1" applyBorder="1" applyAlignment="1">
      <alignment/>
    </xf>
    <xf numFmtId="169" fontId="1" fillId="2" borderId="13" xfId="0" applyNumberFormat="1" applyFont="1" applyFill="1" applyBorder="1" applyAlignment="1">
      <alignment horizontal="right"/>
    </xf>
    <xf numFmtId="169" fontId="1" fillId="2" borderId="14" xfId="0" applyNumberFormat="1" applyFont="1" applyFill="1" applyBorder="1" applyAlignment="1">
      <alignment horizontal="right"/>
    </xf>
    <xf numFmtId="169" fontId="1" fillId="2" borderId="16" xfId="0" applyNumberFormat="1" applyFont="1" applyFill="1" applyBorder="1" applyAlignment="1">
      <alignment horizontal="right"/>
    </xf>
    <xf numFmtId="168" fontId="1" fillId="2" borderId="11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 vertical="top" wrapText="1"/>
    </xf>
    <xf numFmtId="168" fontId="0" fillId="2" borderId="10" xfId="0" applyNumberFormat="1" applyFill="1" applyBorder="1" applyAlignment="1">
      <alignment/>
    </xf>
    <xf numFmtId="168" fontId="0" fillId="2" borderId="7" xfId="0" applyNumberFormat="1" applyFill="1" applyBorder="1" applyAlignment="1">
      <alignment/>
    </xf>
    <xf numFmtId="168" fontId="0" fillId="2" borderId="3" xfId="0" applyNumberFormat="1" applyFill="1" applyBorder="1" applyAlignment="1">
      <alignment/>
    </xf>
    <xf numFmtId="168" fontId="0" fillId="2" borderId="15" xfId="0" applyNumberFormat="1" applyFill="1" applyBorder="1" applyAlignment="1">
      <alignment/>
    </xf>
    <xf numFmtId="9" fontId="1" fillId="2" borderId="2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/>
    </xf>
    <xf numFmtId="3" fontId="1" fillId="2" borderId="10" xfId="0" applyNumberFormat="1" applyFont="1" applyFill="1" applyBorder="1" applyAlignment="1">
      <alignment horizontal="center" wrapText="1"/>
    </xf>
    <xf numFmtId="3" fontId="1" fillId="2" borderId="15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168" fontId="0" fillId="2" borderId="4" xfId="0" applyNumberFormat="1" applyFont="1" applyFill="1" applyBorder="1" applyAlignment="1">
      <alignment/>
    </xf>
    <xf numFmtId="168" fontId="0" fillId="2" borderId="9" xfId="0" applyNumberFormat="1" applyFont="1" applyFill="1" applyBorder="1" applyAlignment="1">
      <alignment/>
    </xf>
    <xf numFmtId="168" fontId="0" fillId="2" borderId="11" xfId="0" applyNumberFormat="1" applyFont="1" applyFill="1" applyBorder="1" applyAlignment="1">
      <alignment/>
    </xf>
    <xf numFmtId="168" fontId="0" fillId="2" borderId="13" xfId="0" applyNumberFormat="1" applyFont="1" applyFill="1" applyBorder="1" applyAlignment="1">
      <alignment/>
    </xf>
    <xf numFmtId="168" fontId="0" fillId="2" borderId="16" xfId="0" applyNumberFormat="1" applyFont="1" applyFill="1" applyBorder="1" applyAlignment="1">
      <alignment/>
    </xf>
    <xf numFmtId="49" fontId="1" fillId="0" borderId="7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9" fontId="1" fillId="2" borderId="1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 wrapText="1"/>
    </xf>
    <xf numFmtId="0" fontId="0" fillId="2" borderId="0" xfId="0" applyFont="1" applyFill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9"/>
  <sheetViews>
    <sheetView workbookViewId="0" topLeftCell="D30">
      <selection activeCell="X42" sqref="X42"/>
    </sheetView>
  </sheetViews>
  <sheetFormatPr defaultColWidth="9.140625" defaultRowHeight="12"/>
  <cols>
    <col min="1" max="1" width="18.421875" style="0" customWidth="1"/>
    <col min="21" max="22" width="9.140625" style="94" customWidth="1"/>
    <col min="23" max="24" width="9.7109375" style="94" bestFit="1" customWidth="1"/>
  </cols>
  <sheetData>
    <row r="1" spans="1:19" ht="12">
      <c r="A1" s="184" t="s">
        <v>0</v>
      </c>
      <c r="B1" s="184"/>
      <c r="C1" s="184"/>
      <c r="D1" s="184"/>
      <c r="E1" s="184"/>
      <c r="F1" s="184"/>
      <c r="G1" s="184"/>
      <c r="J1" s="1" t="s">
        <v>70</v>
      </c>
      <c r="S1" s="1" t="s">
        <v>71</v>
      </c>
    </row>
    <row r="2" spans="1:10" ht="12">
      <c r="A2" s="2"/>
      <c r="B2" s="3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6" t="s">
        <v>6</v>
      </c>
      <c r="J2" s="77" t="s">
        <v>3</v>
      </c>
    </row>
    <row r="3" spans="1:26" ht="12">
      <c r="A3" s="7" t="s">
        <v>7</v>
      </c>
      <c r="B3" s="8"/>
      <c r="C3" s="9"/>
      <c r="D3" s="10"/>
      <c r="E3" s="9"/>
      <c r="F3" s="9"/>
      <c r="G3" s="11"/>
      <c r="J3" s="46" t="s">
        <v>33</v>
      </c>
      <c r="K3" s="47"/>
      <c r="L3" s="48" t="s">
        <v>34</v>
      </c>
      <c r="M3" s="49" t="s">
        <v>35</v>
      </c>
      <c r="N3" s="50" t="s">
        <v>36</v>
      </c>
      <c r="O3" s="51" t="s">
        <v>37</v>
      </c>
      <c r="P3" s="25" t="s">
        <v>38</v>
      </c>
      <c r="Q3" s="5" t="s">
        <v>39</v>
      </c>
      <c r="S3" s="46" t="s">
        <v>72</v>
      </c>
      <c r="T3" s="47"/>
      <c r="U3" s="118" t="s">
        <v>73</v>
      </c>
      <c r="V3" s="118" t="s">
        <v>35</v>
      </c>
      <c r="W3" s="95" t="s">
        <v>74</v>
      </c>
      <c r="X3" s="19" t="s">
        <v>37</v>
      </c>
      <c r="Y3" s="83" t="s">
        <v>38</v>
      </c>
      <c r="Z3" s="5" t="s">
        <v>39</v>
      </c>
    </row>
    <row r="4" spans="1:26" ht="12">
      <c r="A4" s="12">
        <v>2009</v>
      </c>
      <c r="B4" s="13">
        <v>3056422</v>
      </c>
      <c r="C4" s="14">
        <v>613075</v>
      </c>
      <c r="D4" s="15">
        <v>3669497</v>
      </c>
      <c r="E4" s="14">
        <v>767236</v>
      </c>
      <c r="F4" s="14">
        <v>1459349</v>
      </c>
      <c r="G4" s="16">
        <v>1427862</v>
      </c>
      <c r="J4" s="52" t="s">
        <v>3</v>
      </c>
      <c r="K4" s="53"/>
      <c r="L4" s="54">
        <v>3666579.6226399997</v>
      </c>
      <c r="M4" s="55">
        <v>3740436</v>
      </c>
      <c r="N4" s="56">
        <v>73856.37736000028</v>
      </c>
      <c r="O4" s="57">
        <v>0.020143126554230513</v>
      </c>
      <c r="P4" s="58"/>
      <c r="Q4" s="59" t="s">
        <v>40</v>
      </c>
      <c r="S4" s="84" t="s">
        <v>3</v>
      </c>
      <c r="T4" s="47"/>
      <c r="U4" s="95">
        <v>3719821</v>
      </c>
      <c r="V4" s="95">
        <v>3740436</v>
      </c>
      <c r="W4" s="96">
        <v>20615</v>
      </c>
      <c r="X4" s="119">
        <v>0.005541933334964236</v>
      </c>
      <c r="Y4" s="58"/>
      <c r="Z4" s="85" t="s">
        <v>40</v>
      </c>
    </row>
    <row r="5" spans="1:26" ht="12">
      <c r="A5" s="12">
        <v>2010</v>
      </c>
      <c r="B5" s="13">
        <v>3089337</v>
      </c>
      <c r="C5" s="14">
        <v>632982</v>
      </c>
      <c r="D5" s="15">
        <v>3722319</v>
      </c>
      <c r="E5" s="14">
        <v>763205</v>
      </c>
      <c r="F5" s="14">
        <v>1487686</v>
      </c>
      <c r="G5" s="16">
        <v>1454797</v>
      </c>
      <c r="J5" s="60" t="s">
        <v>41</v>
      </c>
      <c r="K5" s="61"/>
      <c r="L5" s="62">
        <v>458218.24463667255</v>
      </c>
      <c r="M5" s="63">
        <v>380972</v>
      </c>
      <c r="N5" s="62">
        <v>-77246.24463667255</v>
      </c>
      <c r="O5" s="57">
        <v>-0.16857959180111246</v>
      </c>
      <c r="P5" s="26"/>
      <c r="Q5" s="59" t="s">
        <v>42</v>
      </c>
      <c r="S5" s="60" t="s">
        <v>78</v>
      </c>
      <c r="T5" s="61"/>
      <c r="U5" s="97">
        <v>497029</v>
      </c>
      <c r="V5" s="97">
        <v>490184</v>
      </c>
      <c r="W5" s="97">
        <v>-6845</v>
      </c>
      <c r="X5" s="120">
        <v>-0.013771832227093389</v>
      </c>
      <c r="Y5" s="87"/>
      <c r="Z5" s="85" t="s">
        <v>42</v>
      </c>
    </row>
    <row r="6" spans="1:26" ht="12">
      <c r="A6" s="12">
        <v>2011</v>
      </c>
      <c r="B6" s="13">
        <v>3104058</v>
      </c>
      <c r="C6" s="14">
        <v>644616</v>
      </c>
      <c r="D6" s="15">
        <v>3748674</v>
      </c>
      <c r="E6" s="14">
        <v>765004</v>
      </c>
      <c r="F6" s="14">
        <v>1505195</v>
      </c>
      <c r="G6" s="16">
        <v>1461607</v>
      </c>
      <c r="J6" s="64" t="s">
        <v>43</v>
      </c>
      <c r="K6" s="65"/>
      <c r="L6" s="66">
        <v>402193.46882042394</v>
      </c>
      <c r="M6" s="67">
        <v>126255</v>
      </c>
      <c r="N6" s="66">
        <v>-275938.46882042394</v>
      </c>
      <c r="O6" s="68">
        <v>-0.6860839128733545</v>
      </c>
      <c r="P6" s="69"/>
      <c r="Q6" s="70" t="s">
        <v>44</v>
      </c>
      <c r="S6" s="88" t="s">
        <v>75</v>
      </c>
      <c r="T6" s="53"/>
      <c r="U6" s="15">
        <v>363418</v>
      </c>
      <c r="V6" s="15">
        <v>328287</v>
      </c>
      <c r="W6" s="15">
        <v>-35131</v>
      </c>
      <c r="X6" s="121">
        <v>-0.0966682993137379</v>
      </c>
      <c r="Y6" s="90"/>
      <c r="Z6" s="85" t="s">
        <v>44</v>
      </c>
    </row>
    <row r="7" spans="1:26" ht="12">
      <c r="A7" s="7" t="s">
        <v>8</v>
      </c>
      <c r="B7" s="17"/>
      <c r="C7" s="18"/>
      <c r="D7" s="19"/>
      <c r="E7" s="18"/>
      <c r="F7" s="18"/>
      <c r="G7" s="20"/>
      <c r="J7" s="64" t="s">
        <v>45</v>
      </c>
      <c r="K7" s="65"/>
      <c r="L7" s="66">
        <v>860411.7134570965</v>
      </c>
      <c r="M7" s="66">
        <v>507227</v>
      </c>
      <c r="N7" s="71">
        <v>-353184.7134570965</v>
      </c>
      <c r="O7" s="68">
        <v>-0.41048338595719</v>
      </c>
      <c r="P7" s="72">
        <v>427041.09081709676</v>
      </c>
      <c r="Q7" s="73">
        <v>1.2091154417105656</v>
      </c>
      <c r="S7" s="64" t="s">
        <v>85</v>
      </c>
      <c r="T7" s="65"/>
      <c r="U7" s="98">
        <v>103129</v>
      </c>
      <c r="V7" s="98">
        <v>86578</v>
      </c>
      <c r="W7" s="98">
        <v>-16551</v>
      </c>
      <c r="X7" s="122">
        <v>-0.16048832045302486</v>
      </c>
      <c r="Y7" s="92"/>
      <c r="Z7" s="69"/>
    </row>
    <row r="8" spans="1:26" ht="12">
      <c r="A8" s="12">
        <v>2009</v>
      </c>
      <c r="B8" s="21">
        <v>0.833</v>
      </c>
      <c r="C8" s="22">
        <v>0.167</v>
      </c>
      <c r="D8" s="23">
        <v>1</v>
      </c>
      <c r="E8" s="22">
        <v>0.209</v>
      </c>
      <c r="F8" s="22">
        <v>0.398</v>
      </c>
      <c r="G8" s="24">
        <v>0.389</v>
      </c>
      <c r="S8" s="64" t="s">
        <v>87</v>
      </c>
      <c r="T8" s="65"/>
      <c r="U8" s="98">
        <v>963576</v>
      </c>
      <c r="V8" s="98">
        <v>905049</v>
      </c>
      <c r="W8" s="99">
        <v>-58527</v>
      </c>
      <c r="X8" s="122">
        <v>-0.06073937084360756</v>
      </c>
      <c r="Y8" s="93">
        <v>79142</v>
      </c>
      <c r="Z8" s="73">
        <v>1.352230594426504</v>
      </c>
    </row>
    <row r="9" spans="1:10" ht="12">
      <c r="A9" s="12">
        <v>2010</v>
      </c>
      <c r="B9" s="21">
        <v>0.83</v>
      </c>
      <c r="C9" s="22">
        <v>0.17</v>
      </c>
      <c r="D9" s="23">
        <v>1</v>
      </c>
      <c r="E9" s="22">
        <v>0.205</v>
      </c>
      <c r="F9" s="22">
        <v>0.4</v>
      </c>
      <c r="G9" s="24">
        <v>0.391</v>
      </c>
      <c r="J9" s="76" t="s">
        <v>47</v>
      </c>
    </row>
    <row r="10" spans="1:26" ht="12">
      <c r="A10" s="12">
        <v>2011</v>
      </c>
      <c r="B10" s="21">
        <v>0.828</v>
      </c>
      <c r="C10" s="22">
        <v>0.172</v>
      </c>
      <c r="D10" s="23">
        <v>1</v>
      </c>
      <c r="E10" s="22">
        <v>0.204</v>
      </c>
      <c r="F10" s="22">
        <v>0.402</v>
      </c>
      <c r="G10" s="24">
        <v>0.39</v>
      </c>
      <c r="J10" s="46" t="s">
        <v>33</v>
      </c>
      <c r="K10" s="47"/>
      <c r="L10" s="48" t="s">
        <v>34</v>
      </c>
      <c r="M10" s="49" t="s">
        <v>35</v>
      </c>
      <c r="N10" s="50" t="s">
        <v>36</v>
      </c>
      <c r="O10" s="51" t="s">
        <v>37</v>
      </c>
      <c r="P10" s="25" t="s">
        <v>38</v>
      </c>
      <c r="Q10" s="5" t="s">
        <v>39</v>
      </c>
      <c r="S10" s="46" t="s">
        <v>72</v>
      </c>
      <c r="T10" s="47"/>
      <c r="U10" s="118" t="s">
        <v>73</v>
      </c>
      <c r="V10" s="118" t="s">
        <v>35</v>
      </c>
      <c r="W10" s="95" t="s">
        <v>74</v>
      </c>
      <c r="X10" s="19" t="s">
        <v>37</v>
      </c>
      <c r="Y10" s="83" t="s">
        <v>38</v>
      </c>
      <c r="Z10" s="5" t="s">
        <v>39</v>
      </c>
    </row>
    <row r="11" spans="1:26" ht="12">
      <c r="A11" s="7" t="s">
        <v>9</v>
      </c>
      <c r="B11" s="17"/>
      <c r="C11" s="18"/>
      <c r="D11" s="25"/>
      <c r="E11" s="18"/>
      <c r="F11" s="18"/>
      <c r="G11" s="20"/>
      <c r="J11" s="52" t="s">
        <v>3</v>
      </c>
      <c r="K11" s="53"/>
      <c r="L11" s="54">
        <v>15051</v>
      </c>
      <c r="M11" s="55">
        <v>16617</v>
      </c>
      <c r="N11" s="56">
        <v>1566</v>
      </c>
      <c r="O11" s="57">
        <v>0.10404624277456648</v>
      </c>
      <c r="P11" s="58"/>
      <c r="Q11" s="59" t="s">
        <v>40</v>
      </c>
      <c r="S11" s="84" t="s">
        <v>3</v>
      </c>
      <c r="T11" s="47"/>
      <c r="U11" s="95">
        <v>16463</v>
      </c>
      <c r="V11" s="95">
        <v>16617</v>
      </c>
      <c r="W11" s="96">
        <v>154</v>
      </c>
      <c r="X11" s="119">
        <v>0.009354309664095244</v>
      </c>
      <c r="Y11" s="58"/>
      <c r="Z11" s="85" t="s">
        <v>40</v>
      </c>
    </row>
    <row r="12" spans="1:26" ht="12">
      <c r="A12" s="12" t="s">
        <v>10</v>
      </c>
      <c r="B12" s="13">
        <v>32915</v>
      </c>
      <c r="C12" s="14">
        <v>19907</v>
      </c>
      <c r="D12" s="26">
        <v>52822</v>
      </c>
      <c r="E12" s="27">
        <v>-4031</v>
      </c>
      <c r="F12" s="14">
        <v>28337</v>
      </c>
      <c r="G12" s="16">
        <v>26935</v>
      </c>
      <c r="J12" s="60" t="s">
        <v>41</v>
      </c>
      <c r="K12" s="61"/>
      <c r="L12" s="62">
        <v>1466</v>
      </c>
      <c r="M12" s="63">
        <v>1247</v>
      </c>
      <c r="N12" s="62">
        <v>-219</v>
      </c>
      <c r="O12" s="57">
        <v>-0.14938608458390176</v>
      </c>
      <c r="P12" s="26"/>
      <c r="Q12" s="59" t="s">
        <v>42</v>
      </c>
      <c r="S12" s="60" t="s">
        <v>78</v>
      </c>
      <c r="T12" s="61"/>
      <c r="U12" s="97">
        <v>1764</v>
      </c>
      <c r="V12" s="97">
        <v>1716</v>
      </c>
      <c r="W12" s="97">
        <v>-48</v>
      </c>
      <c r="X12" s="120">
        <v>-0.027210884353741496</v>
      </c>
      <c r="Y12" s="87"/>
      <c r="Z12" s="85" t="s">
        <v>42</v>
      </c>
    </row>
    <row r="13" spans="1:26" ht="12">
      <c r="A13" s="12" t="s">
        <v>11</v>
      </c>
      <c r="B13" s="13">
        <v>14721</v>
      </c>
      <c r="C13" s="14">
        <v>11634</v>
      </c>
      <c r="D13" s="26">
        <v>26355</v>
      </c>
      <c r="E13" s="27">
        <v>1799</v>
      </c>
      <c r="F13" s="14">
        <v>17509</v>
      </c>
      <c r="G13" s="16">
        <v>6810</v>
      </c>
      <c r="J13" s="64" t="s">
        <v>43</v>
      </c>
      <c r="K13" s="65"/>
      <c r="L13" s="66">
        <v>1488</v>
      </c>
      <c r="M13" s="67">
        <v>575</v>
      </c>
      <c r="N13" s="66">
        <v>-913</v>
      </c>
      <c r="O13" s="68">
        <v>-0.6135752688172043</v>
      </c>
      <c r="P13" s="69"/>
      <c r="Q13" s="70" t="s">
        <v>44</v>
      </c>
      <c r="S13" s="88" t="s">
        <v>75</v>
      </c>
      <c r="T13" s="53"/>
      <c r="U13" s="15">
        <v>1230</v>
      </c>
      <c r="V13" s="15">
        <v>1125</v>
      </c>
      <c r="W13" s="15">
        <v>-105</v>
      </c>
      <c r="X13" s="121">
        <v>-0.08536585365853659</v>
      </c>
      <c r="Y13" s="90"/>
      <c r="Z13" s="85" t="s">
        <v>44</v>
      </c>
    </row>
    <row r="14" spans="1:26" ht="12">
      <c r="A14" s="7" t="s">
        <v>12</v>
      </c>
      <c r="B14" s="28">
        <v>47636</v>
      </c>
      <c r="C14" s="29">
        <v>31541</v>
      </c>
      <c r="D14" s="30">
        <v>79177</v>
      </c>
      <c r="E14" s="31">
        <v>-2232</v>
      </c>
      <c r="F14" s="29">
        <v>45846</v>
      </c>
      <c r="G14" s="31">
        <v>33745</v>
      </c>
      <c r="J14" s="64" t="s">
        <v>45</v>
      </c>
      <c r="K14" s="65"/>
      <c r="L14" s="66">
        <v>2954</v>
      </c>
      <c r="M14" s="66">
        <v>1822</v>
      </c>
      <c r="N14" s="71">
        <v>-1132</v>
      </c>
      <c r="O14" s="68">
        <v>-0.3832092078537576</v>
      </c>
      <c r="P14" s="72">
        <v>2698</v>
      </c>
      <c r="Q14" s="73">
        <v>2.38339222614841</v>
      </c>
      <c r="S14" s="64" t="s">
        <v>85</v>
      </c>
      <c r="T14" s="65"/>
      <c r="U14" s="98">
        <v>478</v>
      </c>
      <c r="V14" s="98">
        <v>418</v>
      </c>
      <c r="W14" s="98">
        <v>-60</v>
      </c>
      <c r="X14" s="122">
        <v>-0.12552301255230125</v>
      </c>
      <c r="Y14" s="92"/>
      <c r="Z14" s="69"/>
    </row>
    <row r="15" spans="1:26" ht="12">
      <c r="A15" s="32" t="s">
        <v>13</v>
      </c>
      <c r="B15" s="33"/>
      <c r="C15" s="34"/>
      <c r="D15" s="35"/>
      <c r="E15" s="34"/>
      <c r="F15" s="34"/>
      <c r="G15" s="36"/>
      <c r="S15" s="64" t="s">
        <v>87</v>
      </c>
      <c r="T15" s="65"/>
      <c r="U15" s="98">
        <v>3472</v>
      </c>
      <c r="V15" s="98">
        <v>3259</v>
      </c>
      <c r="W15" s="99">
        <v>-213</v>
      </c>
      <c r="X15" s="122">
        <v>-0.061347926267281104</v>
      </c>
      <c r="Y15" s="93">
        <v>367</v>
      </c>
      <c r="Z15" s="73">
        <v>1.7230046948356808</v>
      </c>
    </row>
    <row r="16" spans="1:10" ht="12">
      <c r="A16" s="12" t="s">
        <v>14</v>
      </c>
      <c r="B16" s="21">
        <v>0.011</v>
      </c>
      <c r="C16" s="22">
        <v>0.032</v>
      </c>
      <c r="D16" s="37">
        <v>0.014</v>
      </c>
      <c r="E16" s="22">
        <v>-0.005</v>
      </c>
      <c r="F16" s="22">
        <v>0.019</v>
      </c>
      <c r="G16" s="24">
        <v>0.019</v>
      </c>
      <c r="J16" s="76" t="s">
        <v>48</v>
      </c>
    </row>
    <row r="17" spans="1:26" ht="12">
      <c r="A17" s="12" t="s">
        <v>15</v>
      </c>
      <c r="B17" s="21">
        <v>0.005</v>
      </c>
      <c r="C17" s="22">
        <v>0.018</v>
      </c>
      <c r="D17" s="37">
        <v>0.007</v>
      </c>
      <c r="E17" s="22">
        <v>0.002</v>
      </c>
      <c r="F17" s="22">
        <v>0.012</v>
      </c>
      <c r="G17" s="24">
        <v>0.005</v>
      </c>
      <c r="J17" s="46" t="s">
        <v>33</v>
      </c>
      <c r="K17" s="47"/>
      <c r="L17" s="48" t="s">
        <v>34</v>
      </c>
      <c r="M17" s="49" t="s">
        <v>35</v>
      </c>
      <c r="N17" s="50" t="s">
        <v>36</v>
      </c>
      <c r="O17" s="51" t="s">
        <v>37</v>
      </c>
      <c r="P17" s="25" t="s">
        <v>38</v>
      </c>
      <c r="Q17" s="5" t="s">
        <v>39</v>
      </c>
      <c r="S17" s="46" t="s">
        <v>72</v>
      </c>
      <c r="T17" s="47"/>
      <c r="U17" s="118" t="s">
        <v>73</v>
      </c>
      <c r="V17" s="118" t="s">
        <v>35</v>
      </c>
      <c r="W17" s="95" t="s">
        <v>74</v>
      </c>
      <c r="X17" s="19" t="s">
        <v>37</v>
      </c>
      <c r="Y17" s="83" t="s">
        <v>38</v>
      </c>
      <c r="Z17" s="5" t="s">
        <v>39</v>
      </c>
    </row>
    <row r="18" spans="1:26" ht="12">
      <c r="A18" s="7" t="s">
        <v>16</v>
      </c>
      <c r="B18" s="17"/>
      <c r="C18" s="18"/>
      <c r="D18" s="19"/>
      <c r="E18" s="18"/>
      <c r="F18" s="18"/>
      <c r="G18" s="20"/>
      <c r="J18" s="52" t="s">
        <v>3</v>
      </c>
      <c r="K18" s="53"/>
      <c r="L18" s="54">
        <v>767313</v>
      </c>
      <c r="M18" s="55">
        <v>716413</v>
      </c>
      <c r="N18" s="56">
        <v>-50900</v>
      </c>
      <c r="O18" s="57">
        <v>-0.0663353807377172</v>
      </c>
      <c r="P18" s="58"/>
      <c r="Q18" s="59" t="s">
        <v>40</v>
      </c>
      <c r="S18" s="84" t="s">
        <v>3</v>
      </c>
      <c r="T18" s="47"/>
      <c r="U18" s="95">
        <v>731217</v>
      </c>
      <c r="V18" s="95">
        <v>716413</v>
      </c>
      <c r="W18" s="96">
        <v>-14804</v>
      </c>
      <c r="X18" s="119">
        <v>-0.020245699976887847</v>
      </c>
      <c r="Y18" s="58"/>
      <c r="Z18" s="85" t="s">
        <v>40</v>
      </c>
    </row>
    <row r="19" spans="1:26" ht="12">
      <c r="A19" s="12" t="s">
        <v>17</v>
      </c>
      <c r="B19" s="21">
        <v>0.623</v>
      </c>
      <c r="C19" s="22">
        <v>0.377</v>
      </c>
      <c r="D19" s="23">
        <v>1</v>
      </c>
      <c r="E19" s="22">
        <v>-0.076</v>
      </c>
      <c r="F19" s="22">
        <v>0.536</v>
      </c>
      <c r="G19" s="24">
        <v>0.51</v>
      </c>
      <c r="J19" s="60" t="s">
        <v>41</v>
      </c>
      <c r="K19" s="61"/>
      <c r="L19" s="62">
        <v>94698</v>
      </c>
      <c r="M19" s="63">
        <v>66999</v>
      </c>
      <c r="N19" s="62">
        <v>-27699</v>
      </c>
      <c r="O19" s="57">
        <v>-0.2924982576189571</v>
      </c>
      <c r="P19" s="26"/>
      <c r="Q19" s="59" t="s">
        <v>42</v>
      </c>
      <c r="S19" s="60" t="s">
        <v>78</v>
      </c>
      <c r="T19" s="61"/>
      <c r="U19" s="97">
        <v>100205</v>
      </c>
      <c r="V19" s="97">
        <v>97322</v>
      </c>
      <c r="W19" s="97">
        <v>-2883</v>
      </c>
      <c r="X19" s="120">
        <v>-0.02877101941020907</v>
      </c>
      <c r="Y19" s="87"/>
      <c r="Z19" s="85" t="s">
        <v>42</v>
      </c>
    </row>
    <row r="20" spans="1:26" ht="12">
      <c r="A20" s="12" t="s">
        <v>18</v>
      </c>
      <c r="B20" s="21">
        <v>0.559</v>
      </c>
      <c r="C20" s="22">
        <v>0.441</v>
      </c>
      <c r="D20" s="23">
        <v>1</v>
      </c>
      <c r="E20" s="22">
        <v>0.068</v>
      </c>
      <c r="F20" s="22">
        <v>0.664</v>
      </c>
      <c r="G20" s="24">
        <v>0.258</v>
      </c>
      <c r="J20" s="64" t="s">
        <v>43</v>
      </c>
      <c r="K20" s="65"/>
      <c r="L20" s="66">
        <v>71592</v>
      </c>
      <c r="M20" s="67">
        <v>20919</v>
      </c>
      <c r="N20" s="66">
        <v>-50673</v>
      </c>
      <c r="O20" s="68">
        <v>-0.7078025477707006</v>
      </c>
      <c r="P20" s="69"/>
      <c r="Q20" s="70" t="s">
        <v>44</v>
      </c>
      <c r="S20" s="88" t="s">
        <v>75</v>
      </c>
      <c r="T20" s="53"/>
      <c r="U20" s="15">
        <v>65417</v>
      </c>
      <c r="V20" s="15">
        <v>55830</v>
      </c>
      <c r="W20" s="15">
        <v>-9587</v>
      </c>
      <c r="X20" s="121">
        <v>-0.14655211947964597</v>
      </c>
      <c r="Y20" s="90"/>
      <c r="Z20" s="85" t="s">
        <v>44</v>
      </c>
    </row>
    <row r="21" spans="1:26" ht="12">
      <c r="A21" s="7" t="s">
        <v>19</v>
      </c>
      <c r="B21" s="17"/>
      <c r="C21" s="18"/>
      <c r="D21" s="25"/>
      <c r="E21" s="18"/>
      <c r="F21" s="18"/>
      <c r="G21" s="20"/>
      <c r="J21" s="64" t="s">
        <v>45</v>
      </c>
      <c r="K21" s="65"/>
      <c r="L21" s="66">
        <v>166290</v>
      </c>
      <c r="M21" s="66">
        <v>87918</v>
      </c>
      <c r="N21" s="71">
        <v>-78372</v>
      </c>
      <c r="O21" s="68">
        <v>-0.47129713151722896</v>
      </c>
      <c r="P21" s="72">
        <v>27472</v>
      </c>
      <c r="Q21" s="73">
        <v>0.35053335374878786</v>
      </c>
      <c r="S21" s="64" t="s">
        <v>85</v>
      </c>
      <c r="T21" s="65"/>
      <c r="U21" s="98">
        <v>17394</v>
      </c>
      <c r="V21" s="98">
        <v>14414</v>
      </c>
      <c r="W21" s="98">
        <v>-2980</v>
      </c>
      <c r="X21" s="122">
        <v>-0.17132344486604575</v>
      </c>
      <c r="Y21" s="92"/>
      <c r="Z21" s="69"/>
    </row>
    <row r="22" spans="1:26" ht="12">
      <c r="A22" s="12" t="s">
        <v>20</v>
      </c>
      <c r="B22" s="13">
        <v>166319</v>
      </c>
      <c r="C22" s="14">
        <v>36175</v>
      </c>
      <c r="D22" s="15">
        <v>202494</v>
      </c>
      <c r="E22" s="14">
        <v>36542</v>
      </c>
      <c r="F22" s="14">
        <v>93470</v>
      </c>
      <c r="G22" s="16">
        <v>70827</v>
      </c>
      <c r="S22" s="64" t="s">
        <v>87</v>
      </c>
      <c r="T22" s="65"/>
      <c r="U22" s="98">
        <v>183016</v>
      </c>
      <c r="V22" s="98">
        <v>167566</v>
      </c>
      <c r="W22" s="99">
        <v>-15450</v>
      </c>
      <c r="X22" s="122">
        <v>-0.08441884862525681</v>
      </c>
      <c r="Y22" s="93">
        <v>646</v>
      </c>
      <c r="Z22" s="73">
        <v>0.04181229773462783</v>
      </c>
    </row>
    <row r="23" spans="1:10" ht="12">
      <c r="A23" s="12" t="s">
        <v>21</v>
      </c>
      <c r="B23" s="13">
        <v>38968</v>
      </c>
      <c r="C23" s="14">
        <v>10644</v>
      </c>
      <c r="D23" s="15">
        <v>49611</v>
      </c>
      <c r="E23" s="14">
        <v>7526</v>
      </c>
      <c r="F23" s="14">
        <v>19587</v>
      </c>
      <c r="G23" s="16">
        <v>22108</v>
      </c>
      <c r="J23" s="76" t="s">
        <v>49</v>
      </c>
    </row>
    <row r="24" spans="1:26" ht="12">
      <c r="A24" s="12" t="s">
        <v>22</v>
      </c>
      <c r="B24" s="13">
        <v>-157075</v>
      </c>
      <c r="C24" s="14">
        <v>-15749</v>
      </c>
      <c r="D24" s="15">
        <v>-172824</v>
      </c>
      <c r="E24" s="14">
        <v>-42175</v>
      </c>
      <c r="F24" s="14">
        <v>-60787</v>
      </c>
      <c r="G24" s="16">
        <v>-69722</v>
      </c>
      <c r="J24" s="46" t="s">
        <v>33</v>
      </c>
      <c r="K24" s="47"/>
      <c r="L24" s="48" t="s">
        <v>34</v>
      </c>
      <c r="M24" s="49" t="s">
        <v>35</v>
      </c>
      <c r="N24" s="50" t="s">
        <v>36</v>
      </c>
      <c r="O24" s="51" t="s">
        <v>37</v>
      </c>
      <c r="P24" s="25" t="s">
        <v>38</v>
      </c>
      <c r="Q24" s="5" t="s">
        <v>39</v>
      </c>
      <c r="S24" s="46" t="s">
        <v>72</v>
      </c>
      <c r="T24" s="47"/>
      <c r="U24" s="118" t="s">
        <v>73</v>
      </c>
      <c r="V24" s="118" t="s">
        <v>35</v>
      </c>
      <c r="W24" s="95" t="s">
        <v>74</v>
      </c>
      <c r="X24" s="19" t="s">
        <v>37</v>
      </c>
      <c r="Y24" s="83" t="s">
        <v>38</v>
      </c>
      <c r="Z24" s="5" t="s">
        <v>39</v>
      </c>
    </row>
    <row r="25" spans="1:26" ht="12">
      <c r="A25" s="7" t="s">
        <v>23</v>
      </c>
      <c r="B25" s="17"/>
      <c r="C25" s="18"/>
      <c r="D25" s="19"/>
      <c r="E25" s="18"/>
      <c r="F25" s="18"/>
      <c r="G25" s="20"/>
      <c r="J25" s="52" t="s">
        <v>3</v>
      </c>
      <c r="K25" s="53"/>
      <c r="L25" s="54">
        <v>1459414.84</v>
      </c>
      <c r="M25" s="55">
        <v>1530429</v>
      </c>
      <c r="N25" s="56">
        <v>71014.15999999992</v>
      </c>
      <c r="O25" s="57">
        <v>0.04865933801248719</v>
      </c>
      <c r="P25" s="58"/>
      <c r="Q25" s="59" t="s">
        <v>40</v>
      </c>
      <c r="S25" s="84" t="s">
        <v>3</v>
      </c>
      <c r="T25" s="47"/>
      <c r="U25" s="95">
        <v>1505538</v>
      </c>
      <c r="V25" s="95">
        <v>1530429</v>
      </c>
      <c r="W25" s="96">
        <v>24891</v>
      </c>
      <c r="X25" s="119">
        <v>0.01653296031053351</v>
      </c>
      <c r="Y25" s="58"/>
      <c r="Z25" s="85" t="s">
        <v>40</v>
      </c>
    </row>
    <row r="26" spans="1:26" ht="12">
      <c r="A26" s="12" t="s">
        <v>24</v>
      </c>
      <c r="B26" s="21">
        <v>-0.0249</v>
      </c>
      <c r="C26" s="22">
        <v>0.0042</v>
      </c>
      <c r="D26" s="37">
        <v>-0.0195</v>
      </c>
      <c r="E26" s="22">
        <v>-0.0468</v>
      </c>
      <c r="F26" s="22">
        <v>-0.0247</v>
      </c>
      <c r="G26" s="24">
        <v>-0.003</v>
      </c>
      <c r="J26" s="60" t="s">
        <v>41</v>
      </c>
      <c r="K26" s="61"/>
      <c r="L26" s="62">
        <v>156100.89087232138</v>
      </c>
      <c r="M26" s="63">
        <v>132259</v>
      </c>
      <c r="N26" s="62">
        <v>-23841.890872321383</v>
      </c>
      <c r="O26" s="57">
        <v>-0.15273385525917485</v>
      </c>
      <c r="P26" s="26"/>
      <c r="Q26" s="59" t="s">
        <v>42</v>
      </c>
      <c r="S26" s="60" t="s">
        <v>78</v>
      </c>
      <c r="T26" s="61"/>
      <c r="U26" s="97">
        <v>174914</v>
      </c>
      <c r="V26" s="97">
        <v>172667</v>
      </c>
      <c r="W26" s="97">
        <v>-2247</v>
      </c>
      <c r="X26" s="120">
        <v>-0.012846313045267961</v>
      </c>
      <c r="Y26" s="87"/>
      <c r="Z26" s="85" t="s">
        <v>42</v>
      </c>
    </row>
    <row r="27" spans="1:26" ht="12">
      <c r="A27" s="12" t="s">
        <v>25</v>
      </c>
      <c r="B27" s="21">
        <v>-0.1339</v>
      </c>
      <c r="C27" s="22">
        <v>-0.0595</v>
      </c>
      <c r="D27" s="37">
        <v>-0.121</v>
      </c>
      <c r="E27" s="22">
        <v>-0.1908</v>
      </c>
      <c r="F27" s="22">
        <v>-0.1208</v>
      </c>
      <c r="G27" s="24">
        <v>-0.0919</v>
      </c>
      <c r="J27" s="64" t="s">
        <v>43</v>
      </c>
      <c r="K27" s="65"/>
      <c r="L27" s="66">
        <v>142009.97934896746</v>
      </c>
      <c r="M27" s="67">
        <v>46289</v>
      </c>
      <c r="N27" s="66">
        <v>-95720.97934896746</v>
      </c>
      <c r="O27" s="68">
        <v>-0.674044034002343</v>
      </c>
      <c r="P27" s="69"/>
      <c r="Q27" s="70" t="s">
        <v>44</v>
      </c>
      <c r="S27" s="88" t="s">
        <v>75</v>
      </c>
      <c r="T27" s="53"/>
      <c r="U27" s="15">
        <v>125558</v>
      </c>
      <c r="V27" s="15">
        <v>114801</v>
      </c>
      <c r="W27" s="15">
        <v>-10757</v>
      </c>
      <c r="X27" s="121">
        <v>-0.08567355325825515</v>
      </c>
      <c r="Y27" s="90"/>
      <c r="Z27" s="85" t="s">
        <v>44</v>
      </c>
    </row>
    <row r="28" spans="1:26" ht="12">
      <c r="A28" s="12" t="s">
        <v>26</v>
      </c>
      <c r="B28" s="21">
        <v>-0.4038</v>
      </c>
      <c r="C28" s="22">
        <v>-0.2768</v>
      </c>
      <c r="D28" s="37">
        <v>-0.3828</v>
      </c>
      <c r="E28" s="22">
        <v>-0.3417</v>
      </c>
      <c r="F28" s="22">
        <v>-0.3686</v>
      </c>
      <c r="G28" s="24">
        <v>-0.4089</v>
      </c>
      <c r="J28" s="64" t="s">
        <v>45</v>
      </c>
      <c r="K28" s="65"/>
      <c r="L28" s="66">
        <v>298110.8702212889</v>
      </c>
      <c r="M28" s="66">
        <v>178548</v>
      </c>
      <c r="N28" s="71">
        <v>-119562.87022128887</v>
      </c>
      <c r="O28" s="68">
        <v>-0.4010684686960153</v>
      </c>
      <c r="P28" s="72">
        <v>190577.0302212888</v>
      </c>
      <c r="Q28" s="73">
        <v>1.5939482706342343</v>
      </c>
      <c r="S28" s="64" t="s">
        <v>85</v>
      </c>
      <c r="T28" s="65"/>
      <c r="U28" s="98">
        <v>37625</v>
      </c>
      <c r="V28" s="98">
        <v>32011</v>
      </c>
      <c r="W28" s="98">
        <v>-5614</v>
      </c>
      <c r="X28" s="122">
        <v>-0.14920930232558138</v>
      </c>
      <c r="Y28" s="92"/>
      <c r="Z28" s="69"/>
    </row>
    <row r="29" spans="1:26" ht="12">
      <c r="A29" s="12" t="s">
        <v>27</v>
      </c>
      <c r="B29" s="38">
        <v>-0.0729</v>
      </c>
      <c r="C29" s="39">
        <v>-0.0225</v>
      </c>
      <c r="D29" s="37">
        <v>-0.0638</v>
      </c>
      <c r="E29" s="22">
        <v>-0.1076</v>
      </c>
      <c r="F29" s="22">
        <v>-0.0664</v>
      </c>
      <c r="G29" s="24">
        <v>-0.0425</v>
      </c>
      <c r="S29" s="64" t="s">
        <v>87</v>
      </c>
      <c r="T29" s="65"/>
      <c r="U29" s="98">
        <v>338097</v>
      </c>
      <c r="V29" s="98">
        <v>319479</v>
      </c>
      <c r="W29" s="99">
        <v>-18618</v>
      </c>
      <c r="X29" s="122">
        <v>-0.05506703697459605</v>
      </c>
      <c r="Y29" s="93">
        <v>43509</v>
      </c>
      <c r="Z29" s="73">
        <v>2.336932001289075</v>
      </c>
    </row>
    <row r="30" spans="1:10" ht="12">
      <c r="A30" s="32" t="s">
        <v>28</v>
      </c>
      <c r="B30" s="40">
        <v>-0.1267</v>
      </c>
      <c r="C30" s="41">
        <v>-0.0603</v>
      </c>
      <c r="D30" s="42">
        <v>-0.1149</v>
      </c>
      <c r="E30" s="41">
        <v>-0.1388</v>
      </c>
      <c r="F30" s="41">
        <v>-0.1157</v>
      </c>
      <c r="G30" s="43">
        <v>-0.1045</v>
      </c>
      <c r="J30" s="76" t="s">
        <v>46</v>
      </c>
    </row>
    <row r="31" spans="1:26" ht="12">
      <c r="A31" s="185" t="s">
        <v>29</v>
      </c>
      <c r="B31" s="185"/>
      <c r="C31" s="185"/>
      <c r="D31" s="185"/>
      <c r="E31" s="185"/>
      <c r="F31" s="185"/>
      <c r="G31" s="185"/>
      <c r="J31" s="46" t="s">
        <v>33</v>
      </c>
      <c r="K31" s="47"/>
      <c r="L31" s="48" t="s">
        <v>34</v>
      </c>
      <c r="M31" s="49" t="s">
        <v>35</v>
      </c>
      <c r="N31" s="50" t="s">
        <v>36</v>
      </c>
      <c r="O31" s="51" t="s">
        <v>37</v>
      </c>
      <c r="P31" s="25" t="s">
        <v>38</v>
      </c>
      <c r="Q31" s="5" t="s">
        <v>39</v>
      </c>
      <c r="S31" s="46" t="s">
        <v>72</v>
      </c>
      <c r="T31" s="47"/>
      <c r="U31" s="118" t="s">
        <v>73</v>
      </c>
      <c r="V31" s="118" t="s">
        <v>35</v>
      </c>
      <c r="W31" s="95" t="s">
        <v>74</v>
      </c>
      <c r="X31" s="19" t="s">
        <v>37</v>
      </c>
      <c r="Y31" s="83" t="s">
        <v>38</v>
      </c>
      <c r="Z31" s="5" t="s">
        <v>39</v>
      </c>
    </row>
    <row r="32" spans="1:26" ht="12">
      <c r="A32" s="183" t="s">
        <v>30</v>
      </c>
      <c r="B32" s="183"/>
      <c r="C32" s="183"/>
      <c r="D32" s="183"/>
      <c r="E32" s="183"/>
      <c r="F32" s="183"/>
      <c r="G32" s="183"/>
      <c r="J32" s="52" t="s">
        <v>3</v>
      </c>
      <c r="K32" s="53"/>
      <c r="L32" s="54">
        <v>1424800.7826399999</v>
      </c>
      <c r="M32" s="55">
        <v>1476977</v>
      </c>
      <c r="N32" s="56">
        <v>52176.217360000126</v>
      </c>
      <c r="O32" s="57">
        <v>0.03662000891333265</v>
      </c>
      <c r="P32" s="58"/>
      <c r="Q32" s="59" t="s">
        <v>40</v>
      </c>
      <c r="S32" s="84" t="s">
        <v>3</v>
      </c>
      <c r="T32" s="47"/>
      <c r="U32" s="95">
        <v>1466603</v>
      </c>
      <c r="V32" s="95">
        <v>1476977</v>
      </c>
      <c r="W32" s="96">
        <v>10374</v>
      </c>
      <c r="X32" s="119">
        <v>0.007073488871903303</v>
      </c>
      <c r="Y32" s="58"/>
      <c r="Z32" s="85" t="s">
        <v>40</v>
      </c>
    </row>
    <row r="33" spans="1:26" ht="12">
      <c r="A33" s="183" t="s">
        <v>31</v>
      </c>
      <c r="B33" s="183"/>
      <c r="C33" s="183"/>
      <c r="D33" s="183"/>
      <c r="E33" s="183"/>
      <c r="F33" s="183"/>
      <c r="G33" s="183"/>
      <c r="J33" s="60" t="s">
        <v>41</v>
      </c>
      <c r="K33" s="61"/>
      <c r="L33" s="62">
        <v>205953.3537643511</v>
      </c>
      <c r="M33" s="63">
        <v>180467</v>
      </c>
      <c r="N33" s="62">
        <v>-25486.353764351108</v>
      </c>
      <c r="O33" s="57">
        <v>-0.12374818520077235</v>
      </c>
      <c r="P33" s="26"/>
      <c r="Q33" s="59" t="s">
        <v>42</v>
      </c>
      <c r="S33" s="60" t="s">
        <v>78</v>
      </c>
      <c r="T33" s="61"/>
      <c r="U33" s="97">
        <v>220146</v>
      </c>
      <c r="V33" s="97">
        <v>218479</v>
      </c>
      <c r="W33" s="97">
        <v>-1667</v>
      </c>
      <c r="X33" s="120">
        <v>-0.007572247508471651</v>
      </c>
      <c r="Y33" s="87"/>
      <c r="Z33" s="85" t="s">
        <v>42</v>
      </c>
    </row>
    <row r="34" spans="1:26" ht="12">
      <c r="A34" s="183" t="s">
        <v>32</v>
      </c>
      <c r="B34" s="183"/>
      <c r="C34" s="183"/>
      <c r="D34" s="183"/>
      <c r="E34" s="183"/>
      <c r="F34" s="183"/>
      <c r="G34" s="44"/>
      <c r="J34" s="64" t="s">
        <v>43</v>
      </c>
      <c r="K34" s="65"/>
      <c r="L34" s="66">
        <v>187103.48947145656</v>
      </c>
      <c r="M34" s="67">
        <v>58472</v>
      </c>
      <c r="N34" s="66">
        <v>-128631.48947145656</v>
      </c>
      <c r="O34" s="68">
        <v>-0.6874884580443907</v>
      </c>
      <c r="P34" s="69"/>
      <c r="Q34" s="70" t="s">
        <v>44</v>
      </c>
      <c r="S34" s="88" t="s">
        <v>75</v>
      </c>
      <c r="T34" s="53"/>
      <c r="U34" s="15">
        <v>171213</v>
      </c>
      <c r="V34" s="15">
        <v>156531</v>
      </c>
      <c r="W34" s="15">
        <v>-14682</v>
      </c>
      <c r="X34" s="121">
        <v>-0.08575283418899265</v>
      </c>
      <c r="Y34" s="90"/>
      <c r="Z34" s="85" t="s">
        <v>44</v>
      </c>
    </row>
    <row r="35" spans="10:26" ht="12">
      <c r="J35" s="64" t="s">
        <v>45</v>
      </c>
      <c r="K35" s="65"/>
      <c r="L35" s="66">
        <v>393056.84323580767</v>
      </c>
      <c r="M35" s="66">
        <v>238939</v>
      </c>
      <c r="N35" s="71">
        <v>-154117.84323580767</v>
      </c>
      <c r="O35" s="68">
        <v>-0.3921006487688788</v>
      </c>
      <c r="P35" s="72">
        <v>206294.0605958078</v>
      </c>
      <c r="Q35" s="73">
        <v>1.3385475442980863</v>
      </c>
      <c r="S35" s="64" t="s">
        <v>85</v>
      </c>
      <c r="T35" s="65"/>
      <c r="U35" s="98">
        <v>47632</v>
      </c>
      <c r="V35" s="98">
        <v>39735</v>
      </c>
      <c r="W35" s="98">
        <v>-7897</v>
      </c>
      <c r="X35" s="122">
        <v>-0.16579190460194826</v>
      </c>
      <c r="Y35" s="92"/>
      <c r="Z35" s="69"/>
    </row>
    <row r="36" spans="1:26" ht="12">
      <c r="A36" s="45"/>
      <c r="J36" s="76"/>
      <c r="K36" s="53"/>
      <c r="L36" s="55"/>
      <c r="M36" s="55"/>
      <c r="N36" s="78"/>
      <c r="O36" s="79"/>
      <c r="P36" s="80"/>
      <c r="Q36" s="81"/>
      <c r="S36" s="64" t="s">
        <v>87</v>
      </c>
      <c r="T36" s="65"/>
      <c r="U36" s="98">
        <v>438991</v>
      </c>
      <c r="V36" s="98">
        <v>414745</v>
      </c>
      <c r="W36" s="99">
        <v>-24246</v>
      </c>
      <c r="X36" s="122">
        <v>-0.05523120063964865</v>
      </c>
      <c r="Y36" s="93">
        <v>34620</v>
      </c>
      <c r="Z36" s="73">
        <v>1.4278643900024746</v>
      </c>
    </row>
    <row r="37" spans="10:17" ht="12">
      <c r="J37" s="74" t="s">
        <v>2</v>
      </c>
      <c r="K37" s="75"/>
      <c r="L37" s="75"/>
      <c r="M37" s="75"/>
      <c r="N37" s="75"/>
      <c r="O37" s="75"/>
      <c r="P37" s="75"/>
      <c r="Q37" s="75"/>
    </row>
    <row r="38" spans="10:26" ht="12">
      <c r="J38" s="46" t="s">
        <v>33</v>
      </c>
      <c r="K38" s="47"/>
      <c r="L38" s="48" t="s">
        <v>34</v>
      </c>
      <c r="M38" s="49" t="s">
        <v>35</v>
      </c>
      <c r="N38" s="50" t="s">
        <v>36</v>
      </c>
      <c r="O38" s="51" t="s">
        <v>37</v>
      </c>
      <c r="P38" s="25" t="s">
        <v>38</v>
      </c>
      <c r="Q38" s="5" t="s">
        <v>39</v>
      </c>
      <c r="S38" s="46" t="s">
        <v>72</v>
      </c>
      <c r="T38" s="47"/>
      <c r="U38" s="118" t="s">
        <v>73</v>
      </c>
      <c r="V38" s="118" t="s">
        <v>35</v>
      </c>
      <c r="W38" s="95" t="s">
        <v>74</v>
      </c>
      <c r="X38" s="19" t="s">
        <v>37</v>
      </c>
      <c r="Y38" s="83" t="s">
        <v>38</v>
      </c>
      <c r="Z38" s="5" t="s">
        <v>39</v>
      </c>
    </row>
    <row r="39" spans="10:26" ht="12">
      <c r="J39" s="52" t="s">
        <v>3</v>
      </c>
      <c r="K39" s="53"/>
      <c r="L39" s="54">
        <v>522419.78264</v>
      </c>
      <c r="M39" s="55">
        <v>576853</v>
      </c>
      <c r="N39" s="56">
        <v>54433.21736000001</v>
      </c>
      <c r="O39" s="57">
        <v>0.10419440298552016</v>
      </c>
      <c r="P39" s="58"/>
      <c r="Q39" s="59" t="s">
        <v>40</v>
      </c>
      <c r="S39" s="84" t="s">
        <v>3</v>
      </c>
      <c r="T39" s="47"/>
      <c r="U39" s="95">
        <v>566925</v>
      </c>
      <c r="V39" s="95">
        <v>576853</v>
      </c>
      <c r="W39" s="96">
        <v>9928</v>
      </c>
      <c r="X39" s="119">
        <v>0.017512016580676457</v>
      </c>
      <c r="Y39" s="58"/>
      <c r="Z39" s="85" t="s">
        <v>40</v>
      </c>
    </row>
    <row r="40" spans="10:26" ht="12">
      <c r="J40" s="60" t="s">
        <v>41</v>
      </c>
      <c r="K40" s="61"/>
      <c r="L40" s="62">
        <v>71938.3537643511</v>
      </c>
      <c r="M40" s="63">
        <v>66761</v>
      </c>
      <c r="N40" s="62">
        <v>-5177.353764351094</v>
      </c>
      <c r="O40" s="57">
        <v>-0.07196931113145268</v>
      </c>
      <c r="P40" s="26"/>
      <c r="Q40" s="59" t="s">
        <v>42</v>
      </c>
      <c r="S40" s="60" t="s">
        <v>78</v>
      </c>
      <c r="T40" s="61"/>
      <c r="U40" s="97">
        <v>84260</v>
      </c>
      <c r="V40" s="97">
        <v>83838</v>
      </c>
      <c r="W40" s="97">
        <v>-422</v>
      </c>
      <c r="X40" s="120">
        <v>-0.005008307619273677</v>
      </c>
      <c r="Y40" s="87"/>
      <c r="Z40" s="85" t="s">
        <v>42</v>
      </c>
    </row>
    <row r="41" spans="10:26" ht="12">
      <c r="J41" s="64" t="s">
        <v>43</v>
      </c>
      <c r="K41" s="65"/>
      <c r="L41" s="66">
        <v>55771.489471456545</v>
      </c>
      <c r="M41" s="67">
        <v>22244</v>
      </c>
      <c r="N41" s="66">
        <v>-33527.489471456545</v>
      </c>
      <c r="O41" s="68">
        <v>-0.6011582224035038</v>
      </c>
      <c r="P41" s="69"/>
      <c r="Q41" s="70" t="s">
        <v>44</v>
      </c>
      <c r="S41" s="88" t="s">
        <v>75</v>
      </c>
      <c r="T41" s="53"/>
      <c r="U41" s="15">
        <v>61869</v>
      </c>
      <c r="V41" s="15">
        <v>57801</v>
      </c>
      <c r="W41" s="15">
        <v>-4068</v>
      </c>
      <c r="X41" s="121">
        <v>-0.06575183048053145</v>
      </c>
      <c r="Y41" s="90"/>
      <c r="Z41" s="85" t="s">
        <v>44</v>
      </c>
    </row>
    <row r="42" spans="10:26" ht="12">
      <c r="J42" s="64" t="s">
        <v>45</v>
      </c>
      <c r="K42" s="65"/>
      <c r="L42" s="66">
        <v>127709.84323580764</v>
      </c>
      <c r="M42" s="66">
        <v>89005</v>
      </c>
      <c r="N42" s="71">
        <v>-38704.84323580764</v>
      </c>
      <c r="O42" s="68">
        <v>-0.3030685987480366</v>
      </c>
      <c r="P42" s="72">
        <v>93138.06059580765</v>
      </c>
      <c r="Q42" s="73">
        <v>2.406367079912142</v>
      </c>
      <c r="S42" s="64" t="s">
        <v>85</v>
      </c>
      <c r="T42" s="65"/>
      <c r="U42" s="98">
        <v>17667</v>
      </c>
      <c r="V42" s="98">
        <v>15200</v>
      </c>
      <c r="W42" s="98">
        <v>-2467</v>
      </c>
      <c r="X42" s="122">
        <v>-0.1396388747382125</v>
      </c>
      <c r="Y42" s="92"/>
      <c r="Z42" s="69"/>
    </row>
    <row r="43" spans="19:26" ht="12">
      <c r="S43" s="64" t="s">
        <v>87</v>
      </c>
      <c r="T43" s="65"/>
      <c r="U43" s="98">
        <v>163796</v>
      </c>
      <c r="V43" s="98">
        <v>156839</v>
      </c>
      <c r="W43" s="99">
        <v>-6957</v>
      </c>
      <c r="X43" s="122">
        <v>-0.042473564678014115</v>
      </c>
      <c r="Y43" s="93">
        <v>16885</v>
      </c>
      <c r="Z43" s="73">
        <v>2.42705189018255</v>
      </c>
    </row>
    <row r="44" ht="12">
      <c r="J44" s="76" t="s">
        <v>50</v>
      </c>
    </row>
    <row r="45" spans="10:26" ht="12">
      <c r="J45" s="46" t="s">
        <v>33</v>
      </c>
      <c r="K45" s="47"/>
      <c r="L45" s="48" t="s">
        <v>34</v>
      </c>
      <c r="M45" s="49" t="s">
        <v>35</v>
      </c>
      <c r="N45" s="50" t="s">
        <v>36</v>
      </c>
      <c r="O45" s="51" t="s">
        <v>37</v>
      </c>
      <c r="P45" s="25" t="s">
        <v>38</v>
      </c>
      <c r="Q45" s="5" t="s">
        <v>39</v>
      </c>
      <c r="S45" s="46" t="s">
        <v>72</v>
      </c>
      <c r="T45" s="47"/>
      <c r="U45" s="118" t="s">
        <v>73</v>
      </c>
      <c r="V45" s="118" t="s">
        <v>35</v>
      </c>
      <c r="W45" s="95" t="s">
        <v>74</v>
      </c>
      <c r="X45" s="19" t="s">
        <v>37</v>
      </c>
      <c r="Y45" s="83" t="s">
        <v>38</v>
      </c>
      <c r="Z45" s="5" t="s">
        <v>39</v>
      </c>
    </row>
    <row r="46" spans="10:26" ht="12">
      <c r="J46" s="52" t="s">
        <v>3</v>
      </c>
      <c r="K46" s="53"/>
      <c r="L46" s="54">
        <v>220652</v>
      </c>
      <c r="M46" s="55">
        <v>241582</v>
      </c>
      <c r="N46" s="56">
        <v>20930</v>
      </c>
      <c r="O46" s="57">
        <v>0.0948552471765495</v>
      </c>
      <c r="P46" s="58"/>
      <c r="Q46" s="59" t="s">
        <v>40</v>
      </c>
      <c r="S46" s="84" t="s">
        <v>3</v>
      </c>
      <c r="T46" s="47"/>
      <c r="U46" s="95">
        <v>238358</v>
      </c>
      <c r="V46" s="95">
        <v>241582</v>
      </c>
      <c r="W46" s="96">
        <v>3224</v>
      </c>
      <c r="X46" s="119">
        <v>0.013525872846726354</v>
      </c>
      <c r="Y46" s="58"/>
      <c r="Z46" s="85" t="s">
        <v>40</v>
      </c>
    </row>
    <row r="47" spans="10:26" ht="12">
      <c r="J47" s="60" t="s">
        <v>41</v>
      </c>
      <c r="K47" s="61"/>
      <c r="L47" s="62">
        <v>31932</v>
      </c>
      <c r="M47" s="63">
        <v>29611</v>
      </c>
      <c r="N47" s="62">
        <v>-2321</v>
      </c>
      <c r="O47" s="57">
        <v>-0.07268570712764624</v>
      </c>
      <c r="P47" s="26"/>
      <c r="Q47" s="59" t="s">
        <v>42</v>
      </c>
      <c r="S47" s="60" t="s">
        <v>78</v>
      </c>
      <c r="T47" s="61"/>
      <c r="U47" s="97">
        <v>34778</v>
      </c>
      <c r="V47" s="97">
        <v>34708</v>
      </c>
      <c r="W47" s="97">
        <v>-70</v>
      </c>
      <c r="X47" s="120">
        <v>-0.002012766691586635</v>
      </c>
      <c r="Y47" s="87"/>
      <c r="Z47" s="85" t="s">
        <v>42</v>
      </c>
    </row>
    <row r="48" spans="10:26" ht="12">
      <c r="J48" s="64" t="s">
        <v>43</v>
      </c>
      <c r="K48" s="65"/>
      <c r="L48" s="66">
        <v>26607</v>
      </c>
      <c r="M48" s="67">
        <v>9892</v>
      </c>
      <c r="N48" s="66">
        <v>-16715</v>
      </c>
      <c r="O48" s="68">
        <v>-0.6282181380839629</v>
      </c>
      <c r="P48" s="69"/>
      <c r="Q48" s="70" t="s">
        <v>44</v>
      </c>
      <c r="S48" s="88" t="s">
        <v>75</v>
      </c>
      <c r="T48" s="53"/>
      <c r="U48" s="15">
        <v>27566</v>
      </c>
      <c r="V48" s="15">
        <v>25714</v>
      </c>
      <c r="W48" s="15">
        <v>-1852</v>
      </c>
      <c r="X48" s="121">
        <v>-0.06718421243560908</v>
      </c>
      <c r="Y48" s="90"/>
      <c r="Z48" s="85" t="s">
        <v>44</v>
      </c>
    </row>
    <row r="49" spans="10:26" ht="12">
      <c r="J49" s="64" t="s">
        <v>45</v>
      </c>
      <c r="K49" s="65"/>
      <c r="L49" s="66">
        <v>58539</v>
      </c>
      <c r="M49" s="66">
        <v>39503</v>
      </c>
      <c r="N49" s="71">
        <v>-19036</v>
      </c>
      <c r="O49" s="68">
        <v>-0.3251849194554058</v>
      </c>
      <c r="P49" s="72">
        <v>39966</v>
      </c>
      <c r="Q49" s="73">
        <v>2.099495692372347</v>
      </c>
      <c r="S49" s="64" t="s">
        <v>85</v>
      </c>
      <c r="T49" s="65"/>
      <c r="U49" s="98">
        <v>7902</v>
      </c>
      <c r="V49" s="98">
        <v>6785</v>
      </c>
      <c r="W49" s="98">
        <v>-1117</v>
      </c>
      <c r="X49" s="122">
        <v>-0.1413566185775753</v>
      </c>
      <c r="Y49" s="92"/>
      <c r="Z49" s="69"/>
    </row>
    <row r="50" spans="19:26" ht="12">
      <c r="S50" s="64" t="s">
        <v>87</v>
      </c>
      <c r="T50" s="65"/>
      <c r="U50" s="98">
        <v>70246</v>
      </c>
      <c r="V50" s="98">
        <v>67207</v>
      </c>
      <c r="W50" s="99">
        <v>-3039</v>
      </c>
      <c r="X50" s="122">
        <v>-0.04326224980781824</v>
      </c>
      <c r="Y50" s="93">
        <v>6263</v>
      </c>
      <c r="Z50" s="73">
        <v>2.060875287923659</v>
      </c>
    </row>
    <row r="51" ht="12">
      <c r="J51" s="76" t="s">
        <v>51</v>
      </c>
    </row>
    <row r="52" spans="10:26" ht="12">
      <c r="J52" s="46" t="s">
        <v>33</v>
      </c>
      <c r="K52" s="47"/>
      <c r="L52" s="48" t="s">
        <v>34</v>
      </c>
      <c r="M52" s="49" t="s">
        <v>35</v>
      </c>
      <c r="N52" s="50" t="s">
        <v>36</v>
      </c>
      <c r="O52" s="51" t="s">
        <v>37</v>
      </c>
      <c r="P52" s="25" t="s">
        <v>38</v>
      </c>
      <c r="Q52" s="5" t="s">
        <v>39</v>
      </c>
      <c r="S52" s="46" t="s">
        <v>72</v>
      </c>
      <c r="T52" s="47"/>
      <c r="U52" s="118" t="s">
        <v>73</v>
      </c>
      <c r="V52" s="118" t="s">
        <v>35</v>
      </c>
      <c r="W52" s="95" t="s">
        <v>74</v>
      </c>
      <c r="X52" s="19" t="s">
        <v>37</v>
      </c>
      <c r="Y52" s="83" t="s">
        <v>38</v>
      </c>
      <c r="Z52" s="5" t="s">
        <v>39</v>
      </c>
    </row>
    <row r="53" spans="10:26" ht="12">
      <c r="J53" s="52" t="s">
        <v>3</v>
      </c>
      <c r="K53" s="53"/>
      <c r="L53" s="54">
        <v>301767.78264</v>
      </c>
      <c r="M53" s="55">
        <v>335271</v>
      </c>
      <c r="N53" s="56">
        <v>33503.21736000001</v>
      </c>
      <c r="O53" s="57">
        <v>0.11102317506162794</v>
      </c>
      <c r="P53" s="58"/>
      <c r="Q53" s="59" t="s">
        <v>40</v>
      </c>
      <c r="S53" s="84" t="s">
        <v>3</v>
      </c>
      <c r="T53" s="47"/>
      <c r="U53" s="95">
        <v>328567</v>
      </c>
      <c r="V53" s="95">
        <v>335271</v>
      </c>
      <c r="W53" s="96">
        <v>6704</v>
      </c>
      <c r="X53" s="119">
        <v>0.02040375326797883</v>
      </c>
      <c r="Y53" s="58"/>
      <c r="Z53" s="85" t="s">
        <v>40</v>
      </c>
    </row>
    <row r="54" spans="10:26" ht="12">
      <c r="J54" s="60" t="s">
        <v>41</v>
      </c>
      <c r="K54" s="61"/>
      <c r="L54" s="62">
        <v>40006.35376435109</v>
      </c>
      <c r="M54" s="63">
        <v>37150</v>
      </c>
      <c r="N54" s="62">
        <v>-2856.3537643510936</v>
      </c>
      <c r="O54" s="57">
        <v>-0.07139750303603865</v>
      </c>
      <c r="P54" s="26"/>
      <c r="Q54" s="59" t="s">
        <v>42</v>
      </c>
      <c r="S54" s="60" t="s">
        <v>78</v>
      </c>
      <c r="T54" s="61"/>
      <c r="U54" s="97">
        <v>49482</v>
      </c>
      <c r="V54" s="97">
        <v>49130</v>
      </c>
      <c r="W54" s="97">
        <v>-352</v>
      </c>
      <c r="X54" s="120">
        <v>-0.007113697910351239</v>
      </c>
      <c r="Y54" s="87"/>
      <c r="Z54" s="85" t="s">
        <v>42</v>
      </c>
    </row>
    <row r="55" spans="10:26" ht="12">
      <c r="J55" s="64" t="s">
        <v>43</v>
      </c>
      <c r="K55" s="65"/>
      <c r="L55" s="66">
        <v>29164.489471456534</v>
      </c>
      <c r="M55" s="67">
        <v>12352</v>
      </c>
      <c r="N55" s="66">
        <v>-16812.489471456534</v>
      </c>
      <c r="O55" s="68">
        <v>-0.5764712421217255</v>
      </c>
      <c r="P55" s="69"/>
      <c r="Q55" s="70" t="s">
        <v>44</v>
      </c>
      <c r="S55" s="88" t="s">
        <v>75</v>
      </c>
      <c r="T55" s="53"/>
      <c r="U55" s="15">
        <v>34303</v>
      </c>
      <c r="V55" s="15">
        <v>32087</v>
      </c>
      <c r="W55" s="15">
        <v>-2216</v>
      </c>
      <c r="X55" s="121">
        <v>-0.06460076378159345</v>
      </c>
      <c r="Y55" s="90"/>
      <c r="Z55" s="85" t="s">
        <v>44</v>
      </c>
    </row>
    <row r="56" spans="10:26" ht="12">
      <c r="J56" s="64" t="s">
        <v>45</v>
      </c>
      <c r="K56" s="65"/>
      <c r="L56" s="66">
        <v>69170.84323580762</v>
      </c>
      <c r="M56" s="66">
        <v>49502</v>
      </c>
      <c r="N56" s="71">
        <v>-19668.843235807624</v>
      </c>
      <c r="O56" s="68">
        <v>-0.28435164753963366</v>
      </c>
      <c r="P56" s="72">
        <v>53172.060595807634</v>
      </c>
      <c r="Q56" s="73">
        <v>2.7033649085680116</v>
      </c>
      <c r="S56" s="64" t="s">
        <v>85</v>
      </c>
      <c r="T56" s="65"/>
      <c r="U56" s="98">
        <v>9765</v>
      </c>
      <c r="V56" s="98">
        <v>8415</v>
      </c>
      <c r="W56" s="98">
        <v>-1350</v>
      </c>
      <c r="X56" s="122">
        <v>-0.1382488479262673</v>
      </c>
      <c r="Y56" s="92"/>
      <c r="Z56" s="69"/>
    </row>
    <row r="57" spans="19:26" ht="12">
      <c r="S57" s="64" t="s">
        <v>87</v>
      </c>
      <c r="T57" s="65"/>
      <c r="U57" s="98">
        <v>93550</v>
      </c>
      <c r="V57" s="98">
        <v>89632</v>
      </c>
      <c r="W57" s="99">
        <v>-3918</v>
      </c>
      <c r="X57" s="122">
        <v>-0.04188134687332977</v>
      </c>
      <c r="Y57" s="93">
        <v>10622</v>
      </c>
      <c r="Z57" s="73">
        <v>2.71107708014293</v>
      </c>
    </row>
    <row r="58" spans="10:26" ht="12">
      <c r="J58" s="76" t="s">
        <v>86</v>
      </c>
      <c r="S58" s="76"/>
      <c r="T58" s="53"/>
      <c r="U58" s="123"/>
      <c r="V58" s="123"/>
      <c r="W58" s="100"/>
      <c r="X58" s="124"/>
      <c r="Y58" s="80"/>
      <c r="Z58" s="81"/>
    </row>
    <row r="59" spans="10:26" ht="12">
      <c r="J59" s="46" t="s">
        <v>33</v>
      </c>
      <c r="K59" s="47"/>
      <c r="L59" s="48" t="s">
        <v>34</v>
      </c>
      <c r="M59" s="49" t="s">
        <v>35</v>
      </c>
      <c r="N59" s="50" t="s">
        <v>36</v>
      </c>
      <c r="O59" s="51" t="s">
        <v>37</v>
      </c>
      <c r="P59" s="25" t="s">
        <v>38</v>
      </c>
      <c r="Q59" s="5" t="s">
        <v>39</v>
      </c>
      <c r="S59" s="46" t="s">
        <v>72</v>
      </c>
      <c r="T59" s="47"/>
      <c r="U59" s="118" t="s">
        <v>73</v>
      </c>
      <c r="V59" s="118" t="s">
        <v>35</v>
      </c>
      <c r="W59" s="95" t="s">
        <v>74</v>
      </c>
      <c r="X59" s="19" t="s">
        <v>37</v>
      </c>
      <c r="Y59" s="83" t="s">
        <v>38</v>
      </c>
      <c r="Z59" s="5" t="s">
        <v>39</v>
      </c>
    </row>
    <row r="60" spans="10:26" ht="12">
      <c r="J60" s="52" t="s">
        <v>3</v>
      </c>
      <c r="K60" s="53"/>
      <c r="L60" s="54">
        <v>142983</v>
      </c>
      <c r="M60" s="55">
        <v>158679</v>
      </c>
      <c r="N60" s="56">
        <v>15696</v>
      </c>
      <c r="O60" s="57">
        <v>0.10977528797129729</v>
      </c>
      <c r="P60" s="58"/>
      <c r="Q60" s="59" t="s">
        <v>40</v>
      </c>
      <c r="S60" s="84" t="s">
        <v>3</v>
      </c>
      <c r="T60" s="47"/>
      <c r="U60" s="95">
        <v>153999</v>
      </c>
      <c r="V60" s="95">
        <v>158679</v>
      </c>
      <c r="W60" s="96">
        <v>4680</v>
      </c>
      <c r="X60" s="119">
        <v>0.030389807726024193</v>
      </c>
      <c r="Y60" s="58"/>
      <c r="Z60" s="85" t="s">
        <v>40</v>
      </c>
    </row>
    <row r="61" spans="10:26" ht="12">
      <c r="J61" s="60" t="s">
        <v>41</v>
      </c>
      <c r="K61" s="61"/>
      <c r="L61" s="62">
        <v>18604</v>
      </c>
      <c r="M61" s="63">
        <v>17002</v>
      </c>
      <c r="N61" s="62">
        <v>-1602</v>
      </c>
      <c r="O61" s="57">
        <v>-0.08611051386798538</v>
      </c>
      <c r="P61" s="26"/>
      <c r="Q61" s="59" t="s">
        <v>42</v>
      </c>
      <c r="S61" s="60" t="s">
        <v>78</v>
      </c>
      <c r="T61" s="61"/>
      <c r="U61" s="97">
        <v>22690</v>
      </c>
      <c r="V61" s="97">
        <v>22670</v>
      </c>
      <c r="W61" s="97">
        <v>-20</v>
      </c>
      <c r="X61" s="120">
        <v>-0.0008814455707360071</v>
      </c>
      <c r="Y61" s="87"/>
      <c r="Z61" s="85" t="s">
        <v>42</v>
      </c>
    </row>
    <row r="62" spans="10:26" ht="12">
      <c r="J62" s="64" t="s">
        <v>43</v>
      </c>
      <c r="K62" s="65"/>
      <c r="L62" s="66">
        <v>13696</v>
      </c>
      <c r="M62" s="67">
        <v>5628</v>
      </c>
      <c r="N62" s="66">
        <v>-8068</v>
      </c>
      <c r="O62" s="68">
        <v>-0.5890771028037384</v>
      </c>
      <c r="P62" s="69"/>
      <c r="Q62" s="70" t="s">
        <v>44</v>
      </c>
      <c r="S62" s="88" t="s">
        <v>75</v>
      </c>
      <c r="T62" s="53"/>
      <c r="U62" s="15">
        <v>15563</v>
      </c>
      <c r="V62" s="15">
        <v>14652</v>
      </c>
      <c r="W62" s="15">
        <v>-911</v>
      </c>
      <c r="X62" s="121">
        <v>-0.05853627192700636</v>
      </c>
      <c r="Y62" s="90"/>
      <c r="Z62" s="85" t="s">
        <v>44</v>
      </c>
    </row>
    <row r="63" spans="10:26" ht="12">
      <c r="J63" s="64" t="s">
        <v>45</v>
      </c>
      <c r="K63" s="65"/>
      <c r="L63" s="66">
        <v>32300</v>
      </c>
      <c r="M63" s="66">
        <v>22630</v>
      </c>
      <c r="N63" s="71">
        <v>-9670</v>
      </c>
      <c r="O63" s="68">
        <v>-0.2993808049535604</v>
      </c>
      <c r="P63" s="72">
        <v>25366</v>
      </c>
      <c r="Q63" s="73">
        <v>2.6231644260599793</v>
      </c>
      <c r="S63" s="64" t="s">
        <v>85</v>
      </c>
      <c r="T63" s="65"/>
      <c r="U63" s="98">
        <v>4428</v>
      </c>
      <c r="V63" s="98">
        <v>3822</v>
      </c>
      <c r="W63" s="98">
        <v>-606</v>
      </c>
      <c r="X63" s="122">
        <v>-0.13685636856368563</v>
      </c>
      <c r="Y63" s="92"/>
      <c r="Z63" s="69"/>
    </row>
    <row r="64" spans="19:26" ht="12">
      <c r="S64" s="64" t="s">
        <v>87</v>
      </c>
      <c r="T64" s="65"/>
      <c r="U64" s="98">
        <v>42681</v>
      </c>
      <c r="V64" s="98">
        <v>41144</v>
      </c>
      <c r="W64" s="99">
        <v>-1537</v>
      </c>
      <c r="X64" s="122">
        <v>-0.03601133994048874</v>
      </c>
      <c r="Y64" s="93">
        <v>6217</v>
      </c>
      <c r="Z64" s="73">
        <v>4.044892648015614</v>
      </c>
    </row>
    <row r="65" spans="19:26" ht="12">
      <c r="S65" s="76"/>
      <c r="T65" s="53"/>
      <c r="U65" s="123"/>
      <c r="V65" s="123"/>
      <c r="W65" s="100"/>
      <c r="X65" s="124"/>
      <c r="Y65" s="80"/>
      <c r="Z65" s="81"/>
    </row>
    <row r="66" ht="12">
      <c r="J66" s="76" t="s">
        <v>52</v>
      </c>
    </row>
    <row r="67" spans="10:26" ht="12">
      <c r="J67" s="46" t="s">
        <v>33</v>
      </c>
      <c r="K67" s="47"/>
      <c r="L67" s="48" t="s">
        <v>34</v>
      </c>
      <c r="M67" s="49" t="s">
        <v>35</v>
      </c>
      <c r="N67" s="50" t="s">
        <v>36</v>
      </c>
      <c r="O67" s="51" t="s">
        <v>37</v>
      </c>
      <c r="P67" s="25" t="s">
        <v>38</v>
      </c>
      <c r="Q67" s="5" t="s">
        <v>39</v>
      </c>
      <c r="S67" s="46" t="s">
        <v>72</v>
      </c>
      <c r="T67" s="47"/>
      <c r="U67" s="118" t="s">
        <v>73</v>
      </c>
      <c r="V67" s="118" t="s">
        <v>35</v>
      </c>
      <c r="W67" s="95" t="s">
        <v>74</v>
      </c>
      <c r="X67" s="19" t="s">
        <v>37</v>
      </c>
      <c r="Y67" s="83" t="s">
        <v>38</v>
      </c>
      <c r="Z67" s="5" t="s">
        <v>39</v>
      </c>
    </row>
    <row r="68" spans="10:26" ht="12">
      <c r="J68" s="52" t="s">
        <v>3</v>
      </c>
      <c r="K68" s="53"/>
      <c r="L68" s="54">
        <v>158784.78264</v>
      </c>
      <c r="M68" s="55">
        <v>176592</v>
      </c>
      <c r="N68" s="56">
        <v>17807.21736000001</v>
      </c>
      <c r="O68" s="57">
        <v>0.11214687619261908</v>
      </c>
      <c r="P68" s="58"/>
      <c r="Q68" s="59" t="s">
        <v>40</v>
      </c>
      <c r="S68" s="84" t="s">
        <v>3</v>
      </c>
      <c r="T68" s="47"/>
      <c r="U68" s="95">
        <v>174568</v>
      </c>
      <c r="V68" s="95">
        <v>176592</v>
      </c>
      <c r="W68" s="96">
        <v>2024</v>
      </c>
      <c r="X68" s="119">
        <v>0.011594335731634663</v>
      </c>
      <c r="Y68" s="58"/>
      <c r="Z68" s="85" t="s">
        <v>40</v>
      </c>
    </row>
    <row r="69" spans="10:26" ht="12">
      <c r="J69" s="60" t="s">
        <v>41</v>
      </c>
      <c r="K69" s="61"/>
      <c r="L69" s="62">
        <v>21402.35376435109</v>
      </c>
      <c r="M69" s="63">
        <v>20148</v>
      </c>
      <c r="N69" s="62">
        <v>-1254.35376435109</v>
      </c>
      <c r="O69" s="57">
        <v>-0.05860821562721802</v>
      </c>
      <c r="P69" s="26"/>
      <c r="Q69" s="59" t="s">
        <v>42</v>
      </c>
      <c r="S69" s="60" t="s">
        <v>78</v>
      </c>
      <c r="T69" s="61"/>
      <c r="U69" s="97">
        <v>26792</v>
      </c>
      <c r="V69" s="97">
        <v>26460</v>
      </c>
      <c r="W69" s="97">
        <v>-332</v>
      </c>
      <c r="X69" s="120">
        <v>-0.012391758733950433</v>
      </c>
      <c r="Y69" s="87"/>
      <c r="Z69" s="85" t="s">
        <v>42</v>
      </c>
    </row>
    <row r="70" spans="10:26" ht="12">
      <c r="J70" s="64" t="s">
        <v>43</v>
      </c>
      <c r="K70" s="65"/>
      <c r="L70" s="66">
        <v>15468.489471456536</v>
      </c>
      <c r="M70" s="67">
        <v>6724</v>
      </c>
      <c r="N70" s="66">
        <v>-8744.489471456536</v>
      </c>
      <c r="O70" s="68">
        <v>-0.5653098505573176</v>
      </c>
      <c r="P70" s="69"/>
      <c r="Q70" s="70" t="s">
        <v>44</v>
      </c>
      <c r="S70" s="88" t="s">
        <v>75</v>
      </c>
      <c r="T70" s="53"/>
      <c r="U70" s="15">
        <v>18740</v>
      </c>
      <c r="V70" s="15">
        <v>17435</v>
      </c>
      <c r="W70" s="15">
        <v>-1305</v>
      </c>
      <c r="X70" s="121">
        <v>-0.06963713980789754</v>
      </c>
      <c r="Y70" s="90"/>
      <c r="Z70" s="85" t="s">
        <v>44</v>
      </c>
    </row>
    <row r="71" spans="10:26" ht="12">
      <c r="J71" s="64" t="s">
        <v>45</v>
      </c>
      <c r="K71" s="65"/>
      <c r="L71" s="66">
        <v>36870.843235807624</v>
      </c>
      <c r="M71" s="66">
        <v>26872</v>
      </c>
      <c r="N71" s="71">
        <v>-9998.843235807624</v>
      </c>
      <c r="O71" s="68">
        <v>-0.2711856404221618</v>
      </c>
      <c r="P71" s="72">
        <v>27806.060595807634</v>
      </c>
      <c r="Q71" s="73">
        <v>2.7809277473447347</v>
      </c>
      <c r="S71" s="64" t="s">
        <v>85</v>
      </c>
      <c r="T71" s="65"/>
      <c r="U71" s="98">
        <v>5337</v>
      </c>
      <c r="V71" s="98">
        <v>4593</v>
      </c>
      <c r="W71" s="98">
        <v>-744</v>
      </c>
      <c r="X71" s="122">
        <v>-0.13940415964024733</v>
      </c>
      <c r="Y71" s="92"/>
      <c r="Z71" s="69"/>
    </row>
    <row r="72" spans="19:26" ht="12">
      <c r="S72" s="64" t="s">
        <v>87</v>
      </c>
      <c r="T72" s="65"/>
      <c r="U72" s="98">
        <v>50869</v>
      </c>
      <c r="V72" s="98">
        <v>48488</v>
      </c>
      <c r="W72" s="99">
        <v>-2381</v>
      </c>
      <c r="X72" s="122">
        <v>-0.04680650297823822</v>
      </c>
      <c r="Y72" s="93">
        <v>4405</v>
      </c>
      <c r="Z72" s="73">
        <v>1.8500629987400252</v>
      </c>
    </row>
    <row r="73" ht="12">
      <c r="J73" s="76" t="s">
        <v>53</v>
      </c>
    </row>
    <row r="74" spans="10:26" ht="12">
      <c r="J74" s="46" t="s">
        <v>33</v>
      </c>
      <c r="K74" s="47"/>
      <c r="L74" s="48" t="s">
        <v>34</v>
      </c>
      <c r="M74" s="49" t="s">
        <v>35</v>
      </c>
      <c r="N74" s="50" t="s">
        <v>36</v>
      </c>
      <c r="O74" s="51" t="s">
        <v>37</v>
      </c>
      <c r="P74" s="25" t="s">
        <v>38</v>
      </c>
      <c r="Q74" s="5" t="s">
        <v>39</v>
      </c>
      <c r="S74" s="46" t="s">
        <v>72</v>
      </c>
      <c r="T74" s="47"/>
      <c r="U74" s="118" t="s">
        <v>73</v>
      </c>
      <c r="V74" s="118" t="s">
        <v>35</v>
      </c>
      <c r="W74" s="95" t="s">
        <v>74</v>
      </c>
      <c r="X74" s="19" t="s">
        <v>37</v>
      </c>
      <c r="Y74" s="83" t="s">
        <v>38</v>
      </c>
      <c r="Z74" s="5" t="s">
        <v>39</v>
      </c>
    </row>
    <row r="75" spans="10:26" ht="12">
      <c r="J75" s="52" t="s">
        <v>3</v>
      </c>
      <c r="K75" s="53"/>
      <c r="L75" s="54">
        <v>46061</v>
      </c>
      <c r="M75" s="55">
        <v>47318</v>
      </c>
      <c r="N75" s="56">
        <v>1257</v>
      </c>
      <c r="O75" s="57">
        <v>0.02728989817850242</v>
      </c>
      <c r="P75" s="58"/>
      <c r="Q75" s="59" t="s">
        <v>40</v>
      </c>
      <c r="S75" s="84" t="s">
        <v>3</v>
      </c>
      <c r="T75" s="47"/>
      <c r="U75" s="95">
        <v>46921</v>
      </c>
      <c r="V75" s="95">
        <v>47318</v>
      </c>
      <c r="W75" s="96">
        <v>397</v>
      </c>
      <c r="X75" s="119">
        <v>0.008461030242322202</v>
      </c>
      <c r="Y75" s="58"/>
      <c r="Z75" s="85" t="s">
        <v>40</v>
      </c>
    </row>
    <row r="76" spans="10:26" ht="12">
      <c r="J76" s="60" t="s">
        <v>41</v>
      </c>
      <c r="K76" s="61"/>
      <c r="L76" s="62">
        <v>6147</v>
      </c>
      <c r="M76" s="63">
        <v>5889</v>
      </c>
      <c r="N76" s="62">
        <v>-258</v>
      </c>
      <c r="O76" s="57">
        <v>-0.041971693509028796</v>
      </c>
      <c r="P76" s="26"/>
      <c r="Q76" s="59" t="s">
        <v>42</v>
      </c>
      <c r="S76" s="60" t="s">
        <v>78</v>
      </c>
      <c r="T76" s="61"/>
      <c r="U76" s="97">
        <v>6625</v>
      </c>
      <c r="V76" s="97">
        <v>6559</v>
      </c>
      <c r="W76" s="97">
        <v>-66</v>
      </c>
      <c r="X76" s="120">
        <v>-0.009962264150943397</v>
      </c>
      <c r="Y76" s="87"/>
      <c r="Z76" s="85" t="s">
        <v>42</v>
      </c>
    </row>
    <row r="77" spans="10:26" ht="12">
      <c r="J77" s="64" t="s">
        <v>43</v>
      </c>
      <c r="K77" s="65"/>
      <c r="L77" s="66">
        <v>5742</v>
      </c>
      <c r="M77" s="67">
        <v>2350</v>
      </c>
      <c r="N77" s="66">
        <v>-3392</v>
      </c>
      <c r="O77" s="68">
        <v>-0.5907349355625218</v>
      </c>
      <c r="P77" s="69"/>
      <c r="Q77" s="70" t="s">
        <v>44</v>
      </c>
      <c r="S77" s="88" t="s">
        <v>75</v>
      </c>
      <c r="T77" s="53"/>
      <c r="U77" s="15">
        <v>5583</v>
      </c>
      <c r="V77" s="15">
        <v>5268</v>
      </c>
      <c r="W77" s="15">
        <v>-315</v>
      </c>
      <c r="X77" s="121">
        <v>-0.05642127888232133</v>
      </c>
      <c r="Y77" s="90"/>
      <c r="Z77" s="85" t="s">
        <v>44</v>
      </c>
    </row>
    <row r="78" spans="10:26" ht="12">
      <c r="J78" s="64" t="s">
        <v>45</v>
      </c>
      <c r="K78" s="65"/>
      <c r="L78" s="66">
        <v>11889</v>
      </c>
      <c r="M78" s="66">
        <v>8239</v>
      </c>
      <c r="N78" s="71">
        <v>-3650</v>
      </c>
      <c r="O78" s="68">
        <v>-0.30700647657498525</v>
      </c>
      <c r="P78" s="72">
        <v>4907</v>
      </c>
      <c r="Q78" s="73">
        <v>1.3443835616438355</v>
      </c>
      <c r="S78" s="64" t="s">
        <v>85</v>
      </c>
      <c r="T78" s="65"/>
      <c r="U78" s="98">
        <v>1912</v>
      </c>
      <c r="V78" s="98">
        <v>1627</v>
      </c>
      <c r="W78" s="98">
        <v>-285</v>
      </c>
      <c r="X78" s="122">
        <v>-0.14905857740585773</v>
      </c>
      <c r="Y78" s="92"/>
      <c r="Z78" s="69"/>
    </row>
    <row r="79" spans="19:26" ht="12">
      <c r="S79" s="64" t="s">
        <v>87</v>
      </c>
      <c r="T79" s="65"/>
      <c r="U79" s="98">
        <v>14120</v>
      </c>
      <c r="V79" s="98">
        <v>13454</v>
      </c>
      <c r="W79" s="99">
        <v>-666</v>
      </c>
      <c r="X79" s="122">
        <v>-0.0471671388101983</v>
      </c>
      <c r="Y79" s="93">
        <v>1063</v>
      </c>
      <c r="Z79" s="73">
        <v>1.5960960960960962</v>
      </c>
    </row>
    <row r="80" ht="12">
      <c r="J80" s="76" t="s">
        <v>54</v>
      </c>
    </row>
    <row r="81" ht="12">
      <c r="J81" s="76" t="s">
        <v>55</v>
      </c>
    </row>
    <row r="82" spans="10:26" ht="12">
      <c r="J82" s="46" t="s">
        <v>33</v>
      </c>
      <c r="K82" s="47"/>
      <c r="L82" s="48" t="s">
        <v>34</v>
      </c>
      <c r="M82" s="49" t="s">
        <v>35</v>
      </c>
      <c r="N82" s="50" t="s">
        <v>36</v>
      </c>
      <c r="O82" s="51" t="s">
        <v>37</v>
      </c>
      <c r="P82" s="25" t="s">
        <v>38</v>
      </c>
      <c r="Q82" s="5" t="s">
        <v>39</v>
      </c>
      <c r="S82" s="46" t="s">
        <v>72</v>
      </c>
      <c r="T82" s="47"/>
      <c r="U82" s="118" t="s">
        <v>73</v>
      </c>
      <c r="V82" s="118" t="s">
        <v>35</v>
      </c>
      <c r="W82" s="95" t="s">
        <v>74</v>
      </c>
      <c r="X82" s="19" t="s">
        <v>37</v>
      </c>
      <c r="Y82" s="83" t="s">
        <v>38</v>
      </c>
      <c r="Z82" s="5" t="s">
        <v>39</v>
      </c>
    </row>
    <row r="83" spans="10:26" ht="12">
      <c r="J83" s="52" t="s">
        <v>3</v>
      </c>
      <c r="K83" s="53"/>
      <c r="L83" s="54">
        <v>508809</v>
      </c>
      <c r="M83" s="55">
        <v>467562</v>
      </c>
      <c r="N83" s="56">
        <v>-41247</v>
      </c>
      <c r="O83" s="57">
        <v>-0.08106578303449821</v>
      </c>
      <c r="P83" s="58"/>
      <c r="Q83" s="59" t="s">
        <v>40</v>
      </c>
      <c r="S83" s="84" t="s">
        <v>3</v>
      </c>
      <c r="T83" s="47"/>
      <c r="U83" s="95">
        <v>476919</v>
      </c>
      <c r="V83" s="95">
        <v>467562</v>
      </c>
      <c r="W83" s="96">
        <v>-9357</v>
      </c>
      <c r="X83" s="119">
        <v>-0.019619683845684487</v>
      </c>
      <c r="Y83" s="58"/>
      <c r="Z83" s="85" t="s">
        <v>40</v>
      </c>
    </row>
    <row r="84" spans="10:26" ht="12">
      <c r="J84" s="60" t="s">
        <v>41</v>
      </c>
      <c r="K84" s="61"/>
      <c r="L84" s="62">
        <v>66726</v>
      </c>
      <c r="M84" s="63">
        <v>45926</v>
      </c>
      <c r="N84" s="62">
        <v>-20800</v>
      </c>
      <c r="O84" s="57">
        <v>-0.31172256691544525</v>
      </c>
      <c r="P84" s="26"/>
      <c r="Q84" s="59" t="s">
        <v>42</v>
      </c>
      <c r="S84" s="60" t="s">
        <v>78</v>
      </c>
      <c r="T84" s="61"/>
      <c r="U84" s="97">
        <v>70918</v>
      </c>
      <c r="V84" s="97">
        <v>68657</v>
      </c>
      <c r="W84" s="97">
        <v>-2261</v>
      </c>
      <c r="X84" s="120">
        <v>-0.031881891762317045</v>
      </c>
      <c r="Y84" s="87"/>
      <c r="Z84" s="85" t="s">
        <v>42</v>
      </c>
    </row>
    <row r="85" spans="10:26" ht="12">
      <c r="J85" s="64" t="s">
        <v>43</v>
      </c>
      <c r="K85" s="65"/>
      <c r="L85" s="66">
        <v>47676</v>
      </c>
      <c r="M85" s="67">
        <v>13610</v>
      </c>
      <c r="N85" s="66">
        <v>-34066</v>
      </c>
      <c r="O85" s="68">
        <v>-0.7145314204211762</v>
      </c>
      <c r="P85" s="69"/>
      <c r="Q85" s="70" t="s">
        <v>44</v>
      </c>
      <c r="S85" s="88" t="s">
        <v>75</v>
      </c>
      <c r="T85" s="53"/>
      <c r="U85" s="15">
        <v>44789</v>
      </c>
      <c r="V85" s="15">
        <v>37881</v>
      </c>
      <c r="W85" s="15">
        <v>-6908</v>
      </c>
      <c r="X85" s="121">
        <v>-0.1542342986001027</v>
      </c>
      <c r="Y85" s="90"/>
      <c r="Z85" s="85" t="s">
        <v>44</v>
      </c>
    </row>
    <row r="86" spans="10:26" ht="12">
      <c r="J86" s="64" t="s">
        <v>45</v>
      </c>
      <c r="K86" s="65"/>
      <c r="L86" s="66">
        <v>114402</v>
      </c>
      <c r="M86" s="66">
        <v>59536</v>
      </c>
      <c r="N86" s="71">
        <v>-54866</v>
      </c>
      <c r="O86" s="68">
        <v>-0.47958951766577507</v>
      </c>
      <c r="P86" s="72">
        <v>13619</v>
      </c>
      <c r="Q86" s="73">
        <v>0.2482229431706339</v>
      </c>
      <c r="S86" s="64" t="s">
        <v>85</v>
      </c>
      <c r="T86" s="65"/>
      <c r="U86" s="98">
        <v>11353</v>
      </c>
      <c r="V86" s="98">
        <v>9302</v>
      </c>
      <c r="W86" s="98">
        <v>-2051</v>
      </c>
      <c r="X86" s="122">
        <v>-0.18065709504095834</v>
      </c>
      <c r="Y86" s="92"/>
      <c r="Z86" s="69"/>
    </row>
    <row r="87" spans="19:26" ht="12">
      <c r="S87" s="64" t="s">
        <v>87</v>
      </c>
      <c r="T87" s="65"/>
      <c r="U87" s="98">
        <v>127060</v>
      </c>
      <c r="V87" s="98">
        <v>115840</v>
      </c>
      <c r="W87" s="99">
        <v>-11220</v>
      </c>
      <c r="X87" s="122">
        <v>-0.08830473791909334</v>
      </c>
      <c r="Y87" s="93">
        <v>1863</v>
      </c>
      <c r="Z87" s="73">
        <v>0.1660427807486631</v>
      </c>
    </row>
    <row r="88" ht="12">
      <c r="J88" s="76" t="s">
        <v>56</v>
      </c>
    </row>
    <row r="89" spans="10:26" ht="12">
      <c r="J89" s="46" t="s">
        <v>33</v>
      </c>
      <c r="K89" s="47"/>
      <c r="L89" s="48" t="s">
        <v>34</v>
      </c>
      <c r="M89" s="49" t="s">
        <v>35</v>
      </c>
      <c r="N89" s="50" t="s">
        <v>36</v>
      </c>
      <c r="O89" s="51" t="s">
        <v>37</v>
      </c>
      <c r="P89" s="25" t="s">
        <v>38</v>
      </c>
      <c r="Q89" s="5" t="s">
        <v>39</v>
      </c>
      <c r="S89" s="46" t="s">
        <v>72</v>
      </c>
      <c r="T89" s="47"/>
      <c r="U89" s="118" t="s">
        <v>73</v>
      </c>
      <c r="V89" s="118" t="s">
        <v>35</v>
      </c>
      <c r="W89" s="95" t="s">
        <v>74</v>
      </c>
      <c r="X89" s="19" t="s">
        <v>37</v>
      </c>
      <c r="Y89" s="83" t="s">
        <v>38</v>
      </c>
      <c r="Z89" s="5" t="s">
        <v>39</v>
      </c>
    </row>
    <row r="90" spans="10:26" ht="12">
      <c r="J90" s="52" t="s">
        <v>3</v>
      </c>
      <c r="K90" s="53"/>
      <c r="L90" s="54">
        <v>210360</v>
      </c>
      <c r="M90" s="55">
        <v>200830</v>
      </c>
      <c r="N90" s="56">
        <v>-9530</v>
      </c>
      <c r="O90" s="57">
        <v>-0.04530328959878304</v>
      </c>
      <c r="P90" s="58"/>
      <c r="Q90" s="59" t="s">
        <v>40</v>
      </c>
      <c r="S90" s="84" t="s">
        <v>3</v>
      </c>
      <c r="T90" s="47"/>
      <c r="U90" s="95">
        <v>205541</v>
      </c>
      <c r="V90" s="95">
        <v>200830</v>
      </c>
      <c r="W90" s="96">
        <v>-4711</v>
      </c>
      <c r="X90" s="119">
        <v>-0.022920001362258625</v>
      </c>
      <c r="Y90" s="58"/>
      <c r="Z90" s="85" t="s">
        <v>40</v>
      </c>
    </row>
    <row r="91" spans="10:26" ht="12">
      <c r="J91" s="60" t="s">
        <v>41</v>
      </c>
      <c r="K91" s="61"/>
      <c r="L91" s="62">
        <v>22127</v>
      </c>
      <c r="M91" s="63">
        <v>15699</v>
      </c>
      <c r="N91" s="62">
        <v>-6428</v>
      </c>
      <c r="O91" s="57">
        <v>-0.29050481312423737</v>
      </c>
      <c r="P91" s="26"/>
      <c r="Q91" s="59" t="s">
        <v>42</v>
      </c>
      <c r="S91" s="60" t="s">
        <v>78</v>
      </c>
      <c r="T91" s="61"/>
      <c r="U91" s="97">
        <v>22553</v>
      </c>
      <c r="V91" s="97">
        <v>22045</v>
      </c>
      <c r="W91" s="97">
        <v>-508</v>
      </c>
      <c r="X91" s="120">
        <v>-0.02252471954950561</v>
      </c>
      <c r="Y91" s="87"/>
      <c r="Z91" s="85" t="s">
        <v>42</v>
      </c>
    </row>
    <row r="92" spans="10:26" ht="12">
      <c r="J92" s="64" t="s">
        <v>43</v>
      </c>
      <c r="K92" s="65"/>
      <c r="L92" s="66">
        <v>18385</v>
      </c>
      <c r="M92" s="67">
        <v>6040</v>
      </c>
      <c r="N92" s="66">
        <v>-12345</v>
      </c>
      <c r="O92" s="68">
        <v>-0.671471308131629</v>
      </c>
      <c r="P92" s="69"/>
      <c r="Q92" s="70" t="s">
        <v>44</v>
      </c>
      <c r="S92" s="88" t="s">
        <v>75</v>
      </c>
      <c r="T92" s="53"/>
      <c r="U92" s="15">
        <v>15431</v>
      </c>
      <c r="V92" s="15">
        <v>13348</v>
      </c>
      <c r="W92" s="15">
        <v>-2083</v>
      </c>
      <c r="X92" s="121">
        <v>-0.1349880111463936</v>
      </c>
      <c r="Y92" s="90"/>
      <c r="Z92" s="85" t="s">
        <v>44</v>
      </c>
    </row>
    <row r="93" spans="10:26" ht="12">
      <c r="J93" s="64" t="s">
        <v>45</v>
      </c>
      <c r="K93" s="65"/>
      <c r="L93" s="66">
        <v>40512</v>
      </c>
      <c r="M93" s="66">
        <v>21739</v>
      </c>
      <c r="N93" s="71">
        <v>-18773</v>
      </c>
      <c r="O93" s="68">
        <v>-0.46339356240126384</v>
      </c>
      <c r="P93" s="72">
        <v>9243</v>
      </c>
      <c r="Q93" s="73">
        <v>0.49235604325360893</v>
      </c>
      <c r="S93" s="64" t="s">
        <v>85</v>
      </c>
      <c r="T93" s="65"/>
      <c r="U93" s="98">
        <v>5003</v>
      </c>
      <c r="V93" s="98">
        <v>4305</v>
      </c>
      <c r="W93" s="98">
        <v>-698</v>
      </c>
      <c r="X93" s="122">
        <v>-0.13951629022586448</v>
      </c>
      <c r="Y93" s="92"/>
      <c r="Z93" s="69"/>
    </row>
    <row r="94" spans="19:26" ht="12">
      <c r="S94" s="64" t="s">
        <v>87</v>
      </c>
      <c r="T94" s="65"/>
      <c r="U94" s="98">
        <v>42987</v>
      </c>
      <c r="V94" s="98">
        <v>39698</v>
      </c>
      <c r="W94" s="99">
        <v>-3289</v>
      </c>
      <c r="X94" s="122">
        <v>-0.07651150347779562</v>
      </c>
      <c r="Y94" s="93">
        <v>-1422</v>
      </c>
      <c r="Z94" s="73">
        <v>-0.432350258437215</v>
      </c>
    </row>
    <row r="95" ht="12">
      <c r="J95" s="76" t="s">
        <v>57</v>
      </c>
    </row>
    <row r="96" ht="12">
      <c r="J96" s="76" t="s">
        <v>58</v>
      </c>
    </row>
    <row r="97" spans="10:26" ht="12">
      <c r="J97" s="46" t="s">
        <v>33</v>
      </c>
      <c r="K97" s="47"/>
      <c r="L97" s="48" t="s">
        <v>34</v>
      </c>
      <c r="M97" s="49" t="s">
        <v>35</v>
      </c>
      <c r="N97" s="50" t="s">
        <v>36</v>
      </c>
      <c r="O97" s="51" t="s">
        <v>37</v>
      </c>
      <c r="P97" s="25" t="s">
        <v>38</v>
      </c>
      <c r="Q97" s="5" t="s">
        <v>39</v>
      </c>
      <c r="S97" s="46" t="s">
        <v>72</v>
      </c>
      <c r="T97" s="47"/>
      <c r="U97" s="118" t="s">
        <v>73</v>
      </c>
      <c r="V97" s="118" t="s">
        <v>35</v>
      </c>
      <c r="W97" s="95" t="s">
        <v>74</v>
      </c>
      <c r="X97" s="19" t="s">
        <v>37</v>
      </c>
      <c r="Y97" s="83" t="s">
        <v>38</v>
      </c>
      <c r="Z97" s="5" t="s">
        <v>39</v>
      </c>
    </row>
    <row r="98" spans="10:26" ht="12">
      <c r="J98" s="52" t="s">
        <v>3</v>
      </c>
      <c r="K98" s="53"/>
      <c r="L98" s="54">
        <v>474832</v>
      </c>
      <c r="M98" s="55">
        <v>483823</v>
      </c>
      <c r="N98" s="56">
        <v>8991</v>
      </c>
      <c r="O98" s="57">
        <v>0.018935118104929743</v>
      </c>
      <c r="P98" s="58"/>
      <c r="Q98" s="59" t="s">
        <v>40</v>
      </c>
      <c r="S98" s="84" t="s">
        <v>3</v>
      </c>
      <c r="T98" s="47"/>
      <c r="U98" s="95">
        <v>480747</v>
      </c>
      <c r="V98" s="95">
        <v>483823</v>
      </c>
      <c r="W98" s="96">
        <v>3076</v>
      </c>
      <c r="X98" s="119">
        <v>0.006398375860899808</v>
      </c>
      <c r="Y98" s="58"/>
      <c r="Z98" s="85" t="s">
        <v>40</v>
      </c>
    </row>
    <row r="99" spans="10:26" ht="12">
      <c r="J99" s="60" t="s">
        <v>41</v>
      </c>
      <c r="K99" s="61"/>
      <c r="L99" s="62">
        <v>46021</v>
      </c>
      <c r="M99" s="63">
        <v>38408</v>
      </c>
      <c r="N99" s="62">
        <v>-7613</v>
      </c>
      <c r="O99" s="57">
        <v>-0.16542448012863692</v>
      </c>
      <c r="P99" s="26"/>
      <c r="Q99" s="59" t="s">
        <v>42</v>
      </c>
      <c r="S99" s="60" t="s">
        <v>78</v>
      </c>
      <c r="T99" s="61"/>
      <c r="U99" s="97">
        <v>55404</v>
      </c>
      <c r="V99" s="97">
        <v>54629</v>
      </c>
      <c r="W99" s="97">
        <v>-775</v>
      </c>
      <c r="X99" s="120">
        <v>-0.013988159699660675</v>
      </c>
      <c r="Y99" s="87"/>
      <c r="Z99" s="85" t="s">
        <v>42</v>
      </c>
    </row>
    <row r="100" spans="10:26" ht="12">
      <c r="J100" s="64" t="s">
        <v>43</v>
      </c>
      <c r="K100" s="65"/>
      <c r="L100" s="66">
        <v>40613</v>
      </c>
      <c r="M100" s="67">
        <v>14914</v>
      </c>
      <c r="N100" s="66">
        <v>-25699</v>
      </c>
      <c r="O100" s="68">
        <v>-0.6327776820229976</v>
      </c>
      <c r="P100" s="69"/>
      <c r="Q100" s="70" t="s">
        <v>44</v>
      </c>
      <c r="S100" s="88" t="s">
        <v>75</v>
      </c>
      <c r="T100" s="53"/>
      <c r="U100" s="15">
        <v>36020</v>
      </c>
      <c r="V100" s="15">
        <v>33105</v>
      </c>
      <c r="W100" s="15">
        <v>-2915</v>
      </c>
      <c r="X100" s="121">
        <v>-0.08092726263187118</v>
      </c>
      <c r="Y100" s="90"/>
      <c r="Z100" s="85" t="s">
        <v>44</v>
      </c>
    </row>
    <row r="101" spans="10:26" ht="12">
      <c r="J101" s="64" t="s">
        <v>45</v>
      </c>
      <c r="K101" s="65"/>
      <c r="L101" s="66">
        <v>86634</v>
      </c>
      <c r="M101" s="66">
        <v>53322</v>
      </c>
      <c r="N101" s="71">
        <v>-33312</v>
      </c>
      <c r="O101" s="68">
        <v>-0.3845141630306808</v>
      </c>
      <c r="P101" s="72">
        <v>42303</v>
      </c>
      <c r="Q101" s="73">
        <v>1.2699027377521614</v>
      </c>
      <c r="S101" s="64" t="s">
        <v>85</v>
      </c>
      <c r="T101" s="65"/>
      <c r="U101" s="98">
        <v>12266</v>
      </c>
      <c r="V101" s="98">
        <v>10540</v>
      </c>
      <c r="W101" s="98">
        <v>-1726</v>
      </c>
      <c r="X101" s="122">
        <v>-0.14071416924832872</v>
      </c>
      <c r="Y101" s="92"/>
      <c r="Z101" s="69"/>
    </row>
    <row r="102" spans="19:26" ht="12">
      <c r="S102" s="64" t="s">
        <v>87</v>
      </c>
      <c r="T102" s="65"/>
      <c r="U102" s="98">
        <v>103690</v>
      </c>
      <c r="V102" s="98">
        <v>98274</v>
      </c>
      <c r="W102" s="99">
        <v>-5416</v>
      </c>
      <c r="X102" s="122">
        <v>-0.05223261645288842</v>
      </c>
      <c r="Y102" s="93">
        <v>8492</v>
      </c>
      <c r="Z102" s="73">
        <v>1.56794682422452</v>
      </c>
    </row>
    <row r="103" ht="12">
      <c r="J103" s="76" t="s">
        <v>59</v>
      </c>
    </row>
    <row r="104" spans="10:26" ht="12">
      <c r="J104" s="46" t="s">
        <v>33</v>
      </c>
      <c r="K104" s="47"/>
      <c r="L104" s="48" t="s">
        <v>34</v>
      </c>
      <c r="M104" s="49" t="s">
        <v>35</v>
      </c>
      <c r="N104" s="50" t="s">
        <v>36</v>
      </c>
      <c r="O104" s="51" t="s">
        <v>37</v>
      </c>
      <c r="P104" s="25" t="s">
        <v>38</v>
      </c>
      <c r="Q104" s="5" t="s">
        <v>39</v>
      </c>
      <c r="S104" s="46" t="s">
        <v>72</v>
      </c>
      <c r="T104" s="47"/>
      <c r="U104" s="118" t="s">
        <v>73</v>
      </c>
      <c r="V104" s="118" t="s">
        <v>35</v>
      </c>
      <c r="W104" s="95" t="s">
        <v>74</v>
      </c>
      <c r="X104" s="19" t="s">
        <v>37</v>
      </c>
      <c r="Y104" s="83" t="s">
        <v>38</v>
      </c>
      <c r="Z104" s="5" t="s">
        <v>39</v>
      </c>
    </row>
    <row r="105" spans="10:26" ht="12">
      <c r="J105" s="52" t="s">
        <v>3</v>
      </c>
      <c r="K105" s="53"/>
      <c r="L105" s="54">
        <v>105268</v>
      </c>
      <c r="M105" s="55">
        <v>109836</v>
      </c>
      <c r="N105" s="56">
        <v>4568</v>
      </c>
      <c r="O105" s="57">
        <v>0.043394003875821714</v>
      </c>
      <c r="P105" s="58"/>
      <c r="Q105" s="59" t="s">
        <v>40</v>
      </c>
      <c r="S105" s="84" t="s">
        <v>3</v>
      </c>
      <c r="T105" s="47"/>
      <c r="U105" s="95">
        <v>107121</v>
      </c>
      <c r="V105" s="95">
        <v>109836</v>
      </c>
      <c r="W105" s="96">
        <v>2715</v>
      </c>
      <c r="X105" s="119">
        <v>0.025345170414764612</v>
      </c>
      <c r="Y105" s="58"/>
      <c r="Z105" s="85" t="s">
        <v>40</v>
      </c>
    </row>
    <row r="106" spans="10:26" ht="12">
      <c r="J106" s="60" t="s">
        <v>41</v>
      </c>
      <c r="K106" s="61"/>
      <c r="L106" s="62">
        <v>8062</v>
      </c>
      <c r="M106" s="63">
        <v>6692</v>
      </c>
      <c r="N106" s="62">
        <v>-1370</v>
      </c>
      <c r="O106" s="57">
        <v>-0.16993301910195982</v>
      </c>
      <c r="P106" s="26"/>
      <c r="Q106" s="59" t="s">
        <v>42</v>
      </c>
      <c r="S106" s="60" t="s">
        <v>78</v>
      </c>
      <c r="T106" s="61"/>
      <c r="U106" s="97">
        <v>9028</v>
      </c>
      <c r="V106" s="97">
        <v>8762</v>
      </c>
      <c r="W106" s="97">
        <v>-266</v>
      </c>
      <c r="X106" s="120">
        <v>-0.029463890119627825</v>
      </c>
      <c r="Y106" s="87"/>
      <c r="Z106" s="85" t="s">
        <v>42</v>
      </c>
    </row>
    <row r="107" spans="10:26" ht="12">
      <c r="J107" s="64" t="s">
        <v>43</v>
      </c>
      <c r="K107" s="65"/>
      <c r="L107" s="66">
        <v>7565</v>
      </c>
      <c r="M107" s="67">
        <v>3295</v>
      </c>
      <c r="N107" s="66">
        <v>-4270</v>
      </c>
      <c r="O107" s="68">
        <v>-0.5644415069398546</v>
      </c>
      <c r="P107" s="69"/>
      <c r="Q107" s="70" t="s">
        <v>44</v>
      </c>
      <c r="S107" s="88" t="s">
        <v>75</v>
      </c>
      <c r="T107" s="53"/>
      <c r="U107" s="15">
        <v>6316</v>
      </c>
      <c r="V107" s="15">
        <v>5993</v>
      </c>
      <c r="W107" s="15">
        <v>-323</v>
      </c>
      <c r="X107" s="121">
        <v>-0.05113996200126662</v>
      </c>
      <c r="Y107" s="90"/>
      <c r="Z107" s="85" t="s">
        <v>44</v>
      </c>
    </row>
    <row r="108" spans="10:26" ht="12">
      <c r="J108" s="64" t="s">
        <v>45</v>
      </c>
      <c r="K108" s="65"/>
      <c r="L108" s="66">
        <v>15627</v>
      </c>
      <c r="M108" s="66">
        <v>9987</v>
      </c>
      <c r="N108" s="71">
        <v>-5640</v>
      </c>
      <c r="O108" s="68">
        <v>-0.36091380303321174</v>
      </c>
      <c r="P108" s="72">
        <v>10208</v>
      </c>
      <c r="Q108" s="73">
        <v>1.8099290780141843</v>
      </c>
      <c r="S108" s="64" t="s">
        <v>85</v>
      </c>
      <c r="T108" s="65"/>
      <c r="U108" s="98">
        <v>2638</v>
      </c>
      <c r="V108" s="98">
        <v>2383</v>
      </c>
      <c r="W108" s="98">
        <v>-255</v>
      </c>
      <c r="X108" s="122">
        <v>-0.09666413949962092</v>
      </c>
      <c r="Y108" s="92"/>
      <c r="Z108" s="69"/>
    </row>
    <row r="109" spans="19:26" ht="12">
      <c r="S109" s="64" t="s">
        <v>87</v>
      </c>
      <c r="T109" s="65"/>
      <c r="U109" s="98">
        <v>17982</v>
      </c>
      <c r="V109" s="98">
        <v>17138</v>
      </c>
      <c r="W109" s="99">
        <v>-844</v>
      </c>
      <c r="X109" s="122">
        <v>-0.04693582471360249</v>
      </c>
      <c r="Y109" s="93">
        <v>3559</v>
      </c>
      <c r="Z109" s="73">
        <v>4.216824644549763</v>
      </c>
    </row>
    <row r="110" ht="12">
      <c r="J110" s="76" t="s">
        <v>60</v>
      </c>
    </row>
    <row r="111" spans="10:26" ht="12">
      <c r="J111" s="46" t="s">
        <v>33</v>
      </c>
      <c r="K111" s="47"/>
      <c r="L111" s="48" t="s">
        <v>34</v>
      </c>
      <c r="M111" s="49" t="s">
        <v>35</v>
      </c>
      <c r="N111" s="50" t="s">
        <v>36</v>
      </c>
      <c r="O111" s="51" t="s">
        <v>37</v>
      </c>
      <c r="P111" s="25" t="s">
        <v>38</v>
      </c>
      <c r="Q111" s="5" t="s">
        <v>39</v>
      </c>
      <c r="S111" s="46" t="s">
        <v>72</v>
      </c>
      <c r="T111" s="47"/>
      <c r="U111" s="118" t="s">
        <v>73</v>
      </c>
      <c r="V111" s="118" t="s">
        <v>35</v>
      </c>
      <c r="W111" s="95" t="s">
        <v>74</v>
      </c>
      <c r="X111" s="19" t="s">
        <v>37</v>
      </c>
      <c r="Y111" s="83" t="s">
        <v>38</v>
      </c>
      <c r="Z111" s="5" t="s">
        <v>39</v>
      </c>
    </row>
    <row r="112" spans="10:26" ht="12">
      <c r="J112" s="52" t="s">
        <v>3</v>
      </c>
      <c r="K112" s="53"/>
      <c r="L112" s="54">
        <v>95035</v>
      </c>
      <c r="M112" s="55">
        <v>94016</v>
      </c>
      <c r="N112" s="56">
        <v>-1019</v>
      </c>
      <c r="O112" s="57">
        <v>-0.010722365444309991</v>
      </c>
      <c r="P112" s="58"/>
      <c r="Q112" s="59" t="s">
        <v>40</v>
      </c>
      <c r="S112" s="84" t="s">
        <v>3</v>
      </c>
      <c r="T112" s="47"/>
      <c r="U112" s="95">
        <v>93797</v>
      </c>
      <c r="V112" s="95">
        <v>94016</v>
      </c>
      <c r="W112" s="96">
        <v>219</v>
      </c>
      <c r="X112" s="119">
        <v>0.002334829472157958</v>
      </c>
      <c r="Y112" s="58"/>
      <c r="Z112" s="85" t="s">
        <v>40</v>
      </c>
    </row>
    <row r="113" spans="10:26" ht="12">
      <c r="J113" s="60" t="s">
        <v>41</v>
      </c>
      <c r="K113" s="61"/>
      <c r="L113" s="62">
        <v>9161</v>
      </c>
      <c r="M113" s="63">
        <v>7423</v>
      </c>
      <c r="N113" s="62">
        <v>-1738</v>
      </c>
      <c r="O113" s="57">
        <v>-0.18971727977295055</v>
      </c>
      <c r="P113" s="26"/>
      <c r="Q113" s="59" t="s">
        <v>42</v>
      </c>
      <c r="S113" s="60" t="s">
        <v>78</v>
      </c>
      <c r="T113" s="61"/>
      <c r="U113" s="97">
        <v>9410</v>
      </c>
      <c r="V113" s="97">
        <v>9229</v>
      </c>
      <c r="W113" s="97">
        <v>-181</v>
      </c>
      <c r="X113" s="120">
        <v>-0.019234856535600427</v>
      </c>
      <c r="Y113" s="87"/>
      <c r="Z113" s="85" t="s">
        <v>42</v>
      </c>
    </row>
    <row r="114" spans="10:26" ht="12">
      <c r="J114" s="64" t="s">
        <v>43</v>
      </c>
      <c r="K114" s="65"/>
      <c r="L114" s="66">
        <v>9630</v>
      </c>
      <c r="M114" s="67">
        <v>1971</v>
      </c>
      <c r="N114" s="66">
        <v>-7659</v>
      </c>
      <c r="O114" s="68">
        <v>-0.7953271028037383</v>
      </c>
      <c r="P114" s="69"/>
      <c r="Q114" s="70" t="s">
        <v>44</v>
      </c>
      <c r="S114" s="88" t="s">
        <v>75</v>
      </c>
      <c r="T114" s="53"/>
      <c r="U114" s="15">
        <v>6720</v>
      </c>
      <c r="V114" s="15">
        <v>6246</v>
      </c>
      <c r="W114" s="15">
        <v>-474</v>
      </c>
      <c r="X114" s="121">
        <v>-0.07053571428571428</v>
      </c>
      <c r="Y114" s="90"/>
      <c r="Z114" s="85" t="s">
        <v>44</v>
      </c>
    </row>
    <row r="115" spans="10:26" ht="12">
      <c r="J115" s="64" t="s">
        <v>45</v>
      </c>
      <c r="K115" s="65"/>
      <c r="L115" s="66">
        <v>18791</v>
      </c>
      <c r="M115" s="66">
        <v>9394</v>
      </c>
      <c r="N115" s="71">
        <v>-9397</v>
      </c>
      <c r="O115" s="68">
        <v>-0.5000798254483529</v>
      </c>
      <c r="P115" s="72">
        <v>8378</v>
      </c>
      <c r="Q115" s="73">
        <v>0.891561136532936</v>
      </c>
      <c r="S115" s="64" t="s">
        <v>85</v>
      </c>
      <c r="T115" s="65"/>
      <c r="U115" s="98">
        <v>1617</v>
      </c>
      <c r="V115" s="98">
        <v>1338</v>
      </c>
      <c r="W115" s="98">
        <v>-279</v>
      </c>
      <c r="X115" s="122">
        <v>-0.1725417439703154</v>
      </c>
      <c r="Y115" s="92"/>
      <c r="Z115" s="69"/>
    </row>
    <row r="116" spans="19:26" ht="12">
      <c r="S116" s="64" t="s">
        <v>87</v>
      </c>
      <c r="T116" s="65"/>
      <c r="U116" s="98">
        <v>17747</v>
      </c>
      <c r="V116" s="98">
        <v>16813</v>
      </c>
      <c r="W116" s="99">
        <v>-934</v>
      </c>
      <c r="X116" s="122">
        <v>-0.05262861328675269</v>
      </c>
      <c r="Y116" s="93">
        <v>1153</v>
      </c>
      <c r="Z116" s="73">
        <v>1.234475374732334</v>
      </c>
    </row>
    <row r="117" ht="12">
      <c r="J117" s="76" t="s">
        <v>61</v>
      </c>
    </row>
    <row r="118" spans="10:26" ht="12">
      <c r="J118" s="46" t="s">
        <v>33</v>
      </c>
      <c r="K118" s="47"/>
      <c r="L118" s="48" t="s">
        <v>34</v>
      </c>
      <c r="M118" s="49" t="s">
        <v>35</v>
      </c>
      <c r="N118" s="50" t="s">
        <v>36</v>
      </c>
      <c r="O118" s="51" t="s">
        <v>37</v>
      </c>
      <c r="P118" s="25" t="s">
        <v>38</v>
      </c>
      <c r="Q118" s="5" t="s">
        <v>39</v>
      </c>
      <c r="S118" s="46" t="s">
        <v>72</v>
      </c>
      <c r="T118" s="47"/>
      <c r="U118" s="118" t="s">
        <v>73</v>
      </c>
      <c r="V118" s="118" t="s">
        <v>35</v>
      </c>
      <c r="W118" s="95" t="s">
        <v>74</v>
      </c>
      <c r="X118" s="19" t="s">
        <v>37</v>
      </c>
      <c r="Y118" s="83" t="s">
        <v>38</v>
      </c>
      <c r="Z118" s="5" t="s">
        <v>39</v>
      </c>
    </row>
    <row r="119" spans="10:26" ht="12">
      <c r="J119" s="52" t="s">
        <v>3</v>
      </c>
      <c r="K119" s="53"/>
      <c r="L119" s="54">
        <v>131240</v>
      </c>
      <c r="M119" s="55">
        <v>125087</v>
      </c>
      <c r="N119" s="56">
        <v>-6153</v>
      </c>
      <c r="O119" s="57">
        <v>-0.046883572081682416</v>
      </c>
      <c r="P119" s="58"/>
      <c r="Q119" s="59" t="s">
        <v>40</v>
      </c>
      <c r="S119" s="84" t="s">
        <v>3</v>
      </c>
      <c r="T119" s="47"/>
      <c r="U119" s="95">
        <v>126326</v>
      </c>
      <c r="V119" s="95">
        <v>125087</v>
      </c>
      <c r="W119" s="96">
        <v>-1239</v>
      </c>
      <c r="X119" s="119">
        <v>-0.009807957190127132</v>
      </c>
      <c r="Y119" s="58"/>
      <c r="Z119" s="85" t="s">
        <v>40</v>
      </c>
    </row>
    <row r="120" spans="10:26" ht="12">
      <c r="J120" s="60" t="s">
        <v>41</v>
      </c>
      <c r="K120" s="61"/>
      <c r="L120" s="62">
        <v>18147</v>
      </c>
      <c r="M120" s="63">
        <v>16754</v>
      </c>
      <c r="N120" s="62">
        <v>-1393</v>
      </c>
      <c r="O120" s="57">
        <v>-0.07676199922852261</v>
      </c>
      <c r="P120" s="26"/>
      <c r="Q120" s="59" t="s">
        <v>42</v>
      </c>
      <c r="S120" s="60" t="s">
        <v>78</v>
      </c>
      <c r="T120" s="61"/>
      <c r="U120" s="97">
        <v>18553</v>
      </c>
      <c r="V120" s="97">
        <v>18299</v>
      </c>
      <c r="W120" s="97">
        <v>-254</v>
      </c>
      <c r="X120" s="120">
        <v>-0.013690508273594568</v>
      </c>
      <c r="Y120" s="87"/>
      <c r="Z120" s="85" t="s">
        <v>42</v>
      </c>
    </row>
    <row r="121" spans="10:26" ht="12">
      <c r="J121" s="64" t="s">
        <v>43</v>
      </c>
      <c r="K121" s="65"/>
      <c r="L121" s="66">
        <v>18317</v>
      </c>
      <c r="M121" s="67">
        <v>4567</v>
      </c>
      <c r="N121" s="66">
        <v>-13750</v>
      </c>
      <c r="O121" s="68">
        <v>-0.7506687776382596</v>
      </c>
      <c r="P121" s="69"/>
      <c r="Q121" s="70" t="s">
        <v>44</v>
      </c>
      <c r="S121" s="88" t="s">
        <v>75</v>
      </c>
      <c r="T121" s="53"/>
      <c r="U121" s="15">
        <v>16634</v>
      </c>
      <c r="V121" s="15">
        <v>14965</v>
      </c>
      <c r="W121" s="15">
        <v>-1669</v>
      </c>
      <c r="X121" s="121">
        <v>-0.1003366598533125</v>
      </c>
      <c r="Y121" s="90"/>
      <c r="Z121" s="85" t="s">
        <v>44</v>
      </c>
    </row>
    <row r="122" spans="10:26" ht="12">
      <c r="J122" s="64" t="s">
        <v>45</v>
      </c>
      <c r="K122" s="65"/>
      <c r="L122" s="66">
        <v>36464</v>
      </c>
      <c r="M122" s="66">
        <v>21321</v>
      </c>
      <c r="N122" s="71">
        <v>-15143</v>
      </c>
      <c r="O122" s="68">
        <v>-0.4152863097849934</v>
      </c>
      <c r="P122" s="72">
        <v>8990</v>
      </c>
      <c r="Q122" s="73">
        <v>0.5936736445882586</v>
      </c>
      <c r="S122" s="64" t="s">
        <v>85</v>
      </c>
      <c r="T122" s="65"/>
      <c r="U122" s="98">
        <v>3618</v>
      </c>
      <c r="V122" s="98">
        <v>2791</v>
      </c>
      <c r="W122" s="98">
        <v>-827</v>
      </c>
      <c r="X122" s="122">
        <v>-0.22857932559425095</v>
      </c>
      <c r="Y122" s="92"/>
      <c r="Z122" s="69"/>
    </row>
    <row r="123" spans="19:26" ht="12">
      <c r="S123" s="64" t="s">
        <v>87</v>
      </c>
      <c r="T123" s="65"/>
      <c r="U123" s="98">
        <v>38805</v>
      </c>
      <c r="V123" s="98">
        <v>36055</v>
      </c>
      <c r="W123" s="99">
        <v>-2750</v>
      </c>
      <c r="X123" s="122">
        <v>-0.07086715629429197</v>
      </c>
      <c r="Y123" s="93">
        <v>1511</v>
      </c>
      <c r="Z123" s="73">
        <v>0.5494545454545454</v>
      </c>
    </row>
    <row r="124" ht="12">
      <c r="J124" s="82" t="s">
        <v>62</v>
      </c>
    </row>
    <row r="125" spans="10:26" ht="12">
      <c r="J125" s="46" t="s">
        <v>33</v>
      </c>
      <c r="K125" s="47"/>
      <c r="L125" s="48" t="s">
        <v>34</v>
      </c>
      <c r="M125" s="49" t="s">
        <v>35</v>
      </c>
      <c r="N125" s="50" t="s">
        <v>36</v>
      </c>
      <c r="O125" s="51" t="s">
        <v>37</v>
      </c>
      <c r="P125" s="25" t="s">
        <v>38</v>
      </c>
      <c r="Q125" s="5" t="s">
        <v>39</v>
      </c>
      <c r="S125" s="46" t="s">
        <v>72</v>
      </c>
      <c r="T125" s="47"/>
      <c r="U125" s="118" t="s">
        <v>73</v>
      </c>
      <c r="V125" s="118" t="s">
        <v>35</v>
      </c>
      <c r="W125" s="95" t="s">
        <v>74</v>
      </c>
      <c r="X125" s="19" t="s">
        <v>37</v>
      </c>
      <c r="Y125" s="83" t="s">
        <v>38</v>
      </c>
      <c r="Z125" s="5" t="s">
        <v>39</v>
      </c>
    </row>
    <row r="126" spans="10:26" ht="12">
      <c r="J126" s="52" t="s">
        <v>3</v>
      </c>
      <c r="K126" s="53"/>
      <c r="L126" s="54">
        <v>133481</v>
      </c>
      <c r="M126" s="55">
        <v>146714</v>
      </c>
      <c r="N126" s="56">
        <v>13233</v>
      </c>
      <c r="O126" s="57">
        <v>0.09913770499172167</v>
      </c>
      <c r="P126" s="58"/>
      <c r="Q126" s="59" t="s">
        <v>40</v>
      </c>
      <c r="S126" s="84" t="s">
        <v>3</v>
      </c>
      <c r="T126" s="47"/>
      <c r="U126" s="95">
        <v>143898</v>
      </c>
      <c r="V126" s="95">
        <v>146714</v>
      </c>
      <c r="W126" s="96">
        <v>2816</v>
      </c>
      <c r="X126" s="119">
        <v>0.019569417226090704</v>
      </c>
      <c r="Y126" s="58"/>
      <c r="Z126" s="85" t="s">
        <v>40</v>
      </c>
    </row>
    <row r="127" spans="10:26" ht="12">
      <c r="J127" s="60" t="s">
        <v>41</v>
      </c>
      <c r="K127" s="61"/>
      <c r="L127" s="62">
        <v>10258</v>
      </c>
      <c r="M127" s="63">
        <v>9402</v>
      </c>
      <c r="N127" s="62">
        <v>-856</v>
      </c>
      <c r="O127" s="57">
        <v>-0.08344706570481575</v>
      </c>
      <c r="P127" s="26"/>
      <c r="Q127" s="59" t="s">
        <v>42</v>
      </c>
      <c r="S127" s="60" t="s">
        <v>78</v>
      </c>
      <c r="T127" s="61"/>
      <c r="U127" s="97">
        <v>12850</v>
      </c>
      <c r="V127" s="97">
        <v>12552</v>
      </c>
      <c r="W127" s="97">
        <v>-298</v>
      </c>
      <c r="X127" s="120">
        <v>-0.02319066147859922</v>
      </c>
      <c r="Y127" s="87"/>
      <c r="Z127" s="85" t="s">
        <v>42</v>
      </c>
    </row>
    <row r="128" spans="10:26" ht="12">
      <c r="J128" s="64" t="s">
        <v>43</v>
      </c>
      <c r="K128" s="65"/>
      <c r="L128" s="66">
        <v>10597</v>
      </c>
      <c r="M128" s="67">
        <v>4079</v>
      </c>
      <c r="N128" s="66">
        <v>-6518</v>
      </c>
      <c r="O128" s="68">
        <v>-0.6150797395489289</v>
      </c>
      <c r="P128" s="69"/>
      <c r="Q128" s="70" t="s">
        <v>44</v>
      </c>
      <c r="S128" s="88" t="s">
        <v>75</v>
      </c>
      <c r="T128" s="53"/>
      <c r="U128" s="15">
        <v>8957</v>
      </c>
      <c r="V128" s="15">
        <v>8396</v>
      </c>
      <c r="W128" s="15">
        <v>-561</v>
      </c>
      <c r="X128" s="121">
        <v>-0.06263257787205538</v>
      </c>
      <c r="Y128" s="90"/>
      <c r="Z128" s="85" t="s">
        <v>44</v>
      </c>
    </row>
    <row r="129" spans="10:26" ht="12">
      <c r="J129" s="64" t="s">
        <v>45</v>
      </c>
      <c r="K129" s="65"/>
      <c r="L129" s="66">
        <v>20855</v>
      </c>
      <c r="M129" s="66">
        <v>13481</v>
      </c>
      <c r="N129" s="71">
        <v>-7374</v>
      </c>
      <c r="O129" s="68">
        <v>-0.353584272356749</v>
      </c>
      <c r="P129" s="72">
        <v>20607</v>
      </c>
      <c r="Q129" s="73">
        <v>2.7945484133441822</v>
      </c>
      <c r="S129" s="64" t="s">
        <v>85</v>
      </c>
      <c r="T129" s="65"/>
      <c r="U129" s="98">
        <v>3380</v>
      </c>
      <c r="V129" s="98">
        <v>2861</v>
      </c>
      <c r="W129" s="98">
        <v>-519</v>
      </c>
      <c r="X129" s="122">
        <v>-0.15355029585798816</v>
      </c>
      <c r="Y129" s="92"/>
      <c r="Z129" s="69"/>
    </row>
    <row r="130" spans="19:26" ht="12">
      <c r="S130" s="64" t="s">
        <v>87</v>
      </c>
      <c r="T130" s="65"/>
      <c r="U130" s="98">
        <v>25187</v>
      </c>
      <c r="V130" s="98">
        <v>23809</v>
      </c>
      <c r="W130" s="99">
        <v>-1378</v>
      </c>
      <c r="X130" s="122">
        <v>-0.05471076348910152</v>
      </c>
      <c r="Y130" s="93">
        <v>4194</v>
      </c>
      <c r="Z130" s="73">
        <v>3.043541364296081</v>
      </c>
    </row>
    <row r="131" ht="12">
      <c r="J131" s="82" t="s">
        <v>63</v>
      </c>
    </row>
    <row r="132" spans="10:26" ht="12">
      <c r="J132" s="46" t="s">
        <v>33</v>
      </c>
      <c r="K132" s="47"/>
      <c r="L132" s="48" t="s">
        <v>34</v>
      </c>
      <c r="M132" s="49" t="s">
        <v>35</v>
      </c>
      <c r="N132" s="50" t="s">
        <v>36</v>
      </c>
      <c r="O132" s="51" t="s">
        <v>37</v>
      </c>
      <c r="P132" s="25" t="s">
        <v>38</v>
      </c>
      <c r="Q132" s="5" t="s">
        <v>39</v>
      </c>
      <c r="S132" s="46" t="s">
        <v>72</v>
      </c>
      <c r="T132" s="47"/>
      <c r="U132" s="118" t="s">
        <v>73</v>
      </c>
      <c r="V132" s="118" t="s">
        <v>35</v>
      </c>
      <c r="W132" s="95" t="s">
        <v>74</v>
      </c>
      <c r="X132" s="19" t="s">
        <v>37</v>
      </c>
      <c r="Y132" s="83" t="s">
        <v>38</v>
      </c>
      <c r="Z132" s="5" t="s">
        <v>39</v>
      </c>
    </row>
    <row r="133" spans="10:26" ht="12">
      <c r="J133" s="52" t="s">
        <v>3</v>
      </c>
      <c r="K133" s="53"/>
      <c r="L133" s="54">
        <v>283981.84</v>
      </c>
      <c r="M133" s="55">
        <v>340395</v>
      </c>
      <c r="N133" s="56">
        <v>56413.16</v>
      </c>
      <c r="O133" s="57">
        <v>0.19865058977010633</v>
      </c>
      <c r="P133" s="58"/>
      <c r="Q133" s="59" t="s">
        <v>40</v>
      </c>
      <c r="S133" s="84" t="s">
        <v>3</v>
      </c>
      <c r="T133" s="47"/>
      <c r="U133" s="95">
        <v>323791</v>
      </c>
      <c r="V133" s="95">
        <v>340395</v>
      </c>
      <c r="W133" s="96">
        <v>16604</v>
      </c>
      <c r="X133" s="119">
        <v>0.051279992340738316</v>
      </c>
      <c r="Y133" s="58"/>
      <c r="Z133" s="85" t="s">
        <v>40</v>
      </c>
    </row>
    <row r="134" spans="10:26" ht="12">
      <c r="J134" s="60" t="s">
        <v>41</v>
      </c>
      <c r="K134" s="61"/>
      <c r="L134" s="62">
        <v>25487.890872321394</v>
      </c>
      <c r="M134" s="63">
        <v>22213</v>
      </c>
      <c r="N134" s="62">
        <v>-3274.8908723213935</v>
      </c>
      <c r="O134" s="57">
        <v>-0.12848810789117765</v>
      </c>
      <c r="P134" s="26"/>
      <c r="Q134" s="59" t="s">
        <v>42</v>
      </c>
      <c r="S134" s="60" t="s">
        <v>78</v>
      </c>
      <c r="T134" s="61"/>
      <c r="U134" s="97">
        <v>32690</v>
      </c>
      <c r="V134" s="97">
        <v>32838</v>
      </c>
      <c r="W134" s="97">
        <v>148</v>
      </c>
      <c r="X134" s="120">
        <v>0.004527378403181401</v>
      </c>
      <c r="Y134" s="87"/>
      <c r="Z134" s="85" t="s">
        <v>42</v>
      </c>
    </row>
    <row r="135" spans="10:26" ht="12">
      <c r="J135" s="64" t="s">
        <v>43</v>
      </c>
      <c r="K135" s="65"/>
      <c r="L135" s="66">
        <v>20855.97934896745</v>
      </c>
      <c r="M135" s="67">
        <v>8304</v>
      </c>
      <c r="N135" s="66">
        <v>-12551.979348967448</v>
      </c>
      <c r="O135" s="68">
        <v>-0.6018408025317152</v>
      </c>
      <c r="P135" s="69"/>
      <c r="Q135" s="70" t="s">
        <v>44</v>
      </c>
      <c r="S135" s="88" t="s">
        <v>75</v>
      </c>
      <c r="T135" s="53"/>
      <c r="U135" s="15">
        <v>20319</v>
      </c>
      <c r="V135" s="15">
        <v>19212</v>
      </c>
      <c r="W135" s="15">
        <v>-1107</v>
      </c>
      <c r="X135" s="121">
        <v>-0.054481027609626455</v>
      </c>
      <c r="Y135" s="90"/>
      <c r="Z135" s="85" t="s">
        <v>44</v>
      </c>
    </row>
    <row r="136" spans="10:26" ht="12">
      <c r="J136" s="64" t="s">
        <v>45</v>
      </c>
      <c r="K136" s="65"/>
      <c r="L136" s="66">
        <v>46343.870221288846</v>
      </c>
      <c r="M136" s="66">
        <v>30517</v>
      </c>
      <c r="N136" s="71">
        <v>-15826.870221288846</v>
      </c>
      <c r="O136" s="68">
        <v>-0.3415094627556268</v>
      </c>
      <c r="P136" s="72">
        <v>72240.03022128882</v>
      </c>
      <c r="Q136" s="73">
        <v>4.564391393322869</v>
      </c>
      <c r="S136" s="64" t="s">
        <v>85</v>
      </c>
      <c r="T136" s="65"/>
      <c r="U136" s="98">
        <v>6412</v>
      </c>
      <c r="V136" s="98">
        <v>5812</v>
      </c>
      <c r="W136" s="98">
        <v>-600</v>
      </c>
      <c r="X136" s="122">
        <v>-0.09357454772301933</v>
      </c>
      <c r="Y136" s="92"/>
      <c r="Z136" s="69"/>
    </row>
    <row r="137" spans="19:26" ht="12">
      <c r="S137" s="64" t="s">
        <v>87</v>
      </c>
      <c r="T137" s="65"/>
      <c r="U137" s="98">
        <v>59421</v>
      </c>
      <c r="V137" s="98">
        <v>57862</v>
      </c>
      <c r="W137" s="99">
        <v>-1559</v>
      </c>
      <c r="X137" s="122">
        <v>-0.026236515709934197</v>
      </c>
      <c r="Y137" s="93">
        <v>18163</v>
      </c>
      <c r="Z137" s="73">
        <v>11.650416933932007</v>
      </c>
    </row>
    <row r="138" ht="12">
      <c r="J138" s="76" t="s">
        <v>64</v>
      </c>
    </row>
    <row r="139" spans="10:26" ht="12">
      <c r="J139" s="46" t="s">
        <v>33</v>
      </c>
      <c r="K139" s="47"/>
      <c r="L139" s="48" t="s">
        <v>34</v>
      </c>
      <c r="M139" s="49" t="s">
        <v>35</v>
      </c>
      <c r="N139" s="50" t="s">
        <v>36</v>
      </c>
      <c r="O139" s="51" t="s">
        <v>37</v>
      </c>
      <c r="P139" s="25" t="s">
        <v>38</v>
      </c>
      <c r="Q139" s="5" t="s">
        <v>39</v>
      </c>
      <c r="S139" s="46" t="s">
        <v>72</v>
      </c>
      <c r="T139" s="47"/>
      <c r="U139" s="118" t="s">
        <v>73</v>
      </c>
      <c r="V139" s="118" t="s">
        <v>35</v>
      </c>
      <c r="W139" s="95" t="s">
        <v>74</v>
      </c>
      <c r="X139" s="19" t="s">
        <v>37</v>
      </c>
      <c r="Y139" s="83" t="s">
        <v>38</v>
      </c>
      <c r="Z139" s="5" t="s">
        <v>39</v>
      </c>
    </row>
    <row r="140" spans="10:26" ht="12">
      <c r="J140" s="52" t="s">
        <v>3</v>
      </c>
      <c r="K140" s="53"/>
      <c r="L140" s="54">
        <v>108470</v>
      </c>
      <c r="M140" s="55">
        <v>127885</v>
      </c>
      <c r="N140" s="56">
        <v>19415</v>
      </c>
      <c r="O140" s="57">
        <v>0.17898958237300636</v>
      </c>
      <c r="P140" s="58"/>
      <c r="Q140" s="59" t="s">
        <v>40</v>
      </c>
      <c r="S140" s="84" t="s">
        <v>3</v>
      </c>
      <c r="T140" s="47"/>
      <c r="U140" s="95">
        <v>116180</v>
      </c>
      <c r="V140" s="95">
        <v>127885</v>
      </c>
      <c r="W140" s="96">
        <v>11705</v>
      </c>
      <c r="X140" s="119">
        <v>0.1007488380099845</v>
      </c>
      <c r="Y140" s="58"/>
      <c r="Z140" s="85" t="s">
        <v>40</v>
      </c>
    </row>
    <row r="141" spans="10:26" ht="12">
      <c r="J141" s="60" t="s">
        <v>41</v>
      </c>
      <c r="K141" s="61"/>
      <c r="L141" s="62">
        <v>6522</v>
      </c>
      <c r="M141" s="63">
        <v>4497</v>
      </c>
      <c r="N141" s="62">
        <v>-2025</v>
      </c>
      <c r="O141" s="57">
        <v>-0.3104875804967801</v>
      </c>
      <c r="P141" s="26"/>
      <c r="Q141" s="59" t="s">
        <v>42</v>
      </c>
      <c r="S141" s="60" t="s">
        <v>78</v>
      </c>
      <c r="T141" s="61"/>
      <c r="U141" s="97">
        <v>7884</v>
      </c>
      <c r="V141" s="97">
        <v>7978</v>
      </c>
      <c r="W141" s="97">
        <v>94</v>
      </c>
      <c r="X141" s="120">
        <v>0.011922881785895484</v>
      </c>
      <c r="Y141" s="87"/>
      <c r="Z141" s="85" t="s">
        <v>42</v>
      </c>
    </row>
    <row r="142" spans="10:26" ht="12">
      <c r="J142" s="64" t="s">
        <v>43</v>
      </c>
      <c r="K142" s="65"/>
      <c r="L142" s="66">
        <v>4379</v>
      </c>
      <c r="M142" s="67">
        <v>1532</v>
      </c>
      <c r="N142" s="66">
        <v>-2847</v>
      </c>
      <c r="O142" s="68">
        <v>-0.6501484357159169</v>
      </c>
      <c r="P142" s="69"/>
      <c r="Q142" s="70" t="s">
        <v>44</v>
      </c>
      <c r="S142" s="88" t="s">
        <v>75</v>
      </c>
      <c r="T142" s="53"/>
      <c r="U142" s="15">
        <v>4043</v>
      </c>
      <c r="V142" s="15">
        <v>3698</v>
      </c>
      <c r="W142" s="15">
        <v>-345</v>
      </c>
      <c r="X142" s="121">
        <v>-0.08533267375711105</v>
      </c>
      <c r="Y142" s="90"/>
      <c r="Z142" s="85" t="s">
        <v>44</v>
      </c>
    </row>
    <row r="143" spans="10:26" ht="12">
      <c r="J143" s="64" t="s">
        <v>45</v>
      </c>
      <c r="K143" s="65"/>
      <c r="L143" s="66">
        <v>10901</v>
      </c>
      <c r="M143" s="66">
        <v>6029</v>
      </c>
      <c r="N143" s="71">
        <v>-4872</v>
      </c>
      <c r="O143" s="68">
        <v>-0.44693147417668105</v>
      </c>
      <c r="P143" s="72">
        <v>24287</v>
      </c>
      <c r="Q143" s="73">
        <v>4.985016420361248</v>
      </c>
      <c r="S143" s="64" t="s">
        <v>85</v>
      </c>
      <c r="T143" s="65"/>
      <c r="U143" s="98">
        <v>1178</v>
      </c>
      <c r="V143" s="98">
        <v>1079</v>
      </c>
      <c r="W143" s="98">
        <v>-99</v>
      </c>
      <c r="X143" s="122">
        <v>-0.08404074702886248</v>
      </c>
      <c r="Y143" s="92"/>
      <c r="Z143" s="69"/>
    </row>
    <row r="144" spans="19:26" ht="12">
      <c r="S144" s="64" t="s">
        <v>87</v>
      </c>
      <c r="T144" s="65"/>
      <c r="U144" s="98">
        <v>13105</v>
      </c>
      <c r="V144" s="98">
        <v>12755</v>
      </c>
      <c r="W144" s="99">
        <v>-350</v>
      </c>
      <c r="X144" s="122">
        <v>-0.02670736360167875</v>
      </c>
      <c r="Y144" s="93">
        <v>12055</v>
      </c>
      <c r="Z144" s="73">
        <v>34.44285714285714</v>
      </c>
    </row>
    <row r="145" ht="12">
      <c r="J145" s="76" t="s">
        <v>65</v>
      </c>
    </row>
    <row r="146" spans="10:26" ht="12">
      <c r="J146" s="46" t="s">
        <v>33</v>
      </c>
      <c r="K146" s="47"/>
      <c r="L146" s="48" t="s">
        <v>34</v>
      </c>
      <c r="M146" s="49" t="s">
        <v>35</v>
      </c>
      <c r="N146" s="50" t="s">
        <v>36</v>
      </c>
      <c r="O146" s="51" t="s">
        <v>37</v>
      </c>
      <c r="P146" s="25" t="s">
        <v>38</v>
      </c>
      <c r="Q146" s="5" t="s">
        <v>39</v>
      </c>
      <c r="S146" s="46" t="s">
        <v>72</v>
      </c>
      <c r="T146" s="47"/>
      <c r="U146" s="118" t="s">
        <v>73</v>
      </c>
      <c r="V146" s="118" t="s">
        <v>35</v>
      </c>
      <c r="W146" s="95" t="s">
        <v>74</v>
      </c>
      <c r="X146" s="19" t="s">
        <v>37</v>
      </c>
      <c r="Y146" s="83" t="s">
        <v>38</v>
      </c>
      <c r="Z146" s="5" t="s">
        <v>39</v>
      </c>
    </row>
    <row r="147" spans="10:26" ht="12">
      <c r="J147" s="52" t="s">
        <v>3</v>
      </c>
      <c r="K147" s="53"/>
      <c r="L147" s="54">
        <v>84356.84</v>
      </c>
      <c r="M147" s="55">
        <v>119012</v>
      </c>
      <c r="N147" s="56">
        <v>34655.16</v>
      </c>
      <c r="O147" s="57">
        <v>0.4108162420498445</v>
      </c>
      <c r="P147" s="58"/>
      <c r="Q147" s="59" t="s">
        <v>40</v>
      </c>
      <c r="S147" s="84" t="s">
        <v>3</v>
      </c>
      <c r="T147" s="47"/>
      <c r="U147" s="95">
        <v>114844</v>
      </c>
      <c r="V147" s="95">
        <v>119012</v>
      </c>
      <c r="W147" s="96">
        <v>4168</v>
      </c>
      <c r="X147" s="119">
        <v>0.03629271011110724</v>
      </c>
      <c r="Y147" s="58"/>
      <c r="Z147" s="85" t="s">
        <v>40</v>
      </c>
    </row>
    <row r="148" spans="10:26" ht="12">
      <c r="J148" s="60" t="s">
        <v>41</v>
      </c>
      <c r="K148" s="61"/>
      <c r="L148" s="62">
        <v>10242.890872321394</v>
      </c>
      <c r="M148" s="63">
        <v>9926</v>
      </c>
      <c r="N148" s="62">
        <v>-316.89087232139354</v>
      </c>
      <c r="O148" s="57">
        <v>-0.030937640190788745</v>
      </c>
      <c r="P148" s="26"/>
      <c r="Q148" s="59" t="s">
        <v>42</v>
      </c>
      <c r="S148" s="60" t="s">
        <v>78</v>
      </c>
      <c r="T148" s="61"/>
      <c r="U148" s="97">
        <v>14376</v>
      </c>
      <c r="V148" s="97">
        <v>14576</v>
      </c>
      <c r="W148" s="97">
        <v>200</v>
      </c>
      <c r="X148" s="120">
        <v>0.013912075681691708</v>
      </c>
      <c r="Y148" s="87"/>
      <c r="Z148" s="85" t="s">
        <v>42</v>
      </c>
    </row>
    <row r="149" spans="10:26" ht="12">
      <c r="J149" s="64" t="s">
        <v>43</v>
      </c>
      <c r="K149" s="65"/>
      <c r="L149" s="66">
        <v>8279.979348967448</v>
      </c>
      <c r="M149" s="67">
        <v>3756</v>
      </c>
      <c r="N149" s="66">
        <v>-4523.9793489674485</v>
      </c>
      <c r="O149" s="68">
        <v>-0.5463756802161118</v>
      </c>
      <c r="P149" s="69"/>
      <c r="Q149" s="70" t="s">
        <v>44</v>
      </c>
      <c r="S149" s="88" t="s">
        <v>75</v>
      </c>
      <c r="T149" s="53"/>
      <c r="U149" s="15">
        <v>8874</v>
      </c>
      <c r="V149" s="15">
        <v>8636</v>
      </c>
      <c r="W149" s="15">
        <v>-238</v>
      </c>
      <c r="X149" s="121">
        <v>-0.02681992337164751</v>
      </c>
      <c r="Y149" s="90"/>
      <c r="Z149" s="85" t="s">
        <v>44</v>
      </c>
    </row>
    <row r="150" spans="10:26" ht="12">
      <c r="J150" s="64" t="s">
        <v>45</v>
      </c>
      <c r="K150" s="65"/>
      <c r="L150" s="66">
        <v>18522.870221288842</v>
      </c>
      <c r="M150" s="66">
        <v>13682</v>
      </c>
      <c r="N150" s="71">
        <v>-4840.870221288842</v>
      </c>
      <c r="O150" s="68">
        <v>-0.26134557784274154</v>
      </c>
      <c r="P150" s="72">
        <v>39496.03022128885</v>
      </c>
      <c r="Q150" s="73">
        <v>8.158869875832647</v>
      </c>
      <c r="S150" s="64" t="s">
        <v>85</v>
      </c>
      <c r="T150" s="65"/>
      <c r="U150" s="98">
        <v>2817</v>
      </c>
      <c r="V150" s="98">
        <v>2639</v>
      </c>
      <c r="W150" s="98">
        <v>-178</v>
      </c>
      <c r="X150" s="122">
        <v>-0.06318778842740504</v>
      </c>
      <c r="Y150" s="92"/>
      <c r="Z150" s="69"/>
    </row>
    <row r="151" spans="19:26" ht="12">
      <c r="S151" s="64" t="s">
        <v>87</v>
      </c>
      <c r="T151" s="65"/>
      <c r="U151" s="98">
        <v>26067</v>
      </c>
      <c r="V151" s="98">
        <v>25851</v>
      </c>
      <c r="W151" s="99">
        <v>-216</v>
      </c>
      <c r="X151" s="122">
        <v>-0.00828633904937277</v>
      </c>
      <c r="Y151" s="93">
        <v>4384</v>
      </c>
      <c r="Z151" s="73">
        <v>20.296296296296298</v>
      </c>
    </row>
    <row r="152" ht="12">
      <c r="J152" s="76" t="s">
        <v>66</v>
      </c>
    </row>
    <row r="153" spans="10:26" ht="12">
      <c r="J153" s="46" t="s">
        <v>33</v>
      </c>
      <c r="K153" s="47"/>
      <c r="L153" s="48" t="s">
        <v>34</v>
      </c>
      <c r="M153" s="49" t="s">
        <v>35</v>
      </c>
      <c r="N153" s="50" t="s">
        <v>36</v>
      </c>
      <c r="O153" s="51" t="s">
        <v>37</v>
      </c>
      <c r="P153" s="25" t="s">
        <v>38</v>
      </c>
      <c r="Q153" s="5" t="s">
        <v>39</v>
      </c>
      <c r="S153" s="46" t="s">
        <v>72</v>
      </c>
      <c r="T153" s="47"/>
      <c r="U153" s="118" t="s">
        <v>73</v>
      </c>
      <c r="V153" s="118" t="s">
        <v>35</v>
      </c>
      <c r="W153" s="95" t="s">
        <v>74</v>
      </c>
      <c r="X153" s="19" t="s">
        <v>37</v>
      </c>
      <c r="Y153" s="83" t="s">
        <v>38</v>
      </c>
      <c r="Z153" s="5" t="s">
        <v>39</v>
      </c>
    </row>
    <row r="154" spans="10:26" ht="12">
      <c r="J154" s="52" t="s">
        <v>3</v>
      </c>
      <c r="K154" s="53"/>
      <c r="L154" s="54">
        <v>14721</v>
      </c>
      <c r="M154" s="55">
        <v>15198</v>
      </c>
      <c r="N154" s="56">
        <v>477</v>
      </c>
      <c r="O154" s="57">
        <v>0.03240269003464438</v>
      </c>
      <c r="P154" s="58"/>
      <c r="Q154" s="59" t="s">
        <v>40</v>
      </c>
      <c r="S154" s="84" t="s">
        <v>3</v>
      </c>
      <c r="T154" s="47"/>
      <c r="U154" s="95">
        <v>15046</v>
      </c>
      <c r="V154" s="95">
        <v>15198</v>
      </c>
      <c r="W154" s="96">
        <v>152</v>
      </c>
      <c r="X154" s="119">
        <v>0.0101023527847933</v>
      </c>
      <c r="Y154" s="58"/>
      <c r="Z154" s="85" t="s">
        <v>40</v>
      </c>
    </row>
    <row r="155" spans="10:26" ht="12">
      <c r="J155" s="60" t="s">
        <v>41</v>
      </c>
      <c r="K155" s="61"/>
      <c r="L155" s="62">
        <v>1461</v>
      </c>
      <c r="M155" s="63">
        <v>1200</v>
      </c>
      <c r="N155" s="62">
        <v>-261</v>
      </c>
      <c r="O155" s="57">
        <v>-0.17864476386036962</v>
      </c>
      <c r="P155" s="26"/>
      <c r="Q155" s="59" t="s">
        <v>42</v>
      </c>
      <c r="S155" s="60" t="s">
        <v>78</v>
      </c>
      <c r="T155" s="61"/>
      <c r="U155" s="97">
        <v>1594</v>
      </c>
      <c r="V155" s="97">
        <v>1568</v>
      </c>
      <c r="W155" s="97">
        <v>-26</v>
      </c>
      <c r="X155" s="120">
        <v>-0.01631116687578419</v>
      </c>
      <c r="Y155" s="87"/>
      <c r="Z155" s="85" t="s">
        <v>42</v>
      </c>
    </row>
    <row r="156" spans="10:26" ht="12">
      <c r="J156" s="64" t="s">
        <v>43</v>
      </c>
      <c r="K156" s="65"/>
      <c r="L156" s="66">
        <v>1297</v>
      </c>
      <c r="M156" s="67">
        <v>530</v>
      </c>
      <c r="N156" s="66">
        <v>-767</v>
      </c>
      <c r="O156" s="68">
        <v>-0.5913646877409406</v>
      </c>
      <c r="P156" s="69"/>
      <c r="Q156" s="70" t="s">
        <v>44</v>
      </c>
      <c r="S156" s="88" t="s">
        <v>75</v>
      </c>
      <c r="T156" s="53"/>
      <c r="U156" s="15">
        <v>1130</v>
      </c>
      <c r="V156" s="15">
        <v>1038</v>
      </c>
      <c r="W156" s="15">
        <v>-92</v>
      </c>
      <c r="X156" s="121">
        <v>-0.08141592920353982</v>
      </c>
      <c r="Y156" s="90"/>
      <c r="Z156" s="85" t="s">
        <v>44</v>
      </c>
    </row>
    <row r="157" spans="10:26" ht="12">
      <c r="J157" s="64" t="s">
        <v>45</v>
      </c>
      <c r="K157" s="65"/>
      <c r="L157" s="66">
        <v>2758</v>
      </c>
      <c r="M157" s="66">
        <v>1730</v>
      </c>
      <c r="N157" s="71">
        <v>-1028</v>
      </c>
      <c r="O157" s="68">
        <v>-0.3727338651196519</v>
      </c>
      <c r="P157" s="72">
        <v>1505</v>
      </c>
      <c r="Q157" s="73">
        <v>1.4640077821011672</v>
      </c>
      <c r="S157" s="64" t="s">
        <v>85</v>
      </c>
      <c r="T157" s="65"/>
      <c r="U157" s="98">
        <v>438</v>
      </c>
      <c r="V157" s="98">
        <v>387</v>
      </c>
      <c r="W157" s="98">
        <v>-51</v>
      </c>
      <c r="X157" s="122">
        <v>-0.11643835616438356</v>
      </c>
      <c r="Y157" s="92"/>
      <c r="Z157" s="69"/>
    </row>
    <row r="158" spans="19:26" ht="12">
      <c r="S158" s="64" t="s">
        <v>87</v>
      </c>
      <c r="T158" s="65"/>
      <c r="U158" s="98">
        <v>3162</v>
      </c>
      <c r="V158" s="98">
        <v>2993</v>
      </c>
      <c r="W158" s="99">
        <v>-169</v>
      </c>
      <c r="X158" s="122">
        <v>-0.0534471853257432</v>
      </c>
      <c r="Y158" s="93">
        <v>321</v>
      </c>
      <c r="Z158" s="73">
        <v>1.8994082840236686</v>
      </c>
    </row>
    <row r="159" spans="10:26" ht="12">
      <c r="J159" s="76" t="s">
        <v>117</v>
      </c>
      <c r="S159" s="76"/>
      <c r="T159" s="53"/>
      <c r="U159" s="123"/>
      <c r="V159" s="123"/>
      <c r="W159" s="123"/>
      <c r="X159" s="124"/>
      <c r="Y159" s="74"/>
      <c r="Z159" s="117"/>
    </row>
    <row r="160" spans="10:26" ht="12">
      <c r="J160" s="46" t="s">
        <v>33</v>
      </c>
      <c r="K160" s="47"/>
      <c r="L160" s="48" t="s">
        <v>34</v>
      </c>
      <c r="M160" s="49" t="s">
        <v>35</v>
      </c>
      <c r="N160" s="50" t="s">
        <v>36</v>
      </c>
      <c r="O160" s="51" t="s">
        <v>37</v>
      </c>
      <c r="P160" s="25" t="s">
        <v>38</v>
      </c>
      <c r="Q160" s="5" t="s">
        <v>39</v>
      </c>
      <c r="S160" s="46" t="s">
        <v>72</v>
      </c>
      <c r="T160" s="47"/>
      <c r="U160" s="118" t="s">
        <v>73</v>
      </c>
      <c r="V160" s="118" t="s">
        <v>35</v>
      </c>
      <c r="W160" s="95" t="s">
        <v>74</v>
      </c>
      <c r="X160" s="19" t="s">
        <v>37</v>
      </c>
      <c r="Y160" s="83" t="s">
        <v>38</v>
      </c>
      <c r="Z160" s="5" t="s">
        <v>39</v>
      </c>
    </row>
    <row r="161" spans="10:26" ht="12">
      <c r="J161" s="52" t="s">
        <v>3</v>
      </c>
      <c r="K161" s="53"/>
      <c r="L161" s="54">
        <v>38907</v>
      </c>
      <c r="M161" s="55">
        <v>35218</v>
      </c>
      <c r="N161" s="56">
        <v>-3689</v>
      </c>
      <c r="O161" s="57">
        <v>-0.09481584290744596</v>
      </c>
      <c r="P161" s="58"/>
      <c r="Q161" s="59" t="s">
        <v>40</v>
      </c>
      <c r="S161" s="84" t="s">
        <v>3</v>
      </c>
      <c r="T161" s="47"/>
      <c r="U161" s="95">
        <v>36091</v>
      </c>
      <c r="V161" s="95">
        <v>35218</v>
      </c>
      <c r="W161" s="96">
        <v>-873</v>
      </c>
      <c r="X161" s="119">
        <v>-0.02418885594746613</v>
      </c>
      <c r="Y161" s="58"/>
      <c r="Z161" s="85" t="s">
        <v>40</v>
      </c>
    </row>
    <row r="162" spans="10:26" ht="12">
      <c r="J162" s="60" t="s">
        <v>41</v>
      </c>
      <c r="K162" s="61"/>
      <c r="L162" s="62">
        <v>11612</v>
      </c>
      <c r="M162" s="63">
        <v>8507</v>
      </c>
      <c r="N162" s="62">
        <v>-3105</v>
      </c>
      <c r="O162" s="57">
        <v>-0.26739579745091285</v>
      </c>
      <c r="P162" s="26"/>
      <c r="Q162" s="59" t="s">
        <v>42</v>
      </c>
      <c r="S162" s="60" t="s">
        <v>78</v>
      </c>
      <c r="T162" s="61"/>
      <c r="U162" s="97">
        <v>8964</v>
      </c>
      <c r="V162" s="97">
        <v>8564</v>
      </c>
      <c r="W162" s="97">
        <v>-400</v>
      </c>
      <c r="X162" s="120">
        <v>-0.04462293618920125</v>
      </c>
      <c r="Y162" s="87"/>
      <c r="Z162" s="85" t="s">
        <v>42</v>
      </c>
    </row>
    <row r="163" spans="10:26" ht="12">
      <c r="J163" s="64" t="s">
        <v>43</v>
      </c>
      <c r="K163" s="65"/>
      <c r="L163" s="66">
        <v>6860</v>
      </c>
      <c r="M163" s="67">
        <v>1118</v>
      </c>
      <c r="N163" s="66">
        <v>-5742</v>
      </c>
      <c r="O163" s="68">
        <v>-0.8370262390670554</v>
      </c>
      <c r="P163" s="69"/>
      <c r="Q163" s="70" t="s">
        <v>44</v>
      </c>
      <c r="S163" s="88" t="s">
        <v>75</v>
      </c>
      <c r="T163" s="53"/>
      <c r="U163" s="15">
        <v>8111</v>
      </c>
      <c r="V163" s="15">
        <v>6856</v>
      </c>
      <c r="W163" s="15">
        <v>-1255</v>
      </c>
      <c r="X163" s="121">
        <v>-0.15472814696091727</v>
      </c>
      <c r="Y163" s="90"/>
      <c r="Z163" s="85" t="s">
        <v>44</v>
      </c>
    </row>
    <row r="164" spans="10:26" ht="12">
      <c r="J164" s="64" t="s">
        <v>45</v>
      </c>
      <c r="K164" s="65"/>
      <c r="L164" s="66">
        <v>18472</v>
      </c>
      <c r="M164" s="66">
        <v>9625</v>
      </c>
      <c r="N164" s="71">
        <v>-8847</v>
      </c>
      <c r="O164" s="68">
        <v>-0.4789411000433088</v>
      </c>
      <c r="P164" s="72">
        <v>5158</v>
      </c>
      <c r="Q164" s="73">
        <v>0.5830224935006216</v>
      </c>
      <c r="S164" s="64" t="s">
        <v>85</v>
      </c>
      <c r="T164" s="65"/>
      <c r="U164" s="98">
        <v>968</v>
      </c>
      <c r="V164" s="98">
        <v>635</v>
      </c>
      <c r="W164" s="98">
        <v>-333</v>
      </c>
      <c r="X164" s="122">
        <v>-0.3440082644628099</v>
      </c>
      <c r="Y164" s="92"/>
      <c r="Z164" s="69"/>
    </row>
    <row r="165" spans="19:26" ht="12">
      <c r="S165" s="64" t="s">
        <v>87</v>
      </c>
      <c r="T165" s="65"/>
      <c r="U165" s="98">
        <v>18043</v>
      </c>
      <c r="V165" s="98">
        <v>16055</v>
      </c>
      <c r="W165" s="99">
        <v>-1988</v>
      </c>
      <c r="X165" s="122">
        <v>-0.11018123371944799</v>
      </c>
      <c r="Y165" s="93">
        <v>1115</v>
      </c>
      <c r="Z165" s="73">
        <v>0.5608651911468813</v>
      </c>
    </row>
    <row r="166" spans="10:26" ht="12">
      <c r="J166" s="1" t="s">
        <v>118</v>
      </c>
      <c r="S166" s="76"/>
      <c r="T166" s="53"/>
      <c r="U166" s="123"/>
      <c r="V166" s="123"/>
      <c r="W166" s="123"/>
      <c r="X166" s="124"/>
      <c r="Y166" s="74"/>
      <c r="Z166" s="117"/>
    </row>
    <row r="167" spans="10:26" ht="12">
      <c r="J167" s="46" t="s">
        <v>33</v>
      </c>
      <c r="K167" s="47"/>
      <c r="L167" s="48" t="s">
        <v>34</v>
      </c>
      <c r="M167" s="49" t="s">
        <v>35</v>
      </c>
      <c r="N167" s="50" t="s">
        <v>36</v>
      </c>
      <c r="O167" s="51" t="s">
        <v>37</v>
      </c>
      <c r="P167" s="25" t="s">
        <v>38</v>
      </c>
      <c r="Q167" s="5" t="s">
        <v>39</v>
      </c>
      <c r="S167" s="46" t="s">
        <v>72</v>
      </c>
      <c r="T167" s="47"/>
      <c r="U167" s="118" t="s">
        <v>73</v>
      </c>
      <c r="V167" s="118" t="s">
        <v>35</v>
      </c>
      <c r="W167" s="95" t="s">
        <v>74</v>
      </c>
      <c r="X167" s="19" t="s">
        <v>37</v>
      </c>
      <c r="Y167" s="83" t="s">
        <v>38</v>
      </c>
      <c r="Z167" s="5" t="s">
        <v>39</v>
      </c>
    </row>
    <row r="168" spans="10:26" ht="12">
      <c r="J168" s="52" t="s">
        <v>3</v>
      </c>
      <c r="K168" s="53"/>
      <c r="L168" s="54">
        <v>33424</v>
      </c>
      <c r="M168" s="55">
        <v>25887</v>
      </c>
      <c r="N168" s="56">
        <v>-7537</v>
      </c>
      <c r="O168" s="57">
        <v>-0.2254966491144088</v>
      </c>
      <c r="P168" s="58"/>
      <c r="Q168" s="59" t="s">
        <v>40</v>
      </c>
      <c r="S168" s="84" t="s">
        <v>3</v>
      </c>
      <c r="T168" s="47"/>
      <c r="U168" s="95">
        <v>27012</v>
      </c>
      <c r="V168" s="95">
        <v>25887</v>
      </c>
      <c r="W168" s="96">
        <v>-1125</v>
      </c>
      <c r="X168" s="119">
        <v>-0.04164815637494447</v>
      </c>
      <c r="Y168" s="58"/>
      <c r="Z168" s="85" t="s">
        <v>40</v>
      </c>
    </row>
    <row r="169" spans="10:26" ht="12">
      <c r="J169" s="60" t="s">
        <v>41</v>
      </c>
      <c r="K169" s="61"/>
      <c r="L169" s="62">
        <v>6131</v>
      </c>
      <c r="M169" s="63">
        <v>4502</v>
      </c>
      <c r="N169" s="62">
        <v>-1629</v>
      </c>
      <c r="O169" s="57">
        <v>-0.26569890719295386</v>
      </c>
      <c r="P169" s="26"/>
      <c r="Q169" s="59" t="s">
        <v>42</v>
      </c>
      <c r="S169" s="60" t="s">
        <v>78</v>
      </c>
      <c r="T169" s="61"/>
      <c r="U169" s="97">
        <v>4778</v>
      </c>
      <c r="V169" s="97">
        <v>4653</v>
      </c>
      <c r="W169" s="97">
        <v>-125</v>
      </c>
      <c r="X169" s="120">
        <v>-0.026161573880284637</v>
      </c>
      <c r="Y169" s="87"/>
      <c r="Z169" s="85" t="s">
        <v>42</v>
      </c>
    </row>
    <row r="170" spans="10:26" ht="12">
      <c r="J170" s="64" t="s">
        <v>43</v>
      </c>
      <c r="K170" s="65"/>
      <c r="L170" s="66">
        <v>7923</v>
      </c>
      <c r="M170" s="67">
        <v>594</v>
      </c>
      <c r="N170" s="66">
        <v>-7329</v>
      </c>
      <c r="O170" s="68">
        <v>-0.9250283983339644</v>
      </c>
      <c r="P170" s="69"/>
      <c r="Q170" s="70" t="s">
        <v>44</v>
      </c>
      <c r="S170" s="88" t="s">
        <v>75</v>
      </c>
      <c r="T170" s="53"/>
      <c r="U170" s="15">
        <v>4928</v>
      </c>
      <c r="V170" s="15">
        <v>3809</v>
      </c>
      <c r="W170" s="15">
        <v>-1119</v>
      </c>
      <c r="X170" s="121">
        <v>-0.22706980519480519</v>
      </c>
      <c r="Y170" s="90"/>
      <c r="Z170" s="85" t="s">
        <v>44</v>
      </c>
    </row>
    <row r="171" spans="10:26" ht="12">
      <c r="J171" s="64" t="s">
        <v>45</v>
      </c>
      <c r="K171" s="65"/>
      <c r="L171" s="66">
        <v>14054</v>
      </c>
      <c r="M171" s="66">
        <v>5096</v>
      </c>
      <c r="N171" s="71">
        <v>-8958</v>
      </c>
      <c r="O171" s="68">
        <v>-0.6373986053792514</v>
      </c>
      <c r="P171" s="72">
        <v>1421</v>
      </c>
      <c r="Q171" s="73">
        <v>0.1586291582942621</v>
      </c>
      <c r="S171" s="64" t="s">
        <v>85</v>
      </c>
      <c r="T171" s="65"/>
      <c r="U171" s="98">
        <v>481</v>
      </c>
      <c r="V171" s="98">
        <v>335</v>
      </c>
      <c r="W171" s="98">
        <v>-146</v>
      </c>
      <c r="X171" s="122">
        <v>-0.30353430353430355</v>
      </c>
      <c r="Y171" s="92"/>
      <c r="Z171" s="69"/>
    </row>
    <row r="172" spans="19:26" ht="12">
      <c r="S172" s="64" t="s">
        <v>87</v>
      </c>
      <c r="T172" s="65"/>
      <c r="U172" s="98">
        <v>10187</v>
      </c>
      <c r="V172" s="98">
        <v>8797</v>
      </c>
      <c r="W172" s="99">
        <v>-1390</v>
      </c>
      <c r="X172" s="122">
        <v>-0.1364484146461176</v>
      </c>
      <c r="Y172" s="93">
        <v>265</v>
      </c>
      <c r="Z172" s="73">
        <v>0.1906474820143885</v>
      </c>
    </row>
    <row r="173" ht="12">
      <c r="J173" s="76" t="s">
        <v>67</v>
      </c>
    </row>
    <row r="174" spans="10:26" ht="12">
      <c r="J174" s="46" t="s">
        <v>33</v>
      </c>
      <c r="K174" s="47"/>
      <c r="L174" s="48" t="s">
        <v>34</v>
      </c>
      <c r="M174" s="49" t="s">
        <v>35</v>
      </c>
      <c r="N174" s="50" t="s">
        <v>36</v>
      </c>
      <c r="O174" s="51" t="s">
        <v>37</v>
      </c>
      <c r="P174" s="25" t="s">
        <v>38</v>
      </c>
      <c r="Q174" s="5" t="s">
        <v>39</v>
      </c>
      <c r="S174" s="46" t="s">
        <v>72</v>
      </c>
      <c r="T174" s="47"/>
      <c r="U174" s="118" t="s">
        <v>73</v>
      </c>
      <c r="V174" s="118" t="s">
        <v>35</v>
      </c>
      <c r="W174" s="95" t="s">
        <v>74</v>
      </c>
      <c r="X174" s="19" t="s">
        <v>37</v>
      </c>
      <c r="Y174" s="83" t="s">
        <v>38</v>
      </c>
      <c r="Z174" s="5" t="s">
        <v>39</v>
      </c>
    </row>
    <row r="175" spans="10:26" ht="12">
      <c r="J175" s="52" t="s">
        <v>3</v>
      </c>
      <c r="K175" s="53"/>
      <c r="L175" s="54">
        <v>42668</v>
      </c>
      <c r="M175" s="55">
        <v>43617</v>
      </c>
      <c r="N175" s="56">
        <v>949</v>
      </c>
      <c r="O175" s="57">
        <v>0.022241492453360833</v>
      </c>
      <c r="P175" s="58"/>
      <c r="Q175" s="59" t="s">
        <v>40</v>
      </c>
      <c r="S175" s="84" t="s">
        <v>3</v>
      </c>
      <c r="T175" s="47"/>
      <c r="U175" s="95">
        <v>43191</v>
      </c>
      <c r="V175" s="95">
        <v>43617</v>
      </c>
      <c r="W175" s="96">
        <v>426</v>
      </c>
      <c r="X175" s="119">
        <v>0.009863165937348059</v>
      </c>
      <c r="Y175" s="58"/>
      <c r="Z175" s="85" t="s">
        <v>40</v>
      </c>
    </row>
    <row r="176" spans="10:26" ht="12">
      <c r="J176" s="60" t="s">
        <v>41</v>
      </c>
      <c r="K176" s="61"/>
      <c r="L176" s="62">
        <v>5548</v>
      </c>
      <c r="M176" s="63">
        <v>4898</v>
      </c>
      <c r="N176" s="62">
        <v>-650</v>
      </c>
      <c r="O176" s="57">
        <v>-0.11715933669790915</v>
      </c>
      <c r="P176" s="26"/>
      <c r="Q176" s="59" t="s">
        <v>42</v>
      </c>
      <c r="S176" s="60" t="s">
        <v>78</v>
      </c>
      <c r="T176" s="61"/>
      <c r="U176" s="97">
        <v>5784</v>
      </c>
      <c r="V176" s="97">
        <v>5742</v>
      </c>
      <c r="W176" s="97">
        <v>-42</v>
      </c>
      <c r="X176" s="120">
        <v>-0.007261410788381743</v>
      </c>
      <c r="Y176" s="87"/>
      <c r="Z176" s="85" t="s">
        <v>42</v>
      </c>
    </row>
    <row r="177" spans="10:26" ht="12">
      <c r="J177" s="64" t="s">
        <v>43</v>
      </c>
      <c r="K177" s="65"/>
      <c r="L177" s="66">
        <v>5521</v>
      </c>
      <c r="M177" s="67">
        <v>2271</v>
      </c>
      <c r="N177" s="66">
        <v>-3250</v>
      </c>
      <c r="O177" s="68">
        <v>-0.588661474370585</v>
      </c>
      <c r="P177" s="69"/>
      <c r="Q177" s="70" t="s">
        <v>44</v>
      </c>
      <c r="S177" s="88" t="s">
        <v>75</v>
      </c>
      <c r="T177" s="53"/>
      <c r="U177" s="15">
        <v>4663</v>
      </c>
      <c r="V177" s="15">
        <v>4386</v>
      </c>
      <c r="W177" s="15">
        <v>-277</v>
      </c>
      <c r="X177" s="121">
        <v>-0.05940381728500965</v>
      </c>
      <c r="Y177" s="90"/>
      <c r="Z177" s="85" t="s">
        <v>44</v>
      </c>
    </row>
    <row r="178" spans="10:26" ht="12">
      <c r="J178" s="64" t="s">
        <v>45</v>
      </c>
      <c r="K178" s="65"/>
      <c r="L178" s="66">
        <v>11069</v>
      </c>
      <c r="M178" s="66">
        <v>7169</v>
      </c>
      <c r="N178" s="71">
        <v>-3900</v>
      </c>
      <c r="O178" s="68">
        <v>-0.352335350980215</v>
      </c>
      <c r="P178" s="72">
        <v>4849</v>
      </c>
      <c r="Q178" s="73">
        <v>1.2433333333333334</v>
      </c>
      <c r="S178" s="64" t="s">
        <v>85</v>
      </c>
      <c r="T178" s="65"/>
      <c r="U178" s="98">
        <v>1809</v>
      </c>
      <c r="V178" s="98">
        <v>1604</v>
      </c>
      <c r="W178" s="98">
        <v>-205</v>
      </c>
      <c r="X178" s="122">
        <v>-0.11332227750138198</v>
      </c>
      <c r="Y178" s="92"/>
      <c r="Z178" s="69"/>
    </row>
    <row r="179" spans="19:26" ht="12">
      <c r="S179" s="64" t="s">
        <v>87</v>
      </c>
      <c r="T179" s="65"/>
      <c r="U179" s="98">
        <v>12256</v>
      </c>
      <c r="V179" s="98">
        <v>11732</v>
      </c>
      <c r="W179" s="99">
        <v>-524</v>
      </c>
      <c r="X179" s="122">
        <v>-0.04275456919060052</v>
      </c>
      <c r="Y179" s="93">
        <v>950</v>
      </c>
      <c r="Z179" s="73">
        <v>1.8129770992366412</v>
      </c>
    </row>
    <row r="180" ht="12">
      <c r="J180" s="76" t="s">
        <v>68</v>
      </c>
    </row>
    <row r="181" spans="10:26" ht="12">
      <c r="J181" s="46" t="s">
        <v>33</v>
      </c>
      <c r="K181" s="47"/>
      <c r="L181" s="48" t="s">
        <v>34</v>
      </c>
      <c r="M181" s="49" t="s">
        <v>35</v>
      </c>
      <c r="N181" s="50" t="s">
        <v>36</v>
      </c>
      <c r="O181" s="51" t="s">
        <v>37</v>
      </c>
      <c r="P181" s="25" t="s">
        <v>38</v>
      </c>
      <c r="Q181" s="5" t="s">
        <v>39</v>
      </c>
      <c r="S181" s="46" t="s">
        <v>72</v>
      </c>
      <c r="T181" s="47"/>
      <c r="U181" s="118" t="s">
        <v>73</v>
      </c>
      <c r="V181" s="118" t="s">
        <v>35</v>
      </c>
      <c r="W181" s="95" t="s">
        <v>74</v>
      </c>
      <c r="X181" s="19" t="s">
        <v>37</v>
      </c>
      <c r="Y181" s="83" t="s">
        <v>38</v>
      </c>
      <c r="Z181" s="5" t="s">
        <v>39</v>
      </c>
    </row>
    <row r="182" spans="10:26" ht="12">
      <c r="J182" s="52" t="s">
        <v>3</v>
      </c>
      <c r="K182" s="53"/>
      <c r="L182" s="54">
        <v>3313211.6226399997</v>
      </c>
      <c r="M182" s="55">
        <v>3379952</v>
      </c>
      <c r="N182" s="56">
        <v>66740.37736000028</v>
      </c>
      <c r="O182" s="57">
        <v>0.02014371098542172</v>
      </c>
      <c r="P182" s="58"/>
      <c r="Q182" s="59" t="s">
        <v>40</v>
      </c>
      <c r="S182" s="84" t="s">
        <v>3</v>
      </c>
      <c r="T182" s="47"/>
      <c r="U182" s="95">
        <v>3357737</v>
      </c>
      <c r="V182" s="95">
        <v>3379952</v>
      </c>
      <c r="W182" s="96">
        <v>22215</v>
      </c>
      <c r="X182" s="119">
        <v>0.006616063140144687</v>
      </c>
      <c r="Y182" s="58"/>
      <c r="Z182" s="85" t="s">
        <v>40</v>
      </c>
    </row>
    <row r="183" spans="10:26" ht="12">
      <c r="J183" s="60" t="s">
        <v>41</v>
      </c>
      <c r="K183" s="61"/>
      <c r="L183" s="62">
        <v>401544.24463667243</v>
      </c>
      <c r="M183" s="63">
        <v>328781</v>
      </c>
      <c r="N183" s="62">
        <v>-72763.24463667243</v>
      </c>
      <c r="O183" s="57">
        <v>-0.18120853581779137</v>
      </c>
      <c r="P183" s="26"/>
      <c r="Q183" s="59" t="s">
        <v>42</v>
      </c>
      <c r="S183" s="60" t="s">
        <v>78</v>
      </c>
      <c r="T183" s="61"/>
      <c r="U183" s="97">
        <v>438172</v>
      </c>
      <c r="V183" s="97">
        <v>432137</v>
      </c>
      <c r="W183" s="97">
        <v>-6035</v>
      </c>
      <c r="X183" s="120">
        <v>-0.013773130186319527</v>
      </c>
      <c r="Y183" s="87"/>
      <c r="Z183" s="85" t="s">
        <v>42</v>
      </c>
    </row>
    <row r="184" spans="10:26" ht="12">
      <c r="J184" s="64" t="s">
        <v>43</v>
      </c>
      <c r="K184" s="65"/>
      <c r="L184" s="66">
        <v>351980.46882042394</v>
      </c>
      <c r="M184" s="67">
        <v>110570</v>
      </c>
      <c r="N184" s="66">
        <v>-241410.46882042394</v>
      </c>
      <c r="O184" s="68">
        <v>-0.6858632515305517</v>
      </c>
      <c r="P184" s="69"/>
      <c r="Q184" s="70" t="s">
        <v>44</v>
      </c>
      <c r="S184" s="88" t="s">
        <v>75</v>
      </c>
      <c r="T184" s="53"/>
      <c r="U184" s="15">
        <v>313156</v>
      </c>
      <c r="V184" s="15">
        <v>282481</v>
      </c>
      <c r="W184" s="15">
        <v>-30675</v>
      </c>
      <c r="X184" s="121">
        <v>-0.09795437417772612</v>
      </c>
      <c r="Y184" s="90"/>
      <c r="Z184" s="85" t="s">
        <v>44</v>
      </c>
    </row>
    <row r="185" spans="10:26" ht="12">
      <c r="J185" s="64" t="s">
        <v>45</v>
      </c>
      <c r="K185" s="65"/>
      <c r="L185" s="66">
        <v>753524.7134570964</v>
      </c>
      <c r="M185" s="66">
        <v>439351</v>
      </c>
      <c r="N185" s="71">
        <v>-314173.71345709637</v>
      </c>
      <c r="O185" s="68">
        <v>-0.4169388313963833</v>
      </c>
      <c r="P185" s="72">
        <v>380914.09081709664</v>
      </c>
      <c r="Q185" s="73">
        <v>1.2124314495493729</v>
      </c>
      <c r="S185" s="64" t="s">
        <v>85</v>
      </c>
      <c r="T185" s="65"/>
      <c r="U185" s="98">
        <v>90196</v>
      </c>
      <c r="V185" s="98">
        <v>76328</v>
      </c>
      <c r="W185" s="98">
        <v>-13868</v>
      </c>
      <c r="X185" s="122">
        <v>-0.15375404674264934</v>
      </c>
      <c r="Y185" s="92"/>
      <c r="Z185" s="69"/>
    </row>
    <row r="186" spans="19:26" ht="12">
      <c r="S186" s="64" t="s">
        <v>87</v>
      </c>
      <c r="T186" s="65"/>
      <c r="U186" s="98">
        <v>841524</v>
      </c>
      <c r="V186" s="98">
        <v>790946</v>
      </c>
      <c r="W186" s="99">
        <v>-50578</v>
      </c>
      <c r="X186" s="122">
        <v>-0.060102860999805115</v>
      </c>
      <c r="Y186" s="93">
        <v>72793</v>
      </c>
      <c r="Z186" s="73">
        <v>1.4392225868954882</v>
      </c>
    </row>
    <row r="187" ht="12">
      <c r="J187" s="76" t="s">
        <v>69</v>
      </c>
    </row>
    <row r="188" spans="10:26" ht="12">
      <c r="J188" s="46" t="s">
        <v>33</v>
      </c>
      <c r="K188" s="47"/>
      <c r="L188" s="48" t="s">
        <v>34</v>
      </c>
      <c r="M188" s="49" t="s">
        <v>35</v>
      </c>
      <c r="N188" s="50" t="s">
        <v>36</v>
      </c>
      <c r="O188" s="51" t="s">
        <v>37</v>
      </c>
      <c r="P188" s="25" t="s">
        <v>38</v>
      </c>
      <c r="Q188" s="5" t="s">
        <v>39</v>
      </c>
      <c r="S188" s="46" t="s">
        <v>72</v>
      </c>
      <c r="T188" s="47"/>
      <c r="U188" s="118" t="s">
        <v>73</v>
      </c>
      <c r="V188" s="118" t="s">
        <v>35</v>
      </c>
      <c r="W188" s="95" t="s">
        <v>74</v>
      </c>
      <c r="X188" s="19" t="s">
        <v>37</v>
      </c>
      <c r="Y188" s="83" t="s">
        <v>38</v>
      </c>
      <c r="Z188" s="5" t="s">
        <v>39</v>
      </c>
    </row>
    <row r="189" spans="10:26" ht="12">
      <c r="J189" s="52" t="s">
        <v>3</v>
      </c>
      <c r="K189" s="53"/>
      <c r="L189" s="54">
        <v>353368</v>
      </c>
      <c r="M189" s="55">
        <v>360484</v>
      </c>
      <c r="N189" s="56">
        <v>7116</v>
      </c>
      <c r="O189" s="57">
        <v>0.02013764687238233</v>
      </c>
      <c r="P189" s="58"/>
      <c r="Q189" s="59" t="s">
        <v>40</v>
      </c>
      <c r="S189" s="84" t="s">
        <v>3</v>
      </c>
      <c r="T189" s="47"/>
      <c r="U189" s="95">
        <v>362084</v>
      </c>
      <c r="V189" s="95">
        <v>360484</v>
      </c>
      <c r="W189" s="96">
        <v>-1600</v>
      </c>
      <c r="X189" s="119">
        <v>-0.004418864130975132</v>
      </c>
      <c r="Y189" s="58"/>
      <c r="Z189" s="85" t="s">
        <v>40</v>
      </c>
    </row>
    <row r="190" spans="10:26" ht="12">
      <c r="J190" s="60" t="s">
        <v>41</v>
      </c>
      <c r="K190" s="61"/>
      <c r="L190" s="62">
        <v>56674</v>
      </c>
      <c r="M190" s="63">
        <v>52191</v>
      </c>
      <c r="N190" s="62">
        <v>-4483</v>
      </c>
      <c r="O190" s="57">
        <v>-0.07910152803754808</v>
      </c>
      <c r="P190" s="26"/>
      <c r="Q190" s="59" t="s">
        <v>42</v>
      </c>
      <c r="S190" s="60" t="s">
        <v>78</v>
      </c>
      <c r="T190" s="61"/>
      <c r="U190" s="97">
        <v>58857</v>
      </c>
      <c r="V190" s="97">
        <v>58047</v>
      </c>
      <c r="W190" s="97">
        <v>-810</v>
      </c>
      <c r="X190" s="120">
        <v>-0.013762169325653703</v>
      </c>
      <c r="Y190" s="87"/>
      <c r="Z190" s="85" t="s">
        <v>42</v>
      </c>
    </row>
    <row r="191" spans="10:26" ht="12">
      <c r="J191" s="64" t="s">
        <v>43</v>
      </c>
      <c r="K191" s="65"/>
      <c r="L191" s="66">
        <v>50213</v>
      </c>
      <c r="M191" s="67">
        <v>15685</v>
      </c>
      <c r="N191" s="66">
        <v>-34528</v>
      </c>
      <c r="O191" s="68">
        <v>-0.6876306932467687</v>
      </c>
      <c r="P191" s="69"/>
      <c r="Q191" s="70" t="s">
        <v>44</v>
      </c>
      <c r="S191" s="88" t="s">
        <v>75</v>
      </c>
      <c r="T191" s="53"/>
      <c r="U191" s="15">
        <v>50262</v>
      </c>
      <c r="V191" s="15">
        <v>45806</v>
      </c>
      <c r="W191" s="15">
        <v>-4456</v>
      </c>
      <c r="X191" s="121">
        <v>-0.08865544546575942</v>
      </c>
      <c r="Y191" s="90"/>
      <c r="Z191" s="85" t="s">
        <v>44</v>
      </c>
    </row>
    <row r="192" spans="10:26" ht="12">
      <c r="J192" s="64" t="s">
        <v>45</v>
      </c>
      <c r="K192" s="65"/>
      <c r="L192" s="66">
        <v>106887</v>
      </c>
      <c r="M192" s="66">
        <v>67876</v>
      </c>
      <c r="N192" s="71">
        <v>-39011</v>
      </c>
      <c r="O192" s="68">
        <v>-0.3649742251162443</v>
      </c>
      <c r="P192" s="72">
        <v>46127</v>
      </c>
      <c r="Q192" s="73">
        <v>1.1824100894619467</v>
      </c>
      <c r="S192" s="64" t="s">
        <v>85</v>
      </c>
      <c r="T192" s="65"/>
      <c r="U192" s="98">
        <v>12933</v>
      </c>
      <c r="V192" s="98">
        <v>10250</v>
      </c>
      <c r="W192" s="98">
        <v>-2683</v>
      </c>
      <c r="X192" s="122">
        <v>-0.20745380035567926</v>
      </c>
      <c r="Y192" s="92"/>
      <c r="Z192" s="69"/>
    </row>
    <row r="193" spans="10:26" ht="12">
      <c r="J193" s="76"/>
      <c r="K193" s="53"/>
      <c r="L193" s="55"/>
      <c r="M193" s="55"/>
      <c r="N193" s="78"/>
      <c r="O193" s="79"/>
      <c r="P193" s="80"/>
      <c r="Q193" s="81"/>
      <c r="S193" s="64" t="s">
        <v>87</v>
      </c>
      <c r="T193" s="65"/>
      <c r="U193" s="98">
        <v>122052</v>
      </c>
      <c r="V193" s="98">
        <v>114103</v>
      </c>
      <c r="W193" s="99">
        <v>-7949</v>
      </c>
      <c r="X193" s="122">
        <v>-0.06512797823878347</v>
      </c>
      <c r="Y193" s="93">
        <v>6349</v>
      </c>
      <c r="Z193" s="73">
        <v>0.7987168197257517</v>
      </c>
    </row>
    <row r="194" spans="10:26" ht="12">
      <c r="J194" s="76"/>
      <c r="K194" s="53"/>
      <c r="L194" s="55"/>
      <c r="M194" s="55"/>
      <c r="N194" s="78"/>
      <c r="O194" s="79"/>
      <c r="P194" s="80"/>
      <c r="Q194" s="81"/>
      <c r="S194" s="76"/>
      <c r="T194" s="53"/>
      <c r="U194" s="123"/>
      <c r="V194" s="123"/>
      <c r="W194" s="100"/>
      <c r="X194" s="124"/>
      <c r="Y194" s="80"/>
      <c r="Z194" s="81"/>
    </row>
    <row r="195" spans="10:19" ht="12">
      <c r="J195" s="1" t="s">
        <v>79</v>
      </c>
      <c r="S195" s="1" t="s">
        <v>79</v>
      </c>
    </row>
    <row r="196" spans="10:26" ht="12">
      <c r="J196" s="46" t="s">
        <v>33</v>
      </c>
      <c r="K196" s="47"/>
      <c r="L196" s="48" t="s">
        <v>34</v>
      </c>
      <c r="M196" s="49" t="s">
        <v>35</v>
      </c>
      <c r="N196" s="50" t="s">
        <v>36</v>
      </c>
      <c r="O196" s="51" t="s">
        <v>37</v>
      </c>
      <c r="P196" s="25" t="s">
        <v>38</v>
      </c>
      <c r="Q196" s="5" t="s">
        <v>39</v>
      </c>
      <c r="S196" s="46" t="s">
        <v>72</v>
      </c>
      <c r="T196" s="47"/>
      <c r="U196" s="118" t="s">
        <v>73</v>
      </c>
      <c r="V196" s="118" t="s">
        <v>35</v>
      </c>
      <c r="W196" s="95" t="s">
        <v>74</v>
      </c>
      <c r="X196" s="19" t="s">
        <v>37</v>
      </c>
      <c r="Y196" s="83" t="s">
        <v>38</v>
      </c>
      <c r="Z196" s="5" t="s">
        <v>39</v>
      </c>
    </row>
    <row r="197" spans="10:26" ht="12">
      <c r="J197" s="52" t="s">
        <v>3</v>
      </c>
      <c r="K197" s="53"/>
      <c r="L197" s="54">
        <v>390574</v>
      </c>
      <c r="M197" s="55">
        <v>377590</v>
      </c>
      <c r="N197" s="56">
        <v>-12984</v>
      </c>
      <c r="O197" s="57">
        <v>-0.033243380255726186</v>
      </c>
      <c r="P197" s="58"/>
      <c r="Q197" s="59" t="s">
        <v>40</v>
      </c>
      <c r="S197" s="84" t="s">
        <v>3</v>
      </c>
      <c r="T197" s="47"/>
      <c r="U197" s="95">
        <v>381910</v>
      </c>
      <c r="V197" s="95">
        <v>377590</v>
      </c>
      <c r="W197" s="96">
        <v>-4320</v>
      </c>
      <c r="X197" s="119">
        <v>-0.011311565552093426</v>
      </c>
      <c r="Y197" s="58"/>
      <c r="Z197" s="85" t="s">
        <v>40</v>
      </c>
    </row>
    <row r="198" spans="10:26" ht="12">
      <c r="J198" s="60" t="s">
        <v>41</v>
      </c>
      <c r="K198" s="61"/>
      <c r="L198" s="62">
        <v>65032</v>
      </c>
      <c r="M198" s="63">
        <v>53752</v>
      </c>
      <c r="N198" s="62">
        <v>-11280</v>
      </c>
      <c r="O198" s="57">
        <v>-0.17345306925821133</v>
      </c>
      <c r="P198" s="26"/>
      <c r="Q198" s="59" t="s">
        <v>42</v>
      </c>
      <c r="S198" s="60" t="s">
        <v>78</v>
      </c>
      <c r="T198" s="61"/>
      <c r="U198" s="97">
        <v>63678</v>
      </c>
      <c r="V198" s="97">
        <v>62858</v>
      </c>
      <c r="W198" s="97">
        <v>-820</v>
      </c>
      <c r="X198" s="120">
        <v>-0.012877288859574735</v>
      </c>
      <c r="Y198" s="87"/>
      <c r="Z198" s="85" t="s">
        <v>42</v>
      </c>
    </row>
    <row r="199" spans="10:26" ht="12">
      <c r="J199" s="64" t="s">
        <v>43</v>
      </c>
      <c r="K199" s="65"/>
      <c r="L199" s="66">
        <v>60570</v>
      </c>
      <c r="M199" s="67">
        <v>18472</v>
      </c>
      <c r="N199" s="66">
        <v>-42098</v>
      </c>
      <c r="O199" s="68">
        <v>-0.695030543173188</v>
      </c>
      <c r="P199" s="69"/>
      <c r="Q199" s="70" t="s">
        <v>44</v>
      </c>
      <c r="S199" s="88" t="s">
        <v>75</v>
      </c>
      <c r="T199" s="53"/>
      <c r="U199" s="15">
        <v>52613</v>
      </c>
      <c r="V199" s="15">
        <v>47246</v>
      </c>
      <c r="W199" s="15">
        <v>-5367</v>
      </c>
      <c r="X199" s="121">
        <v>-0.10200900918024063</v>
      </c>
      <c r="Y199" s="90"/>
      <c r="Z199" s="85" t="s">
        <v>44</v>
      </c>
    </row>
    <row r="200" spans="10:26" ht="12">
      <c r="J200" s="64" t="s">
        <v>45</v>
      </c>
      <c r="K200" s="65"/>
      <c r="L200" s="66">
        <v>125602</v>
      </c>
      <c r="M200" s="66">
        <v>72224</v>
      </c>
      <c r="N200" s="71">
        <v>-53378</v>
      </c>
      <c r="O200" s="68">
        <v>-0.4249773092785147</v>
      </c>
      <c r="P200" s="72">
        <v>40394</v>
      </c>
      <c r="Q200" s="73">
        <v>0.7567537187605381</v>
      </c>
      <c r="S200" s="64" t="s">
        <v>85</v>
      </c>
      <c r="T200" s="65"/>
      <c r="U200" s="98">
        <v>15543</v>
      </c>
      <c r="V200" s="98">
        <v>12393</v>
      </c>
      <c r="W200" s="98">
        <v>-3150</v>
      </c>
      <c r="X200" s="122">
        <v>-0.2026635784597568</v>
      </c>
      <c r="Y200" s="92"/>
      <c r="Z200" s="69"/>
    </row>
    <row r="201" spans="19:26" ht="12">
      <c r="S201" s="64" t="s">
        <v>87</v>
      </c>
      <c r="T201" s="65"/>
      <c r="U201" s="98">
        <v>131834</v>
      </c>
      <c r="V201" s="98">
        <v>122497</v>
      </c>
      <c r="W201" s="99">
        <v>-9337</v>
      </c>
      <c r="X201" s="122">
        <v>-0.07082391492331265</v>
      </c>
      <c r="Y201" s="93">
        <v>5017</v>
      </c>
      <c r="Z201" s="73">
        <v>0.537324622469744</v>
      </c>
    </row>
    <row r="202" spans="19:26" ht="12">
      <c r="S202" s="88"/>
      <c r="T202" s="53"/>
      <c r="U202" s="123"/>
      <c r="V202" s="123"/>
      <c r="W202" s="100"/>
      <c r="X202" s="124"/>
      <c r="Y202" s="80"/>
      <c r="Z202" s="81"/>
    </row>
    <row r="203" spans="10:19" ht="12">
      <c r="J203" s="88" t="s">
        <v>80</v>
      </c>
      <c r="S203" s="88" t="s">
        <v>80</v>
      </c>
    </row>
    <row r="204" spans="10:26" ht="12">
      <c r="J204" s="46" t="s">
        <v>33</v>
      </c>
      <c r="K204" s="47"/>
      <c r="L204" s="48" t="s">
        <v>34</v>
      </c>
      <c r="M204" s="49" t="s">
        <v>35</v>
      </c>
      <c r="N204" s="50" t="s">
        <v>36</v>
      </c>
      <c r="O204" s="51" t="s">
        <v>37</v>
      </c>
      <c r="P204" s="25" t="s">
        <v>38</v>
      </c>
      <c r="Q204" s="5" t="s">
        <v>39</v>
      </c>
      <c r="S204" s="46" t="s">
        <v>72</v>
      </c>
      <c r="T204" s="47"/>
      <c r="U204" s="118" t="s">
        <v>73</v>
      </c>
      <c r="V204" s="118" t="s">
        <v>35</v>
      </c>
      <c r="W204" s="95" t="s">
        <v>74</v>
      </c>
      <c r="X204" s="19" t="s">
        <v>37</v>
      </c>
      <c r="Y204" s="83" t="s">
        <v>38</v>
      </c>
      <c r="Z204" s="5" t="s">
        <v>39</v>
      </c>
    </row>
    <row r="205" spans="10:26" ht="12">
      <c r="J205" s="52" t="s">
        <v>3</v>
      </c>
      <c r="K205" s="53"/>
      <c r="L205" s="54">
        <v>388856</v>
      </c>
      <c r="M205" s="55">
        <v>393581</v>
      </c>
      <c r="N205" s="56">
        <v>4725</v>
      </c>
      <c r="O205" s="57">
        <v>0.01215102762976526</v>
      </c>
      <c r="P205" s="58"/>
      <c r="Q205" s="59" t="s">
        <v>40</v>
      </c>
      <c r="S205" s="84" t="s">
        <v>3</v>
      </c>
      <c r="T205" s="47"/>
      <c r="U205" s="95">
        <v>389773</v>
      </c>
      <c r="V205" s="95">
        <v>393581</v>
      </c>
      <c r="W205" s="96">
        <v>3808</v>
      </c>
      <c r="X205" s="119">
        <v>0.009769789082363324</v>
      </c>
      <c r="Y205" s="58"/>
      <c r="Z205" s="85" t="s">
        <v>40</v>
      </c>
    </row>
    <row r="206" spans="10:26" ht="12">
      <c r="J206" s="60" t="s">
        <v>41</v>
      </c>
      <c r="K206" s="61"/>
      <c r="L206" s="62">
        <v>54283</v>
      </c>
      <c r="M206" s="63">
        <v>46138</v>
      </c>
      <c r="N206" s="62">
        <v>-8145</v>
      </c>
      <c r="O206" s="57">
        <v>-0.15004697603301217</v>
      </c>
      <c r="P206" s="26"/>
      <c r="Q206" s="59" t="s">
        <v>42</v>
      </c>
      <c r="S206" s="60" t="s">
        <v>78</v>
      </c>
      <c r="T206" s="61"/>
      <c r="U206" s="97">
        <v>55913</v>
      </c>
      <c r="V206" s="97">
        <v>55634</v>
      </c>
      <c r="W206" s="97">
        <v>-279</v>
      </c>
      <c r="X206" s="120">
        <v>-0.004989895015470463</v>
      </c>
      <c r="Y206" s="87"/>
      <c r="Z206" s="85" t="s">
        <v>42</v>
      </c>
    </row>
    <row r="207" spans="10:26" ht="12">
      <c r="J207" s="64" t="s">
        <v>43</v>
      </c>
      <c r="K207" s="65"/>
      <c r="L207" s="66">
        <v>56310</v>
      </c>
      <c r="M207" s="67">
        <v>11679</v>
      </c>
      <c r="N207" s="66">
        <v>-44631</v>
      </c>
      <c r="O207" s="68">
        <v>-0.7925945657964838</v>
      </c>
      <c r="P207" s="69"/>
      <c r="Q207" s="70" t="s">
        <v>44</v>
      </c>
      <c r="S207" s="88" t="s">
        <v>75</v>
      </c>
      <c r="T207" s="53"/>
      <c r="U207" s="15">
        <v>43670</v>
      </c>
      <c r="V207" s="15">
        <v>39130</v>
      </c>
      <c r="W207" s="15">
        <v>-4540</v>
      </c>
      <c r="X207" s="121">
        <v>-0.10396152965422487</v>
      </c>
      <c r="Y207" s="90"/>
      <c r="Z207" s="85" t="s">
        <v>44</v>
      </c>
    </row>
    <row r="208" spans="10:26" ht="12">
      <c r="J208" s="64" t="s">
        <v>45</v>
      </c>
      <c r="K208" s="65"/>
      <c r="L208" s="66">
        <v>110593</v>
      </c>
      <c r="M208" s="66">
        <v>57817</v>
      </c>
      <c r="N208" s="71">
        <v>-52776</v>
      </c>
      <c r="O208" s="68">
        <v>-0.47720922662374654</v>
      </c>
      <c r="P208" s="72">
        <v>57501</v>
      </c>
      <c r="Q208" s="73">
        <v>1.0895293315143246</v>
      </c>
      <c r="S208" s="64" t="s">
        <v>85</v>
      </c>
      <c r="T208" s="65"/>
      <c r="U208" s="98">
        <v>9574</v>
      </c>
      <c r="V208" s="98">
        <v>7836</v>
      </c>
      <c r="W208" s="98">
        <v>-1738</v>
      </c>
      <c r="X208" s="122">
        <v>-0.18153331940672654</v>
      </c>
      <c r="Y208" s="92"/>
      <c r="Z208" s="69"/>
    </row>
    <row r="209" spans="19:26" ht="12">
      <c r="S209" s="64" t="s">
        <v>87</v>
      </c>
      <c r="T209" s="65"/>
      <c r="U209" s="98">
        <v>109157</v>
      </c>
      <c r="V209" s="98">
        <v>102600</v>
      </c>
      <c r="W209" s="99">
        <v>-6557</v>
      </c>
      <c r="X209" s="122">
        <v>-0.060069441263501194</v>
      </c>
      <c r="Y209" s="93">
        <v>10365</v>
      </c>
      <c r="Z209" s="73">
        <v>1.5807533933201159</v>
      </c>
    </row>
    <row r="210" ht="12">
      <c r="J210" s="76" t="s">
        <v>81</v>
      </c>
    </row>
    <row r="211" spans="10:26" ht="12">
      <c r="J211" s="46" t="s">
        <v>33</v>
      </c>
      <c r="K211" s="47"/>
      <c r="L211" s="48" t="s">
        <v>34</v>
      </c>
      <c r="M211" s="49" t="s">
        <v>35</v>
      </c>
      <c r="N211" s="50" t="s">
        <v>36</v>
      </c>
      <c r="O211" s="51" t="s">
        <v>37</v>
      </c>
      <c r="P211" s="25" t="s">
        <v>38</v>
      </c>
      <c r="Q211" s="5" t="s">
        <v>39</v>
      </c>
      <c r="S211" s="46" t="s">
        <v>72</v>
      </c>
      <c r="T211" s="47"/>
      <c r="U211" s="118" t="s">
        <v>73</v>
      </c>
      <c r="V211" s="118" t="s">
        <v>35</v>
      </c>
      <c r="W211" s="95" t="s">
        <v>74</v>
      </c>
      <c r="X211" s="19" t="s">
        <v>37</v>
      </c>
      <c r="Y211" s="83" t="s">
        <v>38</v>
      </c>
      <c r="Z211" s="5" t="s">
        <v>39</v>
      </c>
    </row>
    <row r="212" spans="10:26" ht="12">
      <c r="J212" s="52" t="s">
        <v>3</v>
      </c>
      <c r="K212" s="53"/>
      <c r="L212" s="54">
        <v>53922</v>
      </c>
      <c r="M212" s="55">
        <v>55216</v>
      </c>
      <c r="N212" s="56">
        <v>1294</v>
      </c>
      <c r="O212" s="57">
        <v>0.023997626200808576</v>
      </c>
      <c r="P212" s="58"/>
      <c r="Q212" s="59" t="s">
        <v>40</v>
      </c>
      <c r="S212" s="84" t="s">
        <v>3</v>
      </c>
      <c r="T212" s="47"/>
      <c r="U212" s="95">
        <v>55532</v>
      </c>
      <c r="V212" s="95">
        <v>55216</v>
      </c>
      <c r="W212" s="96">
        <v>-316</v>
      </c>
      <c r="X212" s="119">
        <v>-0.00569041273499964</v>
      </c>
      <c r="Y212" s="58"/>
      <c r="Z212" s="85" t="s">
        <v>40</v>
      </c>
    </row>
    <row r="213" spans="10:26" ht="12">
      <c r="J213" s="60" t="s">
        <v>41</v>
      </c>
      <c r="K213" s="61"/>
      <c r="L213" s="62">
        <v>8668</v>
      </c>
      <c r="M213" s="63">
        <v>6322</v>
      </c>
      <c r="N213" s="62">
        <v>-2346</v>
      </c>
      <c r="O213" s="57">
        <v>-0.2706506691278265</v>
      </c>
      <c r="P213" s="26"/>
      <c r="Q213" s="59" t="s">
        <v>42</v>
      </c>
      <c r="S213" s="60" t="s">
        <v>78</v>
      </c>
      <c r="T213" s="61"/>
      <c r="U213" s="97">
        <v>8087</v>
      </c>
      <c r="V213" s="97">
        <v>8028</v>
      </c>
      <c r="W213" s="97">
        <v>-59</v>
      </c>
      <c r="X213" s="120">
        <v>-0.007295659700754297</v>
      </c>
      <c r="Y213" s="87"/>
      <c r="Z213" s="85" t="s">
        <v>42</v>
      </c>
    </row>
    <row r="214" spans="10:26" ht="12">
      <c r="J214" s="64" t="s">
        <v>43</v>
      </c>
      <c r="K214" s="65"/>
      <c r="L214" s="66">
        <v>5664</v>
      </c>
      <c r="M214" s="67">
        <v>1352</v>
      </c>
      <c r="N214" s="66">
        <v>-4312</v>
      </c>
      <c r="O214" s="68">
        <v>-0.7612994350282486</v>
      </c>
      <c r="P214" s="69"/>
      <c r="Q214" s="70" t="s">
        <v>44</v>
      </c>
      <c r="S214" s="88" t="s">
        <v>75</v>
      </c>
      <c r="T214" s="53"/>
      <c r="U214" s="15">
        <v>6198</v>
      </c>
      <c r="V214" s="15">
        <v>5116</v>
      </c>
      <c r="W214" s="15">
        <v>-1082</v>
      </c>
      <c r="X214" s="121">
        <v>-0.17457244272345918</v>
      </c>
      <c r="Y214" s="90"/>
      <c r="Z214" s="85" t="s">
        <v>44</v>
      </c>
    </row>
    <row r="215" spans="10:26" ht="12">
      <c r="J215" s="64" t="s">
        <v>45</v>
      </c>
      <c r="K215" s="65"/>
      <c r="L215" s="66">
        <v>14332</v>
      </c>
      <c r="M215" s="66">
        <v>7674</v>
      </c>
      <c r="N215" s="71">
        <v>-6658</v>
      </c>
      <c r="O215" s="68">
        <v>-0.46455484231091265</v>
      </c>
      <c r="P215" s="72">
        <v>7952</v>
      </c>
      <c r="Q215" s="73">
        <v>1.1943526584559927</v>
      </c>
      <c r="S215" s="64" t="s">
        <v>85</v>
      </c>
      <c r="T215" s="65"/>
      <c r="U215" s="98">
        <v>1104</v>
      </c>
      <c r="V215" s="98">
        <v>858</v>
      </c>
      <c r="W215" s="98">
        <v>-246</v>
      </c>
      <c r="X215" s="122">
        <v>-0.22282608695652173</v>
      </c>
      <c r="Y215" s="92"/>
      <c r="Z215" s="69"/>
    </row>
    <row r="216" spans="19:26" ht="12">
      <c r="S216" s="64" t="s">
        <v>87</v>
      </c>
      <c r="T216" s="65"/>
      <c r="U216" s="98">
        <v>15389</v>
      </c>
      <c r="V216" s="98">
        <v>14002</v>
      </c>
      <c r="W216" s="99">
        <v>-1387</v>
      </c>
      <c r="X216" s="122">
        <v>-0.09012931314575345</v>
      </c>
      <c r="Y216" s="93">
        <v>1071</v>
      </c>
      <c r="Z216" s="73">
        <v>0.772170151405912</v>
      </c>
    </row>
    <row r="217" ht="12">
      <c r="J217" s="76" t="s">
        <v>82</v>
      </c>
    </row>
    <row r="218" spans="10:26" ht="12">
      <c r="J218" s="46" t="s">
        <v>33</v>
      </c>
      <c r="K218" s="47"/>
      <c r="L218" s="48" t="s">
        <v>34</v>
      </c>
      <c r="M218" s="49" t="s">
        <v>35</v>
      </c>
      <c r="N218" s="50" t="s">
        <v>36</v>
      </c>
      <c r="O218" s="51" t="s">
        <v>37</v>
      </c>
      <c r="P218" s="25" t="s">
        <v>38</v>
      </c>
      <c r="Q218" s="5" t="s">
        <v>39</v>
      </c>
      <c r="S218" s="46" t="s">
        <v>72</v>
      </c>
      <c r="T218" s="47"/>
      <c r="U218" s="118" t="s">
        <v>73</v>
      </c>
      <c r="V218" s="118" t="s">
        <v>35</v>
      </c>
      <c r="W218" s="95" t="s">
        <v>74</v>
      </c>
      <c r="X218" s="19" t="s">
        <v>37</v>
      </c>
      <c r="Y218" s="83" t="s">
        <v>38</v>
      </c>
      <c r="Z218" s="5" t="s">
        <v>39</v>
      </c>
    </row>
    <row r="219" spans="10:26" ht="12">
      <c r="J219" s="52" t="s">
        <v>3</v>
      </c>
      <c r="K219" s="53"/>
      <c r="L219" s="54">
        <v>166669</v>
      </c>
      <c r="M219" s="55">
        <v>168475</v>
      </c>
      <c r="N219" s="56">
        <v>1806</v>
      </c>
      <c r="O219" s="57">
        <v>0.010835848298123826</v>
      </c>
      <c r="P219" s="58"/>
      <c r="Q219" s="59" t="s">
        <v>40</v>
      </c>
      <c r="S219" s="84" t="s">
        <v>3</v>
      </c>
      <c r="T219" s="47"/>
      <c r="U219" s="95">
        <v>169243</v>
      </c>
      <c r="V219" s="95">
        <v>168475</v>
      </c>
      <c r="W219" s="96">
        <v>-768</v>
      </c>
      <c r="X219" s="119">
        <v>-0.004537853855107745</v>
      </c>
      <c r="Y219" s="58"/>
      <c r="Z219" s="85" t="s">
        <v>40</v>
      </c>
    </row>
    <row r="220" spans="10:26" ht="12">
      <c r="J220" s="60" t="s">
        <v>41</v>
      </c>
      <c r="K220" s="61"/>
      <c r="L220" s="62">
        <v>26791</v>
      </c>
      <c r="M220" s="63">
        <v>25491</v>
      </c>
      <c r="N220" s="62">
        <v>-1300</v>
      </c>
      <c r="O220" s="57">
        <v>-0.04852375797842559</v>
      </c>
      <c r="P220" s="26"/>
      <c r="Q220" s="59" t="s">
        <v>42</v>
      </c>
      <c r="S220" s="60" t="s">
        <v>78</v>
      </c>
      <c r="T220" s="61"/>
      <c r="U220" s="97">
        <v>27995</v>
      </c>
      <c r="V220" s="97">
        <v>27730</v>
      </c>
      <c r="W220" s="97">
        <v>-265</v>
      </c>
      <c r="X220" s="120">
        <v>-0.009465976067154849</v>
      </c>
      <c r="Y220" s="87"/>
      <c r="Z220" s="85" t="s">
        <v>42</v>
      </c>
    </row>
    <row r="221" spans="10:26" ht="12">
      <c r="J221" s="64" t="s">
        <v>43</v>
      </c>
      <c r="K221" s="65"/>
      <c r="L221" s="66">
        <v>28034</v>
      </c>
      <c r="M221" s="67">
        <v>9023</v>
      </c>
      <c r="N221" s="66">
        <v>-19011</v>
      </c>
      <c r="O221" s="68">
        <v>-0.6781408289933653</v>
      </c>
      <c r="P221" s="69"/>
      <c r="Q221" s="70" t="s">
        <v>44</v>
      </c>
      <c r="S221" s="88" t="s">
        <v>75</v>
      </c>
      <c r="T221" s="53"/>
      <c r="U221" s="15">
        <v>24654</v>
      </c>
      <c r="V221" s="15">
        <v>22832</v>
      </c>
      <c r="W221" s="15">
        <v>-1822</v>
      </c>
      <c r="X221" s="121">
        <v>-0.07390281495903302</v>
      </c>
      <c r="Y221" s="90"/>
      <c r="Z221" s="85" t="s">
        <v>44</v>
      </c>
    </row>
    <row r="222" spans="10:26" ht="12">
      <c r="J222" s="64" t="s">
        <v>45</v>
      </c>
      <c r="K222" s="65"/>
      <c r="L222" s="66">
        <v>54825</v>
      </c>
      <c r="M222" s="66">
        <v>34514</v>
      </c>
      <c r="N222" s="71">
        <v>-20311</v>
      </c>
      <c r="O222" s="68">
        <v>-0.3704696762425901</v>
      </c>
      <c r="P222" s="72">
        <v>22117</v>
      </c>
      <c r="Q222" s="73">
        <v>1.0889173354340014</v>
      </c>
      <c r="S222" s="64" t="s">
        <v>85</v>
      </c>
      <c r="T222" s="65"/>
      <c r="U222" s="98">
        <v>7523</v>
      </c>
      <c r="V222" s="98">
        <v>6063</v>
      </c>
      <c r="W222" s="98">
        <v>-1460</v>
      </c>
      <c r="X222" s="122">
        <v>-0.19407151402366077</v>
      </c>
      <c r="Y222" s="92"/>
      <c r="Z222" s="69"/>
    </row>
    <row r="223" spans="19:26" ht="12">
      <c r="S223" s="64" t="s">
        <v>87</v>
      </c>
      <c r="T223" s="65"/>
      <c r="U223" s="98">
        <v>60172</v>
      </c>
      <c r="V223" s="98">
        <v>56625</v>
      </c>
      <c r="W223" s="99">
        <v>-3547</v>
      </c>
      <c r="X223" s="122">
        <v>-0.05894768330785083</v>
      </c>
      <c r="Y223" s="93">
        <v>2779</v>
      </c>
      <c r="Z223" s="73">
        <v>0.7834789963349309</v>
      </c>
    </row>
    <row r="224" ht="12">
      <c r="J224" s="76" t="s">
        <v>83</v>
      </c>
    </row>
    <row r="225" spans="10:26" ht="12">
      <c r="J225" s="46" t="s">
        <v>33</v>
      </c>
      <c r="K225" s="47"/>
      <c r="L225" s="48" t="s">
        <v>34</v>
      </c>
      <c r="M225" s="49" t="s">
        <v>35</v>
      </c>
      <c r="N225" s="50" t="s">
        <v>36</v>
      </c>
      <c r="O225" s="51" t="s">
        <v>37</v>
      </c>
      <c r="P225" s="25" t="s">
        <v>38</v>
      </c>
      <c r="Q225" s="5" t="s">
        <v>39</v>
      </c>
      <c r="S225" s="46" t="s">
        <v>72</v>
      </c>
      <c r="T225" s="47"/>
      <c r="U225" s="118" t="s">
        <v>73</v>
      </c>
      <c r="V225" s="118" t="s">
        <v>35</v>
      </c>
      <c r="W225" s="95" t="s">
        <v>74</v>
      </c>
      <c r="X225" s="19" t="s">
        <v>37</v>
      </c>
      <c r="Y225" s="83" t="s">
        <v>38</v>
      </c>
      <c r="Z225" s="5" t="s">
        <v>39</v>
      </c>
    </row>
    <row r="226" spans="10:26" ht="12">
      <c r="J226" s="52" t="s">
        <v>3</v>
      </c>
      <c r="K226" s="53"/>
      <c r="L226" s="54">
        <v>37323</v>
      </c>
      <c r="M226" s="55">
        <v>33196</v>
      </c>
      <c r="N226" s="56">
        <v>-4127</v>
      </c>
      <c r="O226" s="57">
        <v>-0.11057524850628299</v>
      </c>
      <c r="P226" s="58"/>
      <c r="Q226" s="59" t="s">
        <v>40</v>
      </c>
      <c r="S226" s="84" t="s">
        <v>3</v>
      </c>
      <c r="T226" s="47"/>
      <c r="U226" s="95">
        <v>33786</v>
      </c>
      <c r="V226" s="95">
        <v>33196</v>
      </c>
      <c r="W226" s="96">
        <v>-590</v>
      </c>
      <c r="X226" s="119">
        <v>-0.01746285443674895</v>
      </c>
      <c r="Y226" s="58"/>
      <c r="Z226" s="85" t="s">
        <v>40</v>
      </c>
    </row>
    <row r="227" spans="10:26" ht="12">
      <c r="J227" s="60" t="s">
        <v>41</v>
      </c>
      <c r="K227" s="61"/>
      <c r="L227" s="62">
        <v>7748</v>
      </c>
      <c r="M227" s="63">
        <v>7306</v>
      </c>
      <c r="N227" s="62">
        <v>-442</v>
      </c>
      <c r="O227" s="57">
        <v>-0.05704697986577181</v>
      </c>
      <c r="P227" s="26"/>
      <c r="Q227" s="59" t="s">
        <v>42</v>
      </c>
      <c r="S227" s="60" t="s">
        <v>78</v>
      </c>
      <c r="T227" s="61"/>
      <c r="U227" s="97">
        <v>6360</v>
      </c>
      <c r="V227" s="97">
        <v>6405</v>
      </c>
      <c r="W227" s="97">
        <v>45</v>
      </c>
      <c r="X227" s="120">
        <v>0.007075471698113208</v>
      </c>
      <c r="Y227" s="87"/>
      <c r="Z227" s="85" t="s">
        <v>42</v>
      </c>
    </row>
    <row r="228" spans="10:26" ht="12">
      <c r="J228" s="64" t="s">
        <v>43</v>
      </c>
      <c r="K228" s="65"/>
      <c r="L228" s="66">
        <v>9220</v>
      </c>
      <c r="M228" s="67">
        <v>2691</v>
      </c>
      <c r="N228" s="66">
        <v>-6529</v>
      </c>
      <c r="O228" s="68">
        <v>-0.7081344902386117</v>
      </c>
      <c r="P228" s="69"/>
      <c r="Q228" s="70" t="s">
        <v>44</v>
      </c>
      <c r="S228" s="88" t="s">
        <v>75</v>
      </c>
      <c r="T228" s="53"/>
      <c r="U228" s="15">
        <v>7283</v>
      </c>
      <c r="V228" s="15">
        <v>6782</v>
      </c>
      <c r="W228" s="15">
        <v>-501</v>
      </c>
      <c r="X228" s="121">
        <v>-0.06879033365371413</v>
      </c>
      <c r="Y228" s="90"/>
      <c r="Z228" s="85" t="s">
        <v>44</v>
      </c>
    </row>
    <row r="229" spans="10:26" ht="12">
      <c r="J229" s="64" t="s">
        <v>45</v>
      </c>
      <c r="K229" s="65"/>
      <c r="L229" s="66">
        <v>16968</v>
      </c>
      <c r="M229" s="66">
        <v>9997</v>
      </c>
      <c r="N229" s="71">
        <v>-6971</v>
      </c>
      <c r="O229" s="68">
        <v>-0.41083215464403583</v>
      </c>
      <c r="P229" s="72">
        <v>2844</v>
      </c>
      <c r="Q229" s="73">
        <v>0.4079759001577966</v>
      </c>
      <c r="S229" s="64" t="s">
        <v>85</v>
      </c>
      <c r="T229" s="65"/>
      <c r="U229" s="98">
        <v>2318</v>
      </c>
      <c r="V229" s="98">
        <v>1740</v>
      </c>
      <c r="W229" s="98">
        <v>-578</v>
      </c>
      <c r="X229" s="122">
        <v>-0.24935289042277825</v>
      </c>
      <c r="Y229" s="92"/>
      <c r="Z229" s="69"/>
    </row>
    <row r="230" spans="19:26" ht="12">
      <c r="S230" s="64" t="s">
        <v>87</v>
      </c>
      <c r="T230" s="65"/>
      <c r="U230" s="98">
        <v>15961</v>
      </c>
      <c r="V230" s="98">
        <v>14927</v>
      </c>
      <c r="W230" s="99">
        <v>-1034</v>
      </c>
      <c r="X230" s="122">
        <v>-0.0647829083390765</v>
      </c>
      <c r="Y230" s="93">
        <v>444</v>
      </c>
      <c r="Z230" s="73">
        <v>0.42940038684719534</v>
      </c>
    </row>
    <row r="231" ht="12">
      <c r="J231" s="76" t="s">
        <v>84</v>
      </c>
    </row>
    <row r="232" spans="10:26" ht="12">
      <c r="J232" s="46" t="s">
        <v>33</v>
      </c>
      <c r="K232" s="47"/>
      <c r="L232" s="48" t="s">
        <v>34</v>
      </c>
      <c r="M232" s="49" t="s">
        <v>35</v>
      </c>
      <c r="N232" s="50" t="s">
        <v>36</v>
      </c>
      <c r="O232" s="51" t="s">
        <v>37</v>
      </c>
      <c r="P232" s="25" t="s">
        <v>38</v>
      </c>
      <c r="Q232" s="5" t="s">
        <v>39</v>
      </c>
      <c r="S232" s="46" t="s">
        <v>72</v>
      </c>
      <c r="T232" s="47"/>
      <c r="U232" s="118" t="s">
        <v>73</v>
      </c>
      <c r="V232" s="118" t="s">
        <v>35</v>
      </c>
      <c r="W232" s="95" t="s">
        <v>74</v>
      </c>
      <c r="X232" s="19" t="s">
        <v>37</v>
      </c>
      <c r="Y232" s="83" t="s">
        <v>38</v>
      </c>
      <c r="Z232" s="5" t="s">
        <v>39</v>
      </c>
    </row>
    <row r="233" spans="10:26" ht="12">
      <c r="J233" s="52" t="s">
        <v>3</v>
      </c>
      <c r="K233" s="53"/>
      <c r="L233" s="54">
        <v>27381</v>
      </c>
      <c r="M233" s="55">
        <v>26516</v>
      </c>
      <c r="N233" s="56">
        <v>-865</v>
      </c>
      <c r="O233" s="57">
        <v>-0.03159124940652277</v>
      </c>
      <c r="P233" s="58"/>
      <c r="Q233" s="59" t="s">
        <v>40</v>
      </c>
      <c r="S233" s="84" t="s">
        <v>3</v>
      </c>
      <c r="T233" s="47"/>
      <c r="U233" s="95">
        <v>26859</v>
      </c>
      <c r="V233" s="95">
        <v>26516</v>
      </c>
      <c r="W233" s="96">
        <v>-343</v>
      </c>
      <c r="X233" s="119">
        <v>-0.012770393536617148</v>
      </c>
      <c r="Y233" s="58"/>
      <c r="Z233" s="85" t="s">
        <v>40</v>
      </c>
    </row>
    <row r="234" spans="10:26" ht="12">
      <c r="J234" s="60" t="s">
        <v>41</v>
      </c>
      <c r="K234" s="61"/>
      <c r="L234" s="62">
        <v>3792</v>
      </c>
      <c r="M234" s="63">
        <v>3372</v>
      </c>
      <c r="N234" s="62">
        <v>-420</v>
      </c>
      <c r="O234" s="57">
        <v>-0.11075949367088607</v>
      </c>
      <c r="P234" s="26"/>
      <c r="Q234" s="59" t="s">
        <v>42</v>
      </c>
      <c r="S234" s="60" t="s">
        <v>78</v>
      </c>
      <c r="T234" s="61"/>
      <c r="U234" s="97">
        <v>3857</v>
      </c>
      <c r="V234" s="97">
        <v>3845</v>
      </c>
      <c r="W234" s="97">
        <v>-12</v>
      </c>
      <c r="X234" s="120">
        <v>-0.00311122634171636</v>
      </c>
      <c r="Y234" s="87"/>
      <c r="Z234" s="85" t="s">
        <v>42</v>
      </c>
    </row>
    <row r="235" spans="10:26" ht="12">
      <c r="J235" s="64" t="s">
        <v>43</v>
      </c>
      <c r="K235" s="65"/>
      <c r="L235" s="66">
        <v>4846</v>
      </c>
      <c r="M235" s="67">
        <v>1690</v>
      </c>
      <c r="N235" s="66">
        <v>-3156</v>
      </c>
      <c r="O235" s="68">
        <v>-0.6512587701196864</v>
      </c>
      <c r="P235" s="69"/>
      <c r="Q235" s="70" t="s">
        <v>44</v>
      </c>
      <c r="S235" s="88" t="s">
        <v>75</v>
      </c>
      <c r="T235" s="53"/>
      <c r="U235" s="15">
        <v>3345</v>
      </c>
      <c r="V235" s="15">
        <v>3077</v>
      </c>
      <c r="W235" s="15">
        <v>-268</v>
      </c>
      <c r="X235" s="121">
        <v>-0.08011958146487294</v>
      </c>
      <c r="Y235" s="90"/>
      <c r="Z235" s="85" t="s">
        <v>44</v>
      </c>
    </row>
    <row r="236" spans="10:26" ht="12">
      <c r="J236" s="64" t="s">
        <v>45</v>
      </c>
      <c r="K236" s="65"/>
      <c r="L236" s="66">
        <v>8638</v>
      </c>
      <c r="M236" s="66">
        <v>5062</v>
      </c>
      <c r="N236" s="71">
        <v>-3576</v>
      </c>
      <c r="O236" s="68">
        <v>-0.41398471868488074</v>
      </c>
      <c r="P236" s="72">
        <v>2711</v>
      </c>
      <c r="Q236" s="73">
        <v>0.7581096196868009</v>
      </c>
      <c r="S236" s="64" t="s">
        <v>85</v>
      </c>
      <c r="T236" s="65"/>
      <c r="U236" s="98">
        <v>1417</v>
      </c>
      <c r="V236" s="98">
        <v>1228</v>
      </c>
      <c r="W236" s="98">
        <v>-189</v>
      </c>
      <c r="X236" s="122">
        <v>-0.1333803810868031</v>
      </c>
      <c r="Y236" s="92"/>
      <c r="Z236" s="69"/>
    </row>
    <row r="237" spans="19:26" ht="12">
      <c r="S237" s="64" t="s">
        <v>87</v>
      </c>
      <c r="T237" s="65"/>
      <c r="U237" s="98">
        <v>8619</v>
      </c>
      <c r="V237" s="98">
        <v>8150</v>
      </c>
      <c r="W237" s="99">
        <v>-469</v>
      </c>
      <c r="X237" s="122">
        <v>-0.05441466527439378</v>
      </c>
      <c r="Y237" s="93">
        <v>126</v>
      </c>
      <c r="Z237" s="73">
        <v>0.26865671641791045</v>
      </c>
    </row>
    <row r="238" ht="12">
      <c r="J238" s="76" t="s">
        <v>3</v>
      </c>
    </row>
    <row r="239" spans="10:19" ht="12">
      <c r="J239" s="46" t="s">
        <v>33</v>
      </c>
      <c r="K239" s="47"/>
      <c r="L239" s="48" t="s">
        <v>34</v>
      </c>
      <c r="M239" s="49" t="s">
        <v>35</v>
      </c>
      <c r="N239" s="50" t="s">
        <v>36</v>
      </c>
      <c r="O239" s="51" t="s">
        <v>37</v>
      </c>
      <c r="P239" s="25" t="s">
        <v>38</v>
      </c>
      <c r="Q239" s="5" t="s">
        <v>39</v>
      </c>
      <c r="S239" s="88" t="s">
        <v>2</v>
      </c>
    </row>
    <row r="240" spans="10:26" ht="12">
      <c r="J240" s="52" t="s">
        <v>3</v>
      </c>
      <c r="K240" s="53"/>
      <c r="L240" s="54">
        <v>3666579.6226399997</v>
      </c>
      <c r="M240" s="55">
        <v>3740436</v>
      </c>
      <c r="N240" s="56">
        <v>73856.37736000028</v>
      </c>
      <c r="O240" s="57">
        <f>N240/L240</f>
        <v>0.020143126554230513</v>
      </c>
      <c r="P240" s="58"/>
      <c r="Q240" s="59" t="s">
        <v>40</v>
      </c>
      <c r="S240" s="46" t="s">
        <v>72</v>
      </c>
      <c r="T240" s="47"/>
      <c r="U240" s="118" t="s">
        <v>73</v>
      </c>
      <c r="V240" s="118" t="s">
        <v>35</v>
      </c>
      <c r="W240" s="95" t="s">
        <v>74</v>
      </c>
      <c r="X240" s="19" t="s">
        <v>37</v>
      </c>
      <c r="Y240" s="83" t="s">
        <v>38</v>
      </c>
      <c r="Z240" s="5" t="s">
        <v>39</v>
      </c>
    </row>
    <row r="241" spans="10:26" ht="12">
      <c r="J241" s="60" t="s">
        <v>41</v>
      </c>
      <c r="K241" s="61"/>
      <c r="L241" s="62">
        <v>458218.24463667255</v>
      </c>
      <c r="M241" s="63">
        <v>380972</v>
      </c>
      <c r="N241" s="62">
        <v>-77246.24463667255</v>
      </c>
      <c r="O241" s="57">
        <f>N241/L241</f>
        <v>-0.16857959180111246</v>
      </c>
      <c r="P241" s="26"/>
      <c r="Q241" s="59" t="s">
        <v>42</v>
      </c>
      <c r="S241" s="84" t="s">
        <v>3</v>
      </c>
      <c r="T241" s="47"/>
      <c r="U241" s="95">
        <f aca="true" t="shared" si="0" ref="U241:W243">U39+U75+U175</f>
        <v>657037</v>
      </c>
      <c r="V241" s="95">
        <f t="shared" si="0"/>
        <v>667788</v>
      </c>
      <c r="W241" s="96">
        <f t="shared" si="0"/>
        <v>10751</v>
      </c>
      <c r="X241" s="119">
        <f>W241/U241</f>
        <v>0.01636285323353175</v>
      </c>
      <c r="Y241" s="58"/>
      <c r="Z241" s="85" t="s">
        <v>40</v>
      </c>
    </row>
    <row r="242" spans="10:26" ht="12">
      <c r="J242" s="64" t="s">
        <v>43</v>
      </c>
      <c r="K242" s="65"/>
      <c r="L242" s="66">
        <v>402193.46882042394</v>
      </c>
      <c r="M242" s="67">
        <v>126255</v>
      </c>
      <c r="N242" s="66">
        <v>-275938.46882042394</v>
      </c>
      <c r="O242" s="68">
        <f>N242/L242</f>
        <v>-0.6860839128733545</v>
      </c>
      <c r="P242" s="69"/>
      <c r="Q242" s="70" t="s">
        <v>44</v>
      </c>
      <c r="S242" s="60" t="s">
        <v>78</v>
      </c>
      <c r="T242" s="61"/>
      <c r="U242" s="97">
        <f t="shared" si="0"/>
        <v>96669</v>
      </c>
      <c r="V242" s="97">
        <f t="shared" si="0"/>
        <v>96139</v>
      </c>
      <c r="W242" s="97">
        <f t="shared" si="0"/>
        <v>-530</v>
      </c>
      <c r="X242" s="120">
        <f>W242/U242</f>
        <v>-0.005482626281434586</v>
      </c>
      <c r="Y242" s="87"/>
      <c r="Z242" s="85" t="s">
        <v>42</v>
      </c>
    </row>
    <row r="243" spans="10:26" ht="12">
      <c r="J243" s="64" t="s">
        <v>45</v>
      </c>
      <c r="K243" s="65"/>
      <c r="L243" s="66">
        <v>860411.7134570965</v>
      </c>
      <c r="M243" s="66">
        <v>507227</v>
      </c>
      <c r="N243" s="71">
        <v>-353184.7134570965</v>
      </c>
      <c r="O243" s="68">
        <f>N243/L243</f>
        <v>-0.41048338595719</v>
      </c>
      <c r="P243" s="72">
        <v>427041.09081709676</v>
      </c>
      <c r="Q243" s="73">
        <v>1.2091154417105656</v>
      </c>
      <c r="S243" s="88" t="s">
        <v>75</v>
      </c>
      <c r="T243" s="53"/>
      <c r="U243" s="15">
        <f t="shared" si="0"/>
        <v>72115</v>
      </c>
      <c r="V243" s="15">
        <f t="shared" si="0"/>
        <v>67455</v>
      </c>
      <c r="W243" s="15">
        <f t="shared" si="0"/>
        <v>-4660</v>
      </c>
      <c r="X243" s="121">
        <f>W243/U243</f>
        <v>-0.06461901130139361</v>
      </c>
      <c r="Y243" s="90"/>
      <c r="Z243" s="85" t="s">
        <v>44</v>
      </c>
    </row>
    <row r="244" spans="19:26" ht="12">
      <c r="S244" s="64" t="s">
        <v>76</v>
      </c>
      <c r="T244" s="65"/>
      <c r="U244" s="98">
        <f aca="true" t="shared" si="1" ref="U244:W245">U42+U78+U178</f>
        <v>21388</v>
      </c>
      <c r="V244" s="98">
        <f t="shared" si="1"/>
        <v>18431</v>
      </c>
      <c r="W244" s="98">
        <f t="shared" si="1"/>
        <v>-2957</v>
      </c>
      <c r="X244" s="122">
        <f>W244/U244</f>
        <v>-0.13825509631569105</v>
      </c>
      <c r="Y244" s="92"/>
      <c r="Z244" s="69"/>
    </row>
    <row r="245" spans="10:26" ht="12">
      <c r="J245" s="76" t="s">
        <v>2</v>
      </c>
      <c r="S245" s="64" t="s">
        <v>77</v>
      </c>
      <c r="T245" s="65"/>
      <c r="U245" s="98">
        <f t="shared" si="1"/>
        <v>190172</v>
      </c>
      <c r="V245" s="98">
        <f t="shared" si="1"/>
        <v>182025</v>
      </c>
      <c r="W245" s="99">
        <f t="shared" si="1"/>
        <v>-8147</v>
      </c>
      <c r="X245" s="122">
        <f>W245/U245</f>
        <v>-0.04284016574469428</v>
      </c>
      <c r="Y245" s="93"/>
      <c r="Z245" s="73"/>
    </row>
    <row r="246" spans="10:26" ht="12">
      <c r="J246" s="46" t="s">
        <v>33</v>
      </c>
      <c r="K246" s="47"/>
      <c r="L246" s="48" t="s">
        <v>34</v>
      </c>
      <c r="M246" s="49" t="s">
        <v>35</v>
      </c>
      <c r="N246" s="50" t="s">
        <v>36</v>
      </c>
      <c r="O246" s="51" t="s">
        <v>37</v>
      </c>
      <c r="P246" s="25" t="s">
        <v>38</v>
      </c>
      <c r="Q246" s="5" t="s">
        <v>39</v>
      </c>
      <c r="S246" s="64" t="s">
        <v>108</v>
      </c>
      <c r="T246" s="65"/>
      <c r="U246" s="98"/>
      <c r="V246" s="98"/>
      <c r="W246" s="99"/>
      <c r="X246" s="122"/>
      <c r="Y246" s="115"/>
      <c r="Z246" s="116"/>
    </row>
    <row r="247" spans="10:26" ht="12">
      <c r="J247" s="52" t="s">
        <v>3</v>
      </c>
      <c r="K247" s="53"/>
      <c r="L247" s="54">
        <f aca="true" t="shared" si="2" ref="L247:N248">L39+L75+L175</f>
        <v>611148.78264</v>
      </c>
      <c r="M247" s="55">
        <f t="shared" si="2"/>
        <v>667788</v>
      </c>
      <c r="N247" s="56">
        <f t="shared" si="2"/>
        <v>56639.21736000001</v>
      </c>
      <c r="O247" s="57">
        <f>N247/L247</f>
        <v>0.09267664269138143</v>
      </c>
      <c r="P247" s="58"/>
      <c r="Q247" s="59" t="s">
        <v>40</v>
      </c>
      <c r="S247" s="46" t="s">
        <v>72</v>
      </c>
      <c r="T247" s="47"/>
      <c r="U247" s="118" t="s">
        <v>73</v>
      </c>
      <c r="V247" s="118" t="s">
        <v>35</v>
      </c>
      <c r="W247" s="95" t="s">
        <v>74</v>
      </c>
      <c r="X247" s="19" t="s">
        <v>37</v>
      </c>
      <c r="Y247" s="83" t="s">
        <v>38</v>
      </c>
      <c r="Z247" s="5" t="s">
        <v>39</v>
      </c>
    </row>
    <row r="248" spans="10:26" ht="12">
      <c r="J248" s="60" t="s">
        <v>41</v>
      </c>
      <c r="K248" s="61"/>
      <c r="L248" s="62">
        <f t="shared" si="2"/>
        <v>83633.3537643511</v>
      </c>
      <c r="M248" s="63">
        <f t="shared" si="2"/>
        <v>77548</v>
      </c>
      <c r="N248" s="62">
        <f t="shared" si="2"/>
        <v>-6085.353764351094</v>
      </c>
      <c r="O248" s="57">
        <f>N248/L248</f>
        <v>-0.07276228311371377</v>
      </c>
      <c r="P248" s="26"/>
      <c r="Q248" s="59" t="s">
        <v>42</v>
      </c>
      <c r="S248" s="84" t="s">
        <v>3</v>
      </c>
      <c r="T248" s="47"/>
      <c r="U248" s="95">
        <f aca="true" t="shared" si="3" ref="U248:W250">U255-U241</f>
        <v>3062784</v>
      </c>
      <c r="V248" s="95">
        <f t="shared" si="3"/>
        <v>3072648</v>
      </c>
      <c r="W248" s="96">
        <f t="shared" si="3"/>
        <v>9864</v>
      </c>
      <c r="X248" s="119">
        <f>W248/U248</f>
        <v>0.003220599297893681</v>
      </c>
      <c r="Y248" s="58"/>
      <c r="Z248" s="85" t="s">
        <v>40</v>
      </c>
    </row>
    <row r="249" spans="10:26" ht="12">
      <c r="J249" s="64" t="s">
        <v>43</v>
      </c>
      <c r="K249" s="65"/>
      <c r="L249" s="66">
        <f aca="true" t="shared" si="4" ref="L249:N250">L41+L77+L177</f>
        <v>67034.48947145655</v>
      </c>
      <c r="M249" s="67">
        <f t="shared" si="4"/>
        <v>26865</v>
      </c>
      <c r="N249" s="66">
        <f t="shared" si="4"/>
        <v>-40169.489471456545</v>
      </c>
      <c r="O249" s="68">
        <f>N249/L249</f>
        <v>-0.5992361512436194</v>
      </c>
      <c r="P249" s="69"/>
      <c r="Q249" s="70" t="s">
        <v>44</v>
      </c>
      <c r="S249" s="60" t="s">
        <v>78</v>
      </c>
      <c r="T249" s="61"/>
      <c r="U249" s="97">
        <f t="shared" si="3"/>
        <v>400360</v>
      </c>
      <c r="V249" s="97">
        <f t="shared" si="3"/>
        <v>394045</v>
      </c>
      <c r="W249" s="97">
        <f t="shared" si="3"/>
        <v>-6315</v>
      </c>
      <c r="X249" s="120">
        <f>W249/U249</f>
        <v>-0.01577330402637626</v>
      </c>
      <c r="Y249" s="87"/>
      <c r="Z249" s="85" t="s">
        <v>42</v>
      </c>
    </row>
    <row r="250" spans="10:26" ht="12">
      <c r="J250" s="64" t="s">
        <v>45</v>
      </c>
      <c r="K250" s="65"/>
      <c r="L250" s="66">
        <f t="shared" si="4"/>
        <v>150667.84323580764</v>
      </c>
      <c r="M250" s="66">
        <f t="shared" si="4"/>
        <v>104413</v>
      </c>
      <c r="N250" s="71">
        <f t="shared" si="4"/>
        <v>-46254.84323580764</v>
      </c>
      <c r="O250" s="68">
        <f>N250/L250</f>
        <v>-0.3069987745388708</v>
      </c>
      <c r="P250" s="72">
        <v>427041.09081709676</v>
      </c>
      <c r="Q250" s="73">
        <v>1.2091154417105656</v>
      </c>
      <c r="S250" s="88" t="s">
        <v>75</v>
      </c>
      <c r="T250" s="53"/>
      <c r="U250" s="15">
        <f t="shared" si="3"/>
        <v>291303</v>
      </c>
      <c r="V250" s="15">
        <f t="shared" si="3"/>
        <v>260832</v>
      </c>
      <c r="W250" s="15">
        <f t="shared" si="3"/>
        <v>-30471</v>
      </c>
      <c r="X250" s="121">
        <f>W250/U250</f>
        <v>-0.10460242427987354</v>
      </c>
      <c r="Y250" s="90"/>
      <c r="Z250" s="85" t="s">
        <v>44</v>
      </c>
    </row>
    <row r="251" spans="19:26" ht="12">
      <c r="S251" s="64" t="s">
        <v>76</v>
      </c>
      <c r="T251" s="65"/>
      <c r="U251" s="98">
        <f aca="true" t="shared" si="5" ref="U251:W252">U258-U244</f>
        <v>81741</v>
      </c>
      <c r="V251" s="98">
        <f t="shared" si="5"/>
        <v>68147</v>
      </c>
      <c r="W251" s="98">
        <f t="shared" si="5"/>
        <v>-13594</v>
      </c>
      <c r="X251" s="122">
        <f>W251/U251</f>
        <v>-0.1663057706658837</v>
      </c>
      <c r="Y251" s="92"/>
      <c r="Z251" s="69"/>
    </row>
    <row r="252" spans="10:26" ht="12">
      <c r="J252" s="76" t="s">
        <v>124</v>
      </c>
      <c r="S252" s="64" t="s">
        <v>77</v>
      </c>
      <c r="T252" s="65"/>
      <c r="U252" s="98">
        <f t="shared" si="5"/>
        <v>773404</v>
      </c>
      <c r="V252" s="98">
        <f t="shared" si="5"/>
        <v>723024</v>
      </c>
      <c r="W252" s="99">
        <f t="shared" si="5"/>
        <v>-50380</v>
      </c>
      <c r="X252" s="122">
        <f>W252/U252</f>
        <v>-0.06514059922110566</v>
      </c>
      <c r="Y252" s="93"/>
      <c r="Z252" s="73"/>
    </row>
    <row r="253" spans="10:17" ht="12">
      <c r="J253" s="46" t="s">
        <v>33</v>
      </c>
      <c r="K253" s="47"/>
      <c r="L253" s="48" t="s">
        <v>34</v>
      </c>
      <c r="M253" s="49" t="s">
        <v>35</v>
      </c>
      <c r="N253" s="50" t="s">
        <v>36</v>
      </c>
      <c r="O253" s="51" t="s">
        <v>37</v>
      </c>
      <c r="P253" s="25" t="s">
        <v>38</v>
      </c>
      <c r="Q253" s="5" t="s">
        <v>39</v>
      </c>
    </row>
    <row r="254" spans="10:26" ht="12">
      <c r="J254" s="52" t="s">
        <v>3</v>
      </c>
      <c r="K254" s="53"/>
      <c r="L254" s="54">
        <f aca="true" t="shared" si="6" ref="L254:N255">L240-L247</f>
        <v>3055430.84</v>
      </c>
      <c r="M254" s="55">
        <f t="shared" si="6"/>
        <v>3072648</v>
      </c>
      <c r="N254" s="56">
        <f t="shared" si="6"/>
        <v>17217.160000000265</v>
      </c>
      <c r="O254" s="57">
        <f>N254/L254</f>
        <v>0.005634936904675697</v>
      </c>
      <c r="P254" s="58"/>
      <c r="Q254" s="59" t="s">
        <v>40</v>
      </c>
      <c r="S254" s="46" t="s">
        <v>72</v>
      </c>
      <c r="T254" s="47"/>
      <c r="U254" s="118" t="s">
        <v>73</v>
      </c>
      <c r="V254" s="118" t="s">
        <v>35</v>
      </c>
      <c r="W254" s="95" t="s">
        <v>74</v>
      </c>
      <c r="X254" s="19" t="s">
        <v>37</v>
      </c>
      <c r="Y254" s="83" t="s">
        <v>38</v>
      </c>
      <c r="Z254" s="5" t="s">
        <v>39</v>
      </c>
    </row>
    <row r="255" spans="10:26" ht="12">
      <c r="J255" s="60" t="s">
        <v>41</v>
      </c>
      <c r="K255" s="61"/>
      <c r="L255" s="62">
        <f t="shared" si="6"/>
        <v>374584.89087232144</v>
      </c>
      <c r="M255" s="63">
        <f t="shared" si="6"/>
        <v>303424</v>
      </c>
      <c r="N255" s="62">
        <f t="shared" si="6"/>
        <v>-71160.89087232146</v>
      </c>
      <c r="O255" s="57">
        <f>N255/L255</f>
        <v>-0.18997266736147372</v>
      </c>
      <c r="P255" s="26"/>
      <c r="Q255" s="59" t="s">
        <v>42</v>
      </c>
      <c r="S255" s="84" t="s">
        <v>3</v>
      </c>
      <c r="T255" s="47"/>
      <c r="U255" s="95">
        <v>3719821</v>
      </c>
      <c r="V255" s="95">
        <v>3740436</v>
      </c>
      <c r="W255" s="96">
        <v>20615</v>
      </c>
      <c r="X255" s="119">
        <f>W255/U255</f>
        <v>0.005541933334964236</v>
      </c>
      <c r="Y255" s="58"/>
      <c r="Z255" s="85" t="s">
        <v>40</v>
      </c>
    </row>
    <row r="256" spans="10:26" ht="12">
      <c r="J256" s="64" t="s">
        <v>43</v>
      </c>
      <c r="K256" s="65"/>
      <c r="L256" s="66">
        <f aca="true" t="shared" si="7" ref="L256:N257">L242-L249</f>
        <v>335158.9793489674</v>
      </c>
      <c r="M256" s="67">
        <f t="shared" si="7"/>
        <v>99390</v>
      </c>
      <c r="N256" s="66">
        <f t="shared" si="7"/>
        <v>-235768.97934896738</v>
      </c>
      <c r="O256" s="68">
        <f>N256/L256</f>
        <v>-0.7034541631763499</v>
      </c>
      <c r="P256" s="69"/>
      <c r="Q256" s="70" t="s">
        <v>44</v>
      </c>
      <c r="S256" s="60" t="s">
        <v>78</v>
      </c>
      <c r="T256" s="61"/>
      <c r="U256" s="97">
        <v>497029</v>
      </c>
      <c r="V256" s="97">
        <v>490184</v>
      </c>
      <c r="W256" s="97">
        <v>-6845</v>
      </c>
      <c r="X256" s="120">
        <f>W256/U256</f>
        <v>-0.013771832227093389</v>
      </c>
      <c r="Y256" s="87"/>
      <c r="Z256" s="85" t="s">
        <v>42</v>
      </c>
    </row>
    <row r="257" spans="10:26" ht="12">
      <c r="J257" s="64" t="s">
        <v>45</v>
      </c>
      <c r="K257" s="65"/>
      <c r="L257" s="66">
        <f t="shared" si="7"/>
        <v>709743.8702212889</v>
      </c>
      <c r="M257" s="66">
        <f t="shared" si="7"/>
        <v>402814</v>
      </c>
      <c r="N257" s="71">
        <f t="shared" si="7"/>
        <v>-306929.8702212889</v>
      </c>
      <c r="O257" s="68">
        <f>N257/L257</f>
        <v>-0.4324515971171292</v>
      </c>
      <c r="P257" s="72">
        <v>427041.09081709676</v>
      </c>
      <c r="Q257" s="73">
        <v>1.2091154417105656</v>
      </c>
      <c r="S257" s="88" t="s">
        <v>75</v>
      </c>
      <c r="T257" s="53"/>
      <c r="U257" s="15">
        <v>363418</v>
      </c>
      <c r="V257" s="15">
        <v>328287</v>
      </c>
      <c r="W257" s="15">
        <v>-35131</v>
      </c>
      <c r="X257" s="121">
        <f>W257/U257</f>
        <v>-0.0966682993137379</v>
      </c>
      <c r="Y257" s="90"/>
      <c r="Z257" s="85" t="s">
        <v>44</v>
      </c>
    </row>
    <row r="258" spans="19:26" ht="12">
      <c r="S258" s="64" t="s">
        <v>85</v>
      </c>
      <c r="T258" s="65"/>
      <c r="U258" s="98">
        <v>103129</v>
      </c>
      <c r="V258" s="98">
        <v>86578</v>
      </c>
      <c r="W258" s="98">
        <v>-16551</v>
      </c>
      <c r="X258" s="122">
        <f>W258/U258</f>
        <v>-0.16048832045302486</v>
      </c>
      <c r="Y258" s="92"/>
      <c r="Z258" s="69"/>
    </row>
    <row r="259" spans="19:26" ht="12">
      <c r="S259" s="64" t="s">
        <v>87</v>
      </c>
      <c r="T259" s="65"/>
      <c r="U259" s="98">
        <v>963576</v>
      </c>
      <c r="V259" s="98">
        <v>905049</v>
      </c>
      <c r="W259" s="99">
        <v>-58527</v>
      </c>
      <c r="X259" s="122">
        <f>W259/U259</f>
        <v>-0.06073937084360756</v>
      </c>
      <c r="Y259" s="93">
        <v>79142</v>
      </c>
      <c r="Z259" s="73">
        <v>1.352230594426504</v>
      </c>
    </row>
  </sheetData>
  <mergeCells count="5">
    <mergeCell ref="A34:F34"/>
    <mergeCell ref="A1:G1"/>
    <mergeCell ref="A31:G31"/>
    <mergeCell ref="A32:G32"/>
    <mergeCell ref="A33:G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L5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L1"/>
    </sheetView>
  </sheetViews>
  <sheetFormatPr defaultColWidth="9.140625" defaultRowHeight="12" outlineLevelRow="3" outlineLevelCol="1"/>
  <cols>
    <col min="1" max="1" width="27.8515625" style="106" customWidth="1"/>
    <col min="2" max="4" width="7.00390625" style="101" hidden="1" customWidth="1" outlineLevel="1"/>
    <col min="5" max="5" width="8.7109375" style="106" customWidth="1" collapsed="1"/>
    <col min="6" max="7" width="9.421875" style="101" customWidth="1" outlineLevel="1"/>
    <col min="8" max="8" width="9.421875" style="106" customWidth="1" outlineLevel="1"/>
    <col min="9" max="9" width="8.421875" style="106" customWidth="1"/>
    <col min="10" max="12" width="9.421875" style="101" hidden="1" customWidth="1" outlineLevel="1"/>
    <col min="13" max="13" width="9.421875" style="106" hidden="1" customWidth="1" outlineLevel="1"/>
    <col min="14" max="14" width="8.421875" style="106" customWidth="1" collapsed="1"/>
    <col min="15" max="17" width="9.421875" style="101" hidden="1" customWidth="1" outlineLevel="1"/>
    <col min="18" max="18" width="9.421875" style="106" hidden="1" customWidth="1" outlineLevel="1"/>
    <col min="19" max="19" width="8.00390625" style="106" customWidth="1" collapsed="1"/>
    <col min="20" max="26" width="7.00390625" style="101" hidden="1" customWidth="1" outlineLevel="1"/>
    <col min="27" max="27" width="7.00390625" style="106" hidden="1" customWidth="1" outlineLevel="1"/>
    <col min="28" max="28" width="7.28125" style="106" customWidth="1" collapsed="1"/>
    <col min="29" max="31" width="9.421875" style="101" hidden="1" customWidth="1" outlineLevel="1"/>
    <col min="32" max="32" width="9.421875" style="106" hidden="1" customWidth="1" outlineLevel="1"/>
    <col min="33" max="33" width="8.00390625" style="106" customWidth="1" collapsed="1"/>
    <col min="34" max="34" width="8.8515625" style="169" hidden="1" customWidth="1" outlineLevel="1"/>
    <col min="35" max="37" width="6.57421875" style="106" hidden="1" customWidth="1" outlineLevel="1"/>
    <col min="38" max="38" width="8.57421875" style="106" customWidth="1" collapsed="1"/>
    <col min="39" max="16384" width="9.140625" style="101" customWidth="1"/>
  </cols>
  <sheetData>
    <row r="1" spans="1:38" ht="12">
      <c r="A1" s="184" t="s">
        <v>175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38" ht="12">
      <c r="A2" s="10"/>
      <c r="B2" s="186" t="s">
        <v>174</v>
      </c>
      <c r="C2" s="186"/>
      <c r="D2" s="187"/>
      <c r="E2" s="10" t="s">
        <v>126</v>
      </c>
      <c r="F2" s="189" t="s">
        <v>143</v>
      </c>
      <c r="G2" s="190"/>
      <c r="H2" s="187"/>
      <c r="I2" s="136" t="s">
        <v>133</v>
      </c>
      <c r="J2" s="189" t="s">
        <v>159</v>
      </c>
      <c r="K2" s="191"/>
      <c r="L2" s="191"/>
      <c r="M2" s="192"/>
      <c r="N2" s="178" t="s">
        <v>169</v>
      </c>
      <c r="O2" s="189" t="s">
        <v>144</v>
      </c>
      <c r="P2" s="191"/>
      <c r="Q2" s="191"/>
      <c r="R2" s="192"/>
      <c r="S2" s="136" t="s">
        <v>170</v>
      </c>
      <c r="T2" s="189" t="s">
        <v>161</v>
      </c>
      <c r="U2" s="193"/>
      <c r="V2" s="189" t="s">
        <v>162</v>
      </c>
      <c r="W2" s="193"/>
      <c r="X2" s="189" t="s">
        <v>163</v>
      </c>
      <c r="Y2" s="193"/>
      <c r="Z2" s="189" t="s">
        <v>164</v>
      </c>
      <c r="AA2" s="193"/>
      <c r="AB2" s="136" t="s">
        <v>160</v>
      </c>
      <c r="AC2" s="189" t="s">
        <v>144</v>
      </c>
      <c r="AD2" s="191"/>
      <c r="AE2" s="191"/>
      <c r="AF2" s="192"/>
      <c r="AG2" s="136" t="s">
        <v>168</v>
      </c>
      <c r="AH2" s="165">
        <v>2014</v>
      </c>
      <c r="AI2" s="186" t="s">
        <v>129</v>
      </c>
      <c r="AJ2" s="190"/>
      <c r="AK2" s="190"/>
      <c r="AL2" s="10" t="s">
        <v>134</v>
      </c>
    </row>
    <row r="3" spans="1:38" s="102" customFormat="1" ht="25.5" customHeight="1">
      <c r="A3" s="104"/>
      <c r="B3" s="182" t="s">
        <v>128</v>
      </c>
      <c r="C3" s="103" t="s">
        <v>171</v>
      </c>
      <c r="D3" s="103" t="s">
        <v>127</v>
      </c>
      <c r="E3" s="137"/>
      <c r="F3" s="143" t="s">
        <v>123</v>
      </c>
      <c r="G3" s="143" t="s">
        <v>135</v>
      </c>
      <c r="H3" s="137" t="s">
        <v>136</v>
      </c>
      <c r="I3" s="144"/>
      <c r="J3" s="137" t="s">
        <v>109</v>
      </c>
      <c r="K3" s="137" t="s">
        <v>110</v>
      </c>
      <c r="L3" s="137" t="s">
        <v>116</v>
      </c>
      <c r="M3" s="137" t="s">
        <v>111</v>
      </c>
      <c r="N3" s="144"/>
      <c r="O3" s="137" t="s">
        <v>109</v>
      </c>
      <c r="P3" s="137" t="s">
        <v>110</v>
      </c>
      <c r="Q3" s="137" t="s">
        <v>116</v>
      </c>
      <c r="R3" s="137" t="s">
        <v>111</v>
      </c>
      <c r="S3" s="144"/>
      <c r="T3" s="137" t="s">
        <v>165</v>
      </c>
      <c r="U3" s="137" t="s">
        <v>166</v>
      </c>
      <c r="V3" s="137" t="s">
        <v>165</v>
      </c>
      <c r="W3" s="137" t="s">
        <v>166</v>
      </c>
      <c r="X3" s="137" t="s">
        <v>165</v>
      </c>
      <c r="Y3" s="137" t="s">
        <v>166</v>
      </c>
      <c r="Z3" s="137" t="s">
        <v>165</v>
      </c>
      <c r="AA3" s="137" t="s">
        <v>166</v>
      </c>
      <c r="AB3" s="144"/>
      <c r="AC3" s="180" t="s">
        <v>109</v>
      </c>
      <c r="AD3" s="137" t="s">
        <v>110</v>
      </c>
      <c r="AE3" s="179" t="s">
        <v>116</v>
      </c>
      <c r="AF3" s="137" t="s">
        <v>111</v>
      </c>
      <c r="AG3" s="144"/>
      <c r="AH3" s="166" t="s">
        <v>158</v>
      </c>
      <c r="AI3" s="159" t="s">
        <v>130</v>
      </c>
      <c r="AJ3" s="149" t="s">
        <v>132</v>
      </c>
      <c r="AK3" s="164" t="s">
        <v>131</v>
      </c>
      <c r="AL3" s="143"/>
    </row>
    <row r="4" spans="1:38" ht="12">
      <c r="A4" s="105" t="s">
        <v>3</v>
      </c>
      <c r="B4" s="125">
        <v>0.020143126554230513</v>
      </c>
      <c r="C4" s="125">
        <v>-0.003811941709482051</v>
      </c>
      <c r="D4" s="127">
        <v>0.005541933334964236</v>
      </c>
      <c r="E4" s="139"/>
      <c r="F4" s="125">
        <v>-0.16857959180111246</v>
      </c>
      <c r="G4" s="127">
        <v>-0.6860839128733545</v>
      </c>
      <c r="H4" s="139">
        <v>-0.41048338595719</v>
      </c>
      <c r="I4" s="139"/>
      <c r="J4" s="125">
        <v>-0.020038605552758545</v>
      </c>
      <c r="K4" s="126">
        <v>-0.1021943230497547</v>
      </c>
      <c r="L4" s="127">
        <v>-0.1639714687353569</v>
      </c>
      <c r="M4" s="126">
        <v>-0.0653828977650598</v>
      </c>
      <c r="N4" s="139"/>
      <c r="O4" s="125">
        <v>-0.013771832227093389</v>
      </c>
      <c r="P4" s="126">
        <v>-0.0966682993137379</v>
      </c>
      <c r="Q4" s="127">
        <v>-0.16048832045302486</v>
      </c>
      <c r="R4" s="126">
        <v>-0.06073937084360756</v>
      </c>
      <c r="S4" s="139"/>
      <c r="T4" s="125">
        <f aca="true" t="shared" si="0" ref="T4:T52">J4</f>
        <v>-0.020038605552758545</v>
      </c>
      <c r="U4" s="127">
        <f aca="true" t="shared" si="1" ref="U4:U52">O4</f>
        <v>-0.013771832227093389</v>
      </c>
      <c r="V4" s="125">
        <f aca="true" t="shared" si="2" ref="V4:V52">K4</f>
        <v>-0.1021943230497547</v>
      </c>
      <c r="W4" s="127">
        <f aca="true" t="shared" si="3" ref="W4:W52">P4</f>
        <v>-0.0966682993137379</v>
      </c>
      <c r="X4" s="125">
        <f aca="true" t="shared" si="4" ref="X4:X52">L4</f>
        <v>-0.1639714687353569</v>
      </c>
      <c r="Y4" s="127">
        <f aca="true" t="shared" si="5" ref="Y4:Y52">Q4</f>
        <v>-0.16048832045302486</v>
      </c>
      <c r="Z4" s="125">
        <f aca="true" t="shared" si="6" ref="Z4:Z52">M4</f>
        <v>-0.0653828977650598</v>
      </c>
      <c r="AA4" s="127">
        <f aca="true" t="shared" si="7" ref="AA4:AA52">R4</f>
        <v>-0.06073937084360756</v>
      </c>
      <c r="AB4" s="139"/>
      <c r="AC4" s="125">
        <f>(U4-T4)/T4</f>
        <v>-0.31273500090441486</v>
      </c>
      <c r="AD4" s="139">
        <f>(W4-V4)/W4</f>
        <v>-0.05716479730425426</v>
      </c>
      <c r="AE4" s="126">
        <f>(Y4-X4)/Y4</f>
        <v>-0.021703437810925066</v>
      </c>
      <c r="AF4" s="125">
        <f>(AA4-Z4)/AA4</f>
        <v>-0.07645003326439535</v>
      </c>
      <c r="AG4" s="139"/>
      <c r="AH4" s="30">
        <v>3740436</v>
      </c>
      <c r="AI4" s="126">
        <v>0.27065400931869976</v>
      </c>
      <c r="AJ4" s="139">
        <v>0.1356063838547164</v>
      </c>
      <c r="AK4" s="126">
        <v>0.03375408642201069</v>
      </c>
      <c r="AL4" s="89"/>
    </row>
    <row r="5" spans="1:38" ht="12">
      <c r="A5" s="105" t="s">
        <v>88</v>
      </c>
      <c r="B5" s="125">
        <v>0.10404624277456648</v>
      </c>
      <c r="C5" s="125">
        <v>-0.010637019230769231</v>
      </c>
      <c r="D5" s="127">
        <v>0.009354309664095244</v>
      </c>
      <c r="E5" s="139"/>
      <c r="F5" s="125">
        <v>-0.14938608458390176</v>
      </c>
      <c r="G5" s="127">
        <v>-0.6135752688172043</v>
      </c>
      <c r="H5" s="139">
        <v>-0.3832092078537576</v>
      </c>
      <c r="I5" s="139"/>
      <c r="J5" s="125">
        <v>-0.056818181818181816</v>
      </c>
      <c r="K5" s="126">
        <v>-0.08647260273972603</v>
      </c>
      <c r="L5" s="127">
        <v>-0.1014799154334038</v>
      </c>
      <c r="M5" s="126">
        <v>-0.07321376065862982</v>
      </c>
      <c r="N5" s="139"/>
      <c r="O5" s="125">
        <v>-0.027210884353741496</v>
      </c>
      <c r="P5" s="126">
        <v>-0.08536585365853659</v>
      </c>
      <c r="Q5" s="127">
        <v>-0.12552301255230125</v>
      </c>
      <c r="R5" s="126">
        <v>-0.061347926267281104</v>
      </c>
      <c r="S5" s="139"/>
      <c r="T5" s="125">
        <f t="shared" si="0"/>
        <v>-0.056818181818181816</v>
      </c>
      <c r="U5" s="127">
        <f t="shared" si="1"/>
        <v>-0.027210884353741496</v>
      </c>
      <c r="V5" s="125">
        <f t="shared" si="2"/>
        <v>-0.08647260273972603</v>
      </c>
      <c r="W5" s="127">
        <f t="shared" si="3"/>
        <v>-0.08536585365853659</v>
      </c>
      <c r="X5" s="125">
        <f t="shared" si="4"/>
        <v>-0.1014799154334038</v>
      </c>
      <c r="Y5" s="127">
        <f t="shared" si="5"/>
        <v>-0.12552301255230125</v>
      </c>
      <c r="Z5" s="125">
        <f t="shared" si="6"/>
        <v>-0.07321376065862982</v>
      </c>
      <c r="AA5" s="127">
        <f t="shared" si="7"/>
        <v>-0.061347926267281104</v>
      </c>
      <c r="AB5" s="139"/>
      <c r="AC5" s="125">
        <f aca="true" t="shared" si="8" ref="AC5:AC56">(U5-T5)/T5</f>
        <v>-0.5210884353741496</v>
      </c>
      <c r="AD5" s="139">
        <f aca="true" t="shared" si="9" ref="AD5:AD56">(W5-V5)/W5</f>
        <v>-0.012964774951076228</v>
      </c>
      <c r="AE5" s="127">
        <f aca="true" t="shared" si="10" ref="AE5:AE56">(Y5-X5)/Y5</f>
        <v>0.19154334038054968</v>
      </c>
      <c r="AF5" s="126">
        <f aca="true" t="shared" si="11" ref="AF5:AF56">(AA5-Z5)/AA5</f>
        <v>-0.1934186713932523</v>
      </c>
      <c r="AG5" s="139"/>
      <c r="AH5" s="167">
        <v>16617</v>
      </c>
      <c r="AI5" s="68">
        <v>0.22133959198411265</v>
      </c>
      <c r="AJ5" s="91">
        <v>0.10964674730697478</v>
      </c>
      <c r="AK5" s="68">
        <v>0.034603117289522776</v>
      </c>
      <c r="AL5" s="89"/>
    </row>
    <row r="6" spans="1:38" ht="12">
      <c r="A6" s="105" t="s">
        <v>89</v>
      </c>
      <c r="B6" s="125">
        <v>-0.0663353807377172</v>
      </c>
      <c r="C6" s="125">
        <v>-0.027783059194562518</v>
      </c>
      <c r="D6" s="127">
        <v>-0.020245699976887847</v>
      </c>
      <c r="E6" s="139"/>
      <c r="F6" s="125">
        <v>-0.2924982576189571</v>
      </c>
      <c r="G6" s="127">
        <v>-0.7078025477707006</v>
      </c>
      <c r="H6" s="139">
        <v>-0.47129713151722896</v>
      </c>
      <c r="I6" s="139"/>
      <c r="J6" s="125">
        <v>-0.03701649099803318</v>
      </c>
      <c r="K6" s="126">
        <v>-0.13850592116797628</v>
      </c>
      <c r="L6" s="127">
        <v>-0.17338612910967122</v>
      </c>
      <c r="M6" s="126">
        <v>-0.0854083358535793</v>
      </c>
      <c r="N6" s="139"/>
      <c r="O6" s="125">
        <v>-0.02877101941020907</v>
      </c>
      <c r="P6" s="126">
        <v>-0.14655211947964597</v>
      </c>
      <c r="Q6" s="127">
        <v>-0.17132344486604575</v>
      </c>
      <c r="R6" s="126">
        <v>-0.08441884862525681</v>
      </c>
      <c r="S6" s="139"/>
      <c r="T6" s="125">
        <f t="shared" si="0"/>
        <v>-0.03701649099803318</v>
      </c>
      <c r="U6" s="127">
        <f t="shared" si="1"/>
        <v>-0.02877101941020907</v>
      </c>
      <c r="V6" s="125">
        <f t="shared" si="2"/>
        <v>-0.13850592116797628</v>
      </c>
      <c r="W6" s="127">
        <f t="shared" si="3"/>
        <v>-0.14655211947964597</v>
      </c>
      <c r="X6" s="125">
        <f t="shared" si="4"/>
        <v>-0.17338612910967122</v>
      </c>
      <c r="Y6" s="127">
        <f t="shared" si="5"/>
        <v>-0.17132344486604575</v>
      </c>
      <c r="Z6" s="125">
        <f t="shared" si="6"/>
        <v>-0.0854083358535793</v>
      </c>
      <c r="AA6" s="127">
        <f t="shared" si="7"/>
        <v>-0.08441884862525681</v>
      </c>
      <c r="AB6" s="139"/>
      <c r="AC6" s="125">
        <f t="shared" si="8"/>
        <v>-0.22275130260894324</v>
      </c>
      <c r="AD6" s="139">
        <f t="shared" si="9"/>
        <v>0.05490332272394872</v>
      </c>
      <c r="AE6" s="127">
        <f t="shared" si="10"/>
        <v>-0.012039707964302447</v>
      </c>
      <c r="AF6" s="126">
        <f t="shared" si="11"/>
        <v>-0.011721164697648551</v>
      </c>
      <c r="AG6" s="139"/>
      <c r="AH6" s="30">
        <v>716413</v>
      </c>
      <c r="AI6" s="126">
        <v>0.2660560319257188</v>
      </c>
      <c r="AJ6" s="139">
        <v>0.12271971614138771</v>
      </c>
      <c r="AK6" s="126">
        <v>0.029199637639182985</v>
      </c>
      <c r="AL6" s="89"/>
    </row>
    <row r="7" spans="1:38" ht="12" customHeight="1" outlineLevel="1">
      <c r="A7" s="106" t="s">
        <v>90</v>
      </c>
      <c r="B7" s="107">
        <v>-0.08106578303449821</v>
      </c>
      <c r="C7" s="107">
        <v>-0.025717659364096195</v>
      </c>
      <c r="D7" s="109">
        <v>-0.019619683845684487</v>
      </c>
      <c r="E7" s="89"/>
      <c r="F7" s="107">
        <v>-0.31172256691544525</v>
      </c>
      <c r="G7" s="109">
        <v>-0.7145314204211762</v>
      </c>
      <c r="H7" s="89">
        <v>-0.47958951766577507</v>
      </c>
      <c r="I7" s="89"/>
      <c r="J7" s="107">
        <v>-0.031881891762317045</v>
      </c>
      <c r="K7" s="108">
        <v>-0.1542342986001027</v>
      </c>
      <c r="L7" s="109">
        <v>-0.18065709504095834</v>
      </c>
      <c r="M7" s="79">
        <v>-0.08830473791909334</v>
      </c>
      <c r="N7" s="89"/>
      <c r="O7" s="107">
        <v>-0.031881891762317045</v>
      </c>
      <c r="P7" s="108">
        <v>-0.1542342986001027</v>
      </c>
      <c r="Q7" s="109">
        <v>-0.18065709504095834</v>
      </c>
      <c r="R7" s="79">
        <v>-0.08830473791909334</v>
      </c>
      <c r="S7" s="89"/>
      <c r="T7" s="107">
        <f t="shared" si="0"/>
        <v>-0.031881891762317045</v>
      </c>
      <c r="U7" s="109">
        <f t="shared" si="1"/>
        <v>-0.031881891762317045</v>
      </c>
      <c r="V7" s="107">
        <f t="shared" si="2"/>
        <v>-0.1542342986001027</v>
      </c>
      <c r="W7" s="109">
        <f t="shared" si="3"/>
        <v>-0.1542342986001027</v>
      </c>
      <c r="X7" s="107">
        <f t="shared" si="4"/>
        <v>-0.18065709504095834</v>
      </c>
      <c r="Y7" s="109">
        <f t="shared" si="5"/>
        <v>-0.18065709504095834</v>
      </c>
      <c r="Z7" s="107">
        <f t="shared" si="6"/>
        <v>-0.08830473791909334</v>
      </c>
      <c r="AA7" s="109">
        <f t="shared" si="7"/>
        <v>-0.08830473791909334</v>
      </c>
      <c r="AB7" s="89"/>
      <c r="AC7" s="107">
        <f t="shared" si="8"/>
        <v>0</v>
      </c>
      <c r="AD7" s="160">
        <f t="shared" si="9"/>
        <v>0</v>
      </c>
      <c r="AE7" s="109">
        <f t="shared" si="10"/>
        <v>0</v>
      </c>
      <c r="AF7" s="79">
        <f t="shared" si="11"/>
        <v>0</v>
      </c>
      <c r="AG7" s="89"/>
      <c r="AH7" s="26">
        <v>467562</v>
      </c>
      <c r="AI7" s="108">
        <v>0.28288013140503293</v>
      </c>
      <c r="AJ7" s="160">
        <v>0.127332845697469</v>
      </c>
      <c r="AK7" s="108">
        <v>0.029108439094708297</v>
      </c>
      <c r="AL7" s="89"/>
    </row>
    <row r="8" spans="1:38" ht="12" customHeight="1" outlineLevel="1">
      <c r="A8" s="106" t="s">
        <v>91</v>
      </c>
      <c r="B8" s="107">
        <v>-0.04530328959878304</v>
      </c>
      <c r="C8" s="107">
        <v>-0.03747254651288031</v>
      </c>
      <c r="D8" s="109">
        <v>-0.022920001362258625</v>
      </c>
      <c r="E8" s="89"/>
      <c r="F8" s="107">
        <v>-0.29050481312423737</v>
      </c>
      <c r="G8" s="109">
        <v>-0.671471308131629</v>
      </c>
      <c r="H8" s="89">
        <v>-0.46339356240126384</v>
      </c>
      <c r="I8" s="89"/>
      <c r="J8" s="107">
        <v>-0.04977711738484398</v>
      </c>
      <c r="K8" s="108">
        <v>-0.14280026542800264</v>
      </c>
      <c r="L8" s="109">
        <v>-0.14853472501003612</v>
      </c>
      <c r="M8" s="79">
        <v>-0.09388829366003633</v>
      </c>
      <c r="N8" s="89"/>
      <c r="O8" s="107">
        <v>-0.02252471954950561</v>
      </c>
      <c r="P8" s="108">
        <v>-0.1349880111463936</v>
      </c>
      <c r="Q8" s="109">
        <v>-0.13951629022586448</v>
      </c>
      <c r="R8" s="79">
        <v>-0.07651150347779562</v>
      </c>
      <c r="S8" s="89"/>
      <c r="T8" s="107">
        <f t="shared" si="0"/>
        <v>-0.04977711738484398</v>
      </c>
      <c r="U8" s="109">
        <f t="shared" si="1"/>
        <v>-0.02252471954950561</v>
      </c>
      <c r="V8" s="107">
        <f t="shared" si="2"/>
        <v>-0.14280026542800264</v>
      </c>
      <c r="W8" s="109">
        <f t="shared" si="3"/>
        <v>-0.1349880111463936</v>
      </c>
      <c r="X8" s="107">
        <f t="shared" si="4"/>
        <v>-0.14853472501003612</v>
      </c>
      <c r="Y8" s="109">
        <f t="shared" si="5"/>
        <v>-0.13951629022586448</v>
      </c>
      <c r="Z8" s="107">
        <f t="shared" si="6"/>
        <v>-0.09388829366003633</v>
      </c>
      <c r="AA8" s="109">
        <f t="shared" si="7"/>
        <v>-0.07651150347779562</v>
      </c>
      <c r="AB8" s="89"/>
      <c r="AC8" s="107">
        <f t="shared" si="8"/>
        <v>-0.547488469945753</v>
      </c>
      <c r="AD8" s="160">
        <f t="shared" si="9"/>
        <v>-0.05787368978372971</v>
      </c>
      <c r="AE8" s="109">
        <f t="shared" si="10"/>
        <v>-0.06464072954901245</v>
      </c>
      <c r="AF8" s="79">
        <f t="shared" si="11"/>
        <v>-0.2271134325217335</v>
      </c>
      <c r="AG8" s="89"/>
      <c r="AH8" s="26">
        <v>200830</v>
      </c>
      <c r="AI8" s="108">
        <v>0.22274560573619478</v>
      </c>
      <c r="AJ8" s="160">
        <v>0.10824578001294627</v>
      </c>
      <c r="AK8" s="108">
        <v>0.03007518796992481</v>
      </c>
      <c r="AL8" s="89"/>
    </row>
    <row r="9" spans="1:38" ht="12">
      <c r="A9" s="105" t="s">
        <v>92</v>
      </c>
      <c r="B9" s="125">
        <v>0.04865933801248719</v>
      </c>
      <c r="C9" s="125">
        <v>0.0016146512133834428</v>
      </c>
      <c r="D9" s="127">
        <v>0.01653296031053351</v>
      </c>
      <c r="E9" s="139"/>
      <c r="F9" s="125">
        <v>-0.15273385525917485</v>
      </c>
      <c r="G9" s="127">
        <v>-0.674044034002343</v>
      </c>
      <c r="H9" s="139">
        <v>-0.4010684686960153</v>
      </c>
      <c r="I9" s="139"/>
      <c r="J9" s="125">
        <v>-0.022842595133686406</v>
      </c>
      <c r="K9" s="126">
        <v>-0.09583855623718486</v>
      </c>
      <c r="L9" s="127">
        <v>-0.15655225541384918</v>
      </c>
      <c r="M9" s="126">
        <v>-0.06409381493461783</v>
      </c>
      <c r="N9" s="139"/>
      <c r="O9" s="125">
        <v>-0.012846313045267961</v>
      </c>
      <c r="P9" s="126">
        <v>-0.08567355325825515</v>
      </c>
      <c r="Q9" s="127">
        <v>-0.14920930232558138</v>
      </c>
      <c r="R9" s="126">
        <v>-0.05506703697459605</v>
      </c>
      <c r="S9" s="139"/>
      <c r="T9" s="125">
        <f t="shared" si="0"/>
        <v>-0.022842595133686406</v>
      </c>
      <c r="U9" s="127">
        <f t="shared" si="1"/>
        <v>-0.012846313045267961</v>
      </c>
      <c r="V9" s="125">
        <f t="shared" si="2"/>
        <v>-0.09583855623718486</v>
      </c>
      <c r="W9" s="127">
        <f t="shared" si="3"/>
        <v>-0.08567355325825515</v>
      </c>
      <c r="X9" s="125">
        <f t="shared" si="4"/>
        <v>-0.15655225541384918</v>
      </c>
      <c r="Y9" s="127">
        <f t="shared" si="5"/>
        <v>-0.14920930232558138</v>
      </c>
      <c r="Z9" s="125">
        <f t="shared" si="6"/>
        <v>-0.06409381493461783</v>
      </c>
      <c r="AA9" s="127">
        <f t="shared" si="7"/>
        <v>-0.05506703697459605</v>
      </c>
      <c r="AB9" s="139"/>
      <c r="AC9" s="125">
        <f t="shared" si="8"/>
        <v>-0.4376158676330405</v>
      </c>
      <c r="AD9" s="139">
        <f t="shared" si="9"/>
        <v>-0.1186480844127969</v>
      </c>
      <c r="AE9" s="127">
        <f t="shared" si="10"/>
        <v>-0.049212434974363346</v>
      </c>
      <c r="AF9" s="126">
        <f t="shared" si="11"/>
        <v>-0.16392343688631875</v>
      </c>
      <c r="AG9" s="139"/>
      <c r="AH9" s="30">
        <v>1530429</v>
      </c>
      <c r="AI9" s="126">
        <v>0.2341284698604117</v>
      </c>
      <c r="AJ9" s="139">
        <v>0.11666532717296915</v>
      </c>
      <c r="AK9" s="126">
        <v>0.03024576768997451</v>
      </c>
      <c r="AL9" s="89"/>
    </row>
    <row r="10" spans="1:38" ht="12" customHeight="1" outlineLevel="1" collapsed="1">
      <c r="A10" s="105" t="s">
        <v>152</v>
      </c>
      <c r="B10" s="125">
        <v>0.018935118104929743</v>
      </c>
      <c r="C10" s="125">
        <v>-0.0006031624717267592</v>
      </c>
      <c r="D10" s="127">
        <v>0.006398375860899808</v>
      </c>
      <c r="E10" s="139"/>
      <c r="F10" s="126">
        <v>-0.16542448012863692</v>
      </c>
      <c r="G10" s="126">
        <v>-0.6327776820229976</v>
      </c>
      <c r="H10" s="139">
        <v>-0.3845141630306808</v>
      </c>
      <c r="I10" s="139"/>
      <c r="J10" s="125">
        <v>-0.03276608449022242</v>
      </c>
      <c r="K10" s="126">
        <v>-0.08402620677498017</v>
      </c>
      <c r="L10" s="127">
        <v>-0.14562773534712092</v>
      </c>
      <c r="M10" s="126">
        <v>-0.06358655143933442</v>
      </c>
      <c r="N10" s="139"/>
      <c r="O10" s="125">
        <v>-0.013988159699660675</v>
      </c>
      <c r="P10" s="126">
        <v>-0.08092726263187118</v>
      </c>
      <c r="Q10" s="127">
        <v>-0.14071416924832872</v>
      </c>
      <c r="R10" s="126">
        <v>-0.05223261645288842</v>
      </c>
      <c r="S10" s="139"/>
      <c r="T10" s="125">
        <f t="shared" si="0"/>
        <v>-0.03276608449022242</v>
      </c>
      <c r="U10" s="127">
        <f t="shared" si="1"/>
        <v>-0.013988159699660675</v>
      </c>
      <c r="V10" s="125">
        <f t="shared" si="2"/>
        <v>-0.08402620677498017</v>
      </c>
      <c r="W10" s="127">
        <f t="shared" si="3"/>
        <v>-0.08092726263187118</v>
      </c>
      <c r="X10" s="125">
        <f t="shared" si="4"/>
        <v>-0.14562773534712092</v>
      </c>
      <c r="Y10" s="127">
        <f t="shared" si="5"/>
        <v>-0.14071416924832872</v>
      </c>
      <c r="Z10" s="125">
        <f t="shared" si="6"/>
        <v>-0.06358655143933442</v>
      </c>
      <c r="AA10" s="127">
        <f t="shared" si="7"/>
        <v>-0.05223261645288842</v>
      </c>
      <c r="AB10" s="139"/>
      <c r="AC10" s="125">
        <f t="shared" si="8"/>
        <v>-0.573090287799422</v>
      </c>
      <c r="AD10" s="139">
        <f t="shared" si="9"/>
        <v>-0.038292956444180376</v>
      </c>
      <c r="AE10" s="127">
        <f t="shared" si="10"/>
        <v>-0.0349187727507446</v>
      </c>
      <c r="AF10" s="126">
        <f t="shared" si="11"/>
        <v>-0.21737251084648931</v>
      </c>
      <c r="AG10" s="139"/>
      <c r="AH10" s="30">
        <v>483823</v>
      </c>
      <c r="AI10" s="126">
        <v>0.2303218325710022</v>
      </c>
      <c r="AJ10" s="139">
        <v>0.11020972545745035</v>
      </c>
      <c r="AK10" s="127">
        <v>0.030825322483635544</v>
      </c>
      <c r="AL10" s="89"/>
    </row>
    <row r="11" spans="1:38" ht="12" customHeight="1" hidden="1" outlineLevel="2">
      <c r="A11" s="60" t="s">
        <v>153</v>
      </c>
      <c r="B11" s="112">
        <v>-0.0030705121175567496</v>
      </c>
      <c r="C11" s="112">
        <v>-0.01992633186595993</v>
      </c>
      <c r="D11" s="128">
        <v>-0.004707685570396322</v>
      </c>
      <c r="E11" s="135"/>
      <c r="F11" s="172">
        <v>-0.16481717300345644</v>
      </c>
      <c r="G11" s="173">
        <v>-0.6515517936316002</v>
      </c>
      <c r="H11" s="86">
        <v>-0.3957357299933072</v>
      </c>
      <c r="I11" s="86"/>
      <c r="J11" s="112">
        <v>-0.0311284046692607</v>
      </c>
      <c r="K11" s="113">
        <v>-0.09052031361368496</v>
      </c>
      <c r="L11" s="128">
        <v>-0.14557425018288223</v>
      </c>
      <c r="M11" s="57">
        <v>-0.06650996778967529</v>
      </c>
      <c r="N11" s="86"/>
      <c r="O11" s="112">
        <v>-0.019561946162849023</v>
      </c>
      <c r="P11" s="113">
        <v>-0.08634906092533211</v>
      </c>
      <c r="Q11" s="128">
        <v>-0.1734623358673117</v>
      </c>
      <c r="R11" s="57">
        <v>-0.06316771239613363</v>
      </c>
      <c r="S11" s="86"/>
      <c r="T11" s="112">
        <f t="shared" si="0"/>
        <v>-0.0311284046692607</v>
      </c>
      <c r="U11" s="128">
        <f t="shared" si="1"/>
        <v>-0.019561946162849023</v>
      </c>
      <c r="V11" s="112">
        <f t="shared" si="2"/>
        <v>-0.09052031361368496</v>
      </c>
      <c r="W11" s="128">
        <f t="shared" si="3"/>
        <v>-0.08634906092533211</v>
      </c>
      <c r="X11" s="112">
        <f t="shared" si="4"/>
        <v>-0.14557425018288223</v>
      </c>
      <c r="Y11" s="128">
        <f t="shared" si="5"/>
        <v>-0.1734623358673117</v>
      </c>
      <c r="Z11" s="112">
        <f t="shared" si="6"/>
        <v>-0.06650996778967529</v>
      </c>
      <c r="AA11" s="128">
        <f t="shared" si="7"/>
        <v>-0.06316771239613363</v>
      </c>
      <c r="AB11" s="86"/>
      <c r="AC11" s="112">
        <f t="shared" si="8"/>
        <v>-0.37157247951847516</v>
      </c>
      <c r="AD11" s="162">
        <f t="shared" si="9"/>
        <v>-0.04830686800357701</v>
      </c>
      <c r="AE11" s="128">
        <f t="shared" si="10"/>
        <v>0.16077314735206946</v>
      </c>
      <c r="AF11" s="57">
        <f t="shared" si="11"/>
        <v>-0.05291081894151723</v>
      </c>
      <c r="AG11" s="86"/>
      <c r="AH11" s="168">
        <v>54546</v>
      </c>
      <c r="AI11" s="113">
        <v>0.22762439042276245</v>
      </c>
      <c r="AJ11" s="162">
        <v>0.11586550801158656</v>
      </c>
      <c r="AK11" s="128">
        <v>0.0316980163531698</v>
      </c>
      <c r="AL11" s="89"/>
    </row>
    <row r="12" spans="1:38" ht="12" customHeight="1" hidden="1" outlineLevel="2">
      <c r="A12" s="88" t="s">
        <v>154</v>
      </c>
      <c r="B12" s="107">
        <v>-0.011835862990919318</v>
      </c>
      <c r="C12" s="107">
        <v>-0.01608129386237832</v>
      </c>
      <c r="D12" s="109">
        <v>-0.0006649813145746318</v>
      </c>
      <c r="E12" s="134"/>
      <c r="F12" s="174">
        <v>-0.1697849183726354</v>
      </c>
      <c r="G12" s="175">
        <v>-0.6362497865315648</v>
      </c>
      <c r="H12" s="89">
        <v>-0.39208398893169116</v>
      </c>
      <c r="I12" s="89"/>
      <c r="J12" s="107">
        <v>-0.037763741432603144</v>
      </c>
      <c r="K12" s="108">
        <v>-0.08901790033865506</v>
      </c>
      <c r="L12" s="109">
        <v>-0.15404238618524332</v>
      </c>
      <c r="M12" s="79">
        <v>-0.06961420932009167</v>
      </c>
      <c r="N12" s="89"/>
      <c r="O12" s="107">
        <v>-0.01755224399356997</v>
      </c>
      <c r="P12" s="108">
        <v>-0.07783440333576014</v>
      </c>
      <c r="Q12" s="109">
        <v>-0.15252014240209855</v>
      </c>
      <c r="R12" s="79">
        <v>-0.05508133354807537</v>
      </c>
      <c r="S12" s="89"/>
      <c r="T12" s="107">
        <f t="shared" si="0"/>
        <v>-0.037763741432603144</v>
      </c>
      <c r="U12" s="109">
        <f t="shared" si="1"/>
        <v>-0.01755224399356997</v>
      </c>
      <c r="V12" s="107">
        <f t="shared" si="2"/>
        <v>-0.08901790033865506</v>
      </c>
      <c r="W12" s="109">
        <f t="shared" si="3"/>
        <v>-0.07783440333576014</v>
      </c>
      <c r="X12" s="107">
        <f t="shared" si="4"/>
        <v>-0.15404238618524332</v>
      </c>
      <c r="Y12" s="109">
        <f t="shared" si="5"/>
        <v>-0.15252014240209855</v>
      </c>
      <c r="Z12" s="107">
        <f t="shared" si="6"/>
        <v>-0.06961420932009167</v>
      </c>
      <c r="AA12" s="109">
        <f t="shared" si="7"/>
        <v>-0.05508133354807537</v>
      </c>
      <c r="AB12" s="89"/>
      <c r="AC12" s="107">
        <f t="shared" si="8"/>
        <v>-0.5352090834300564</v>
      </c>
      <c r="AD12" s="160">
        <f t="shared" si="9"/>
        <v>-0.14368321106865592</v>
      </c>
      <c r="AE12" s="109">
        <f t="shared" si="10"/>
        <v>-0.009980608194893955</v>
      </c>
      <c r="AF12" s="79">
        <f t="shared" si="11"/>
        <v>-0.26384393470306783</v>
      </c>
      <c r="AG12" s="89"/>
      <c r="AH12" s="26">
        <v>181839</v>
      </c>
      <c r="AI12" s="108">
        <v>0.2571230594096976</v>
      </c>
      <c r="AJ12" s="160">
        <v>0.12323538954789677</v>
      </c>
      <c r="AK12" s="109">
        <v>0.03514097635820698</v>
      </c>
      <c r="AL12" s="89"/>
    </row>
    <row r="13" spans="1:38" ht="12" customHeight="1" hidden="1" outlineLevel="2" collapsed="1">
      <c r="A13" s="105" t="s">
        <v>155</v>
      </c>
      <c r="B13" s="125">
        <v>0.048017585694257965</v>
      </c>
      <c r="C13" s="125">
        <v>0.015551059105516542</v>
      </c>
      <c r="D13" s="127">
        <v>0.014160822680268708</v>
      </c>
      <c r="E13" s="125"/>
      <c r="F13" s="125">
        <v>-0.16161854067549108</v>
      </c>
      <c r="G13" s="127">
        <v>-0.6242534837425349</v>
      </c>
      <c r="H13" s="139">
        <v>-0.37443084984610686</v>
      </c>
      <c r="I13" s="139"/>
      <c r="J13" s="125">
        <v>-0.028748324000315482</v>
      </c>
      <c r="K13" s="126">
        <v>-0.07754411094472297</v>
      </c>
      <c r="L13" s="127">
        <v>-0.1373795761078998</v>
      </c>
      <c r="M13" s="126">
        <v>-0.05735508745942885</v>
      </c>
      <c r="N13" s="139"/>
      <c r="O13" s="125">
        <v>-0.009619025978944179</v>
      </c>
      <c r="P13" s="126">
        <v>-0.08232094288304624</v>
      </c>
      <c r="Q13" s="127">
        <v>-0.120576431959139</v>
      </c>
      <c r="R13" s="126">
        <v>-0.04701339995457642</v>
      </c>
      <c r="S13" s="139"/>
      <c r="T13" s="125">
        <f t="shared" si="0"/>
        <v>-0.028748324000315482</v>
      </c>
      <c r="U13" s="127">
        <f t="shared" si="1"/>
        <v>-0.009619025978944179</v>
      </c>
      <c r="V13" s="125">
        <f t="shared" si="2"/>
        <v>-0.07754411094472297</v>
      </c>
      <c r="W13" s="127">
        <f t="shared" si="3"/>
        <v>-0.08232094288304624</v>
      </c>
      <c r="X13" s="125">
        <f t="shared" si="4"/>
        <v>-0.1373795761078998</v>
      </c>
      <c r="Y13" s="127">
        <f t="shared" si="5"/>
        <v>-0.120576431959139</v>
      </c>
      <c r="Z13" s="125">
        <f t="shared" si="6"/>
        <v>-0.05735508745942885</v>
      </c>
      <c r="AA13" s="127">
        <f t="shared" si="7"/>
        <v>-0.04701339995457642</v>
      </c>
      <c r="AB13" s="139"/>
      <c r="AC13" s="125">
        <f t="shared" si="8"/>
        <v>-0.6654056779505261</v>
      </c>
      <c r="AD13" s="139">
        <f t="shared" si="9"/>
        <v>0.0580269342287508</v>
      </c>
      <c r="AE13" s="127">
        <f t="shared" si="10"/>
        <v>-0.13935678702497234</v>
      </c>
      <c r="AF13" s="126">
        <f t="shared" si="11"/>
        <v>-0.21997318881094316</v>
      </c>
      <c r="AG13" s="139"/>
      <c r="AH13" s="30">
        <v>247438</v>
      </c>
      <c r="AI13" s="126">
        <v>0.2112205885918897</v>
      </c>
      <c r="AJ13" s="139">
        <v>0.09939055440150664</v>
      </c>
      <c r="AK13" s="127">
        <v>0.027461424680121888</v>
      </c>
      <c r="AL13" s="89"/>
    </row>
    <row r="14" spans="1:38" ht="12" customHeight="1" hidden="1" outlineLevel="3">
      <c r="A14" s="106" t="s">
        <v>156</v>
      </c>
      <c r="B14" s="107">
        <v>0.05393937181756794</v>
      </c>
      <c r="C14" s="107">
        <v>0.03269849785407725</v>
      </c>
      <c r="D14" s="109">
        <v>0.021771824905339892</v>
      </c>
      <c r="E14" s="134"/>
      <c r="F14" s="174">
        <v>-0.16035654399435179</v>
      </c>
      <c r="G14" s="175">
        <v>-0.639295516925892</v>
      </c>
      <c r="H14" s="89">
        <v>-0.36896637608966376</v>
      </c>
      <c r="I14" s="89"/>
      <c r="J14" s="107">
        <v>-0.017430459728375335</v>
      </c>
      <c r="K14" s="108">
        <v>-0.07328302852027113</v>
      </c>
      <c r="L14" s="109">
        <v>-0.13050993949870354</v>
      </c>
      <c r="M14" s="79">
        <v>-0.0466488159986612</v>
      </c>
      <c r="N14" s="89"/>
      <c r="O14" s="107">
        <v>0.00020718232044198895</v>
      </c>
      <c r="P14" s="108">
        <v>-0.09020826141985963</v>
      </c>
      <c r="Q14" s="109">
        <v>-0.1146677471636953</v>
      </c>
      <c r="R14" s="79">
        <v>-0.041499278442996994</v>
      </c>
      <c r="S14" s="89"/>
      <c r="T14" s="107">
        <f t="shared" si="0"/>
        <v>-0.017430459728375335</v>
      </c>
      <c r="U14" s="109">
        <f t="shared" si="1"/>
        <v>0.00020718232044198895</v>
      </c>
      <c r="V14" s="107">
        <f t="shared" si="2"/>
        <v>-0.07328302852027113</v>
      </c>
      <c r="W14" s="109">
        <f t="shared" si="3"/>
        <v>-0.09020826141985963</v>
      </c>
      <c r="X14" s="107">
        <f t="shared" si="4"/>
        <v>-0.13050993949870354</v>
      </c>
      <c r="Y14" s="109">
        <f t="shared" si="5"/>
        <v>-0.1146677471636953</v>
      </c>
      <c r="Z14" s="107">
        <f t="shared" si="6"/>
        <v>-0.0466488159986612</v>
      </c>
      <c r="AA14" s="109">
        <f t="shared" si="7"/>
        <v>-0.041499278442996994</v>
      </c>
      <c r="AB14" s="89"/>
      <c r="AC14" s="107">
        <f t="shared" si="8"/>
        <v>-1.0118862223756906</v>
      </c>
      <c r="AD14" s="160">
        <f t="shared" si="9"/>
        <v>0.18762397848255566</v>
      </c>
      <c r="AE14" s="109">
        <f t="shared" si="10"/>
        <v>-0.13815735223604367</v>
      </c>
      <c r="AF14" s="79">
        <f t="shared" si="11"/>
        <v>-0.1240873998023257</v>
      </c>
      <c r="AG14" s="89"/>
      <c r="AH14" s="26">
        <v>115497</v>
      </c>
      <c r="AI14" s="108">
        <v>0.24139155129570464</v>
      </c>
      <c r="AJ14" s="160">
        <v>0.10968250257582449</v>
      </c>
      <c r="AK14" s="108">
        <v>0.027308068607842628</v>
      </c>
      <c r="AL14" s="89"/>
    </row>
    <row r="15" spans="1:38" ht="12" customHeight="1" hidden="1" outlineLevel="3">
      <c r="A15" s="106" t="s">
        <v>157</v>
      </c>
      <c r="B15" s="107">
        <v>0.04288819507568273</v>
      </c>
      <c r="C15" s="107">
        <v>0.001001449066452215</v>
      </c>
      <c r="D15" s="109">
        <v>0.007590857369775558</v>
      </c>
      <c r="E15" s="134"/>
      <c r="F15" s="176">
        <v>-0.1630632451000202</v>
      </c>
      <c r="G15" s="177">
        <v>-0.6101713062098502</v>
      </c>
      <c r="H15" s="91">
        <v>-0.3801330699656929</v>
      </c>
      <c r="I15" s="91"/>
      <c r="J15" s="107">
        <v>-0.04219518508930883</v>
      </c>
      <c r="K15" s="108">
        <v>-0.08196286472148541</v>
      </c>
      <c r="L15" s="109">
        <v>-0.1429068150208623</v>
      </c>
      <c r="M15" s="79">
        <v>-0.06898432174505795</v>
      </c>
      <c r="N15" s="89"/>
      <c r="O15" s="107">
        <v>-0.021549555592822404</v>
      </c>
      <c r="P15" s="108">
        <v>-0.0735930735930736</v>
      </c>
      <c r="Q15" s="109">
        <v>-0.12541473125414732</v>
      </c>
      <c r="R15" s="79">
        <v>-0.053215758532947265</v>
      </c>
      <c r="S15" s="89"/>
      <c r="T15" s="107">
        <f t="shared" si="0"/>
        <v>-0.04219518508930883</v>
      </c>
      <c r="U15" s="109">
        <f t="shared" si="1"/>
        <v>-0.021549555592822404</v>
      </c>
      <c r="V15" s="107">
        <f t="shared" si="2"/>
        <v>-0.08196286472148541</v>
      </c>
      <c r="W15" s="109">
        <f t="shared" si="3"/>
        <v>-0.0735930735930736</v>
      </c>
      <c r="X15" s="107">
        <f t="shared" si="4"/>
        <v>-0.1429068150208623</v>
      </c>
      <c r="Y15" s="109">
        <f t="shared" si="5"/>
        <v>-0.12541473125414732</v>
      </c>
      <c r="Z15" s="107">
        <f t="shared" si="6"/>
        <v>-0.06898432174505795</v>
      </c>
      <c r="AA15" s="109">
        <f t="shared" si="7"/>
        <v>-0.053215758532947265</v>
      </c>
      <c r="AB15" s="89"/>
      <c r="AC15" s="107">
        <f t="shared" si="8"/>
        <v>-0.4892887530363623</v>
      </c>
      <c r="AD15" s="160">
        <f t="shared" si="9"/>
        <v>-0.11373069121547812</v>
      </c>
      <c r="AE15" s="109">
        <f t="shared" si="10"/>
        <v>-0.13947391659491792</v>
      </c>
      <c r="AF15" s="79">
        <f t="shared" si="11"/>
        <v>-0.2963137921326059</v>
      </c>
      <c r="AG15" s="89"/>
      <c r="AH15" s="26">
        <v>131941</v>
      </c>
      <c r="AI15" s="108">
        <v>0.1848098771420559</v>
      </c>
      <c r="AJ15" s="160">
        <v>0.09038130679621952</v>
      </c>
      <c r="AK15" s="108">
        <v>0.02759566776058996</v>
      </c>
      <c r="AL15" s="89"/>
    </row>
    <row r="16" spans="1:38" ht="12" customHeight="1" outlineLevel="1" collapsed="1">
      <c r="A16" s="105" t="s">
        <v>141</v>
      </c>
      <c r="B16" s="125">
        <v>-0.043769826565564364</v>
      </c>
      <c r="C16" s="125">
        <v>-0.008852541944186831</v>
      </c>
      <c r="D16" s="127">
        <v>0.001737352123877467</v>
      </c>
      <c r="E16" s="139"/>
      <c r="F16" s="125">
        <v>-0.21491653204092623</v>
      </c>
      <c r="G16" s="127">
        <v>-0.7532095686709153</v>
      </c>
      <c r="H16" s="139">
        <v>-0.46605190962496945</v>
      </c>
      <c r="I16" s="139"/>
      <c r="J16" s="125">
        <v>-0.02410075960679178</v>
      </c>
      <c r="K16" s="126">
        <v>-0.12852799141477375</v>
      </c>
      <c r="L16" s="127">
        <v>-0.20774703557312252</v>
      </c>
      <c r="M16" s="127">
        <v>-0.08232507704599931</v>
      </c>
      <c r="N16" s="139"/>
      <c r="O16" s="125">
        <v>-0.017599907063197025</v>
      </c>
      <c r="P16" s="126">
        <v>-0.1275707166421001</v>
      </c>
      <c r="Q16" s="127">
        <v>-0.19346210995542348</v>
      </c>
      <c r="R16" s="127">
        <v>-0.07957677730561617</v>
      </c>
      <c r="S16" s="139"/>
      <c r="T16" s="125">
        <f t="shared" si="0"/>
        <v>-0.02410075960679178</v>
      </c>
      <c r="U16" s="127">
        <f t="shared" si="1"/>
        <v>-0.017599907063197025</v>
      </c>
      <c r="V16" s="125">
        <f t="shared" si="2"/>
        <v>-0.12852799141477375</v>
      </c>
      <c r="W16" s="127">
        <f t="shared" si="3"/>
        <v>-0.1275707166421001</v>
      </c>
      <c r="X16" s="125">
        <f t="shared" si="4"/>
        <v>-0.20774703557312252</v>
      </c>
      <c r="Y16" s="127">
        <f t="shared" si="5"/>
        <v>-0.19346210995542348</v>
      </c>
      <c r="Z16" s="125">
        <f t="shared" si="6"/>
        <v>-0.08232507704599931</v>
      </c>
      <c r="AA16" s="127">
        <f t="shared" si="7"/>
        <v>-0.07957677730561617</v>
      </c>
      <c r="AB16" s="139"/>
      <c r="AC16" s="125">
        <f t="shared" si="8"/>
        <v>-0.2697364170116349</v>
      </c>
      <c r="AD16" s="139">
        <f t="shared" si="9"/>
        <v>-0.007503875480760146</v>
      </c>
      <c r="AE16" s="127">
        <f t="shared" si="10"/>
        <v>-0.07383836359993433</v>
      </c>
      <c r="AF16" s="127">
        <f t="shared" si="11"/>
        <v>-0.03453645439583763</v>
      </c>
      <c r="AG16" s="139"/>
      <c r="AH16" s="30">
        <v>211608</v>
      </c>
      <c r="AI16" s="126">
        <v>0.3310130051793883</v>
      </c>
      <c r="AJ16" s="139">
        <v>0.1756738875656875</v>
      </c>
      <c r="AK16" s="126">
        <v>0.037881365543835775</v>
      </c>
      <c r="AL16" s="89"/>
    </row>
    <row r="17" spans="1:38" ht="12" customHeight="1" hidden="1" outlineLevel="2">
      <c r="A17" s="60" t="s">
        <v>139</v>
      </c>
      <c r="B17" s="112">
        <v>-0.09481584290744596</v>
      </c>
      <c r="C17" s="112">
        <v>-0.0321800544120476</v>
      </c>
      <c r="D17" s="128">
        <v>-0.02418885594746613</v>
      </c>
      <c r="E17" s="86"/>
      <c r="F17" s="112">
        <v>-0.26739579745091285</v>
      </c>
      <c r="G17" s="128">
        <v>-0.8370262390670554</v>
      </c>
      <c r="H17" s="86">
        <v>-0.4789411000433088</v>
      </c>
      <c r="I17" s="86"/>
      <c r="J17" s="112">
        <v>-0.0334048707660726</v>
      </c>
      <c r="K17" s="113">
        <v>-0.1475669260187261</v>
      </c>
      <c r="L17" s="128">
        <v>-0.32936979785969084</v>
      </c>
      <c r="M17" s="148">
        <v>-0.09163575570764328</v>
      </c>
      <c r="N17" s="86"/>
      <c r="O17" s="112">
        <v>-0.04462293618920125</v>
      </c>
      <c r="P17" s="113">
        <v>-0.15472814696091727</v>
      </c>
      <c r="Q17" s="128">
        <v>-0.3440082644628099</v>
      </c>
      <c r="R17" s="148">
        <v>-0.11018123371944799</v>
      </c>
      <c r="S17" s="86"/>
      <c r="T17" s="112">
        <f t="shared" si="0"/>
        <v>-0.0334048707660726</v>
      </c>
      <c r="U17" s="128">
        <f t="shared" si="1"/>
        <v>-0.04462293618920125</v>
      </c>
      <c r="V17" s="112">
        <f t="shared" si="2"/>
        <v>-0.1475669260187261</v>
      </c>
      <c r="W17" s="128">
        <f t="shared" si="3"/>
        <v>-0.15472814696091727</v>
      </c>
      <c r="X17" s="112">
        <f t="shared" si="4"/>
        <v>-0.32936979785969084</v>
      </c>
      <c r="Y17" s="128">
        <f t="shared" si="5"/>
        <v>-0.3440082644628099</v>
      </c>
      <c r="Z17" s="112">
        <f t="shared" si="6"/>
        <v>-0.09163575570764328</v>
      </c>
      <c r="AA17" s="128">
        <f t="shared" si="7"/>
        <v>-0.11018123371944799</v>
      </c>
      <c r="AB17" s="86"/>
      <c r="AC17" s="112">
        <f t="shared" si="8"/>
        <v>0.33582124899349086</v>
      </c>
      <c r="AD17" s="162">
        <f t="shared" si="9"/>
        <v>0.046282600049492174</v>
      </c>
      <c r="AE17" s="128">
        <f t="shared" si="10"/>
        <v>0.042552659675132914</v>
      </c>
      <c r="AF17" s="148">
        <f t="shared" si="11"/>
        <v>0.1683179375085475</v>
      </c>
      <c r="AG17" s="86"/>
      <c r="AH17" s="168">
        <v>35218</v>
      </c>
      <c r="AI17" s="113">
        <v>0.4681696859560452</v>
      </c>
      <c r="AJ17" s="162">
        <v>0.27329774547106594</v>
      </c>
      <c r="AK17" s="113">
        <v>0.031745130331080694</v>
      </c>
      <c r="AL17" s="89"/>
    </row>
    <row r="18" spans="1:38" ht="12" customHeight="1" hidden="1" outlineLevel="2">
      <c r="A18" s="88" t="s">
        <v>147</v>
      </c>
      <c r="B18" s="107">
        <v>0.02467335337361231</v>
      </c>
      <c r="C18" s="107">
        <v>0.025008931761343337</v>
      </c>
      <c r="D18" s="109">
        <v>0.013989927252378288</v>
      </c>
      <c r="E18" s="89"/>
      <c r="F18" s="107">
        <v>-0.19177138922361853</v>
      </c>
      <c r="G18" s="109">
        <v>-0.6196933962264151</v>
      </c>
      <c r="H18" s="89">
        <v>-0.3915756630265211</v>
      </c>
      <c r="I18" s="89"/>
      <c r="J18" s="107">
        <v>0.0015811665495432186</v>
      </c>
      <c r="K18" s="108">
        <v>-0.0882081989866421</v>
      </c>
      <c r="L18" s="109">
        <v>-0.11375661375661375</v>
      </c>
      <c r="M18" s="79">
        <v>-0.047289104451758185</v>
      </c>
      <c r="N18" s="89"/>
      <c r="O18" s="107">
        <v>-0.002244475138121547</v>
      </c>
      <c r="P18" s="108">
        <v>-0.10360756709194896</v>
      </c>
      <c r="Q18" s="109">
        <v>-0.12262415695892091</v>
      </c>
      <c r="R18" s="79">
        <v>-0.05714763138106776</v>
      </c>
      <c r="S18" s="89"/>
      <c r="T18" s="107">
        <f t="shared" si="0"/>
        <v>0.0015811665495432186</v>
      </c>
      <c r="U18" s="109">
        <f t="shared" si="1"/>
        <v>-0.002244475138121547</v>
      </c>
      <c r="V18" s="107">
        <f t="shared" si="2"/>
        <v>-0.0882081989866421</v>
      </c>
      <c r="W18" s="109">
        <f t="shared" si="3"/>
        <v>-0.10360756709194896</v>
      </c>
      <c r="X18" s="107">
        <f t="shared" si="4"/>
        <v>-0.11375661375661375</v>
      </c>
      <c r="Y18" s="109">
        <f t="shared" si="5"/>
        <v>-0.12262415695892091</v>
      </c>
      <c r="Z18" s="107">
        <f t="shared" si="6"/>
        <v>-0.047289104451758185</v>
      </c>
      <c r="AA18" s="109">
        <f t="shared" si="7"/>
        <v>-0.05714763138106776</v>
      </c>
      <c r="AB18" s="89"/>
      <c r="AC18" s="107">
        <f t="shared" si="8"/>
        <v>-2.4195058317986495</v>
      </c>
      <c r="AD18" s="160">
        <f t="shared" si="9"/>
        <v>0.14863169300790866</v>
      </c>
      <c r="AE18" s="109">
        <f t="shared" si="10"/>
        <v>0.07231481481481492</v>
      </c>
      <c r="AF18" s="79">
        <f t="shared" si="11"/>
        <v>0.1725098082118513</v>
      </c>
      <c r="AG18" s="89"/>
      <c r="AH18" s="26">
        <v>24973</v>
      </c>
      <c r="AI18" s="108">
        <v>0.3613047519460904</v>
      </c>
      <c r="AJ18" s="160">
        <v>0.1925758103868944</v>
      </c>
      <c r="AK18" s="108">
        <v>0.05620425235273614</v>
      </c>
      <c r="AL18" s="89"/>
    </row>
    <row r="19" spans="1:38" ht="12" customHeight="1" hidden="1" outlineLevel="2">
      <c r="A19" s="88" t="s">
        <v>172</v>
      </c>
      <c r="B19" s="107">
        <v>-0.0816292229256541</v>
      </c>
      <c r="C19" s="107">
        <v>-0.0180315102138621</v>
      </c>
      <c r="D19" s="109">
        <v>0.0035099175577503875</v>
      </c>
      <c r="E19" s="89"/>
      <c r="F19" s="107">
        <v>-0.1738544474393531</v>
      </c>
      <c r="G19" s="109">
        <v>-0.6498289923704288</v>
      </c>
      <c r="H19" s="89">
        <v>-0.4147250698974837</v>
      </c>
      <c r="I19" s="89"/>
      <c r="J19" s="107">
        <v>-0.035633858789243605</v>
      </c>
      <c r="K19" s="108">
        <v>-0.08452647921338624</v>
      </c>
      <c r="L19" s="109">
        <v>-0.20572207084468666</v>
      </c>
      <c r="M19" s="79">
        <v>-0.0779521481862619</v>
      </c>
      <c r="N19" s="89"/>
      <c r="O19" s="107">
        <v>-0.0015942606616181746</v>
      </c>
      <c r="P19" s="108">
        <v>-0.06296673455532927</v>
      </c>
      <c r="Q19" s="109">
        <v>-0.16150740242261102</v>
      </c>
      <c r="R19" s="79">
        <v>-0.047482106339468304</v>
      </c>
      <c r="S19" s="89"/>
      <c r="T19" s="107">
        <f t="shared" si="0"/>
        <v>-0.035633858789243605</v>
      </c>
      <c r="U19" s="109">
        <f t="shared" si="1"/>
        <v>-0.0015942606616181746</v>
      </c>
      <c r="V19" s="107">
        <f t="shared" si="2"/>
        <v>-0.08452647921338624</v>
      </c>
      <c r="W19" s="109">
        <f t="shared" si="3"/>
        <v>-0.06296673455532927</v>
      </c>
      <c r="X19" s="107">
        <f t="shared" si="4"/>
        <v>-0.20572207084468666</v>
      </c>
      <c r="Y19" s="109">
        <f t="shared" si="5"/>
        <v>-0.16150740242261102</v>
      </c>
      <c r="Z19" s="107">
        <f t="shared" si="6"/>
        <v>-0.0779521481862619</v>
      </c>
      <c r="AA19" s="109">
        <f t="shared" si="7"/>
        <v>-0.047482106339468304</v>
      </c>
      <c r="AB19" s="89"/>
      <c r="AC19" s="107">
        <f t="shared" si="8"/>
        <v>-0.9552599489421724</v>
      </c>
      <c r="AD19" s="160">
        <f t="shared" si="9"/>
        <v>-0.34239896367997763</v>
      </c>
      <c r="AE19" s="109">
        <f t="shared" si="10"/>
        <v>-0.273762488646685</v>
      </c>
      <c r="AF19" s="79">
        <f t="shared" si="11"/>
        <v>-0.6417163052740593</v>
      </c>
      <c r="AG19" s="89"/>
      <c r="AH19" s="26">
        <v>49176</v>
      </c>
      <c r="AI19" s="108">
        <v>0.33516197493292754</v>
      </c>
      <c r="AJ19" s="160">
        <v>0.16770111720658312</v>
      </c>
      <c r="AK19" s="108">
        <v>0.03944259800584631</v>
      </c>
      <c r="AL19" s="89"/>
    </row>
    <row r="20" spans="1:38" ht="12" customHeight="1" hidden="1" outlineLevel="2">
      <c r="A20" s="88" t="s">
        <v>140</v>
      </c>
      <c r="B20" s="107">
        <v>-0.18981914561895852</v>
      </c>
      <c r="C20" s="107">
        <v>-0.06464870702585948</v>
      </c>
      <c r="D20" s="109">
        <v>-0.03512409481958284</v>
      </c>
      <c r="E20" s="89"/>
      <c r="F20" s="107">
        <v>-0.26569890719295386</v>
      </c>
      <c r="G20" s="109">
        <v>-0.9250283983339644</v>
      </c>
      <c r="H20" s="89">
        <v>-0.6373986053792514</v>
      </c>
      <c r="I20" s="89"/>
      <c r="J20" s="107">
        <v>-0.029389457717102767</v>
      </c>
      <c r="K20" s="108">
        <v>-0.20079488508726456</v>
      </c>
      <c r="L20" s="109">
        <v>-0.30057803468208094</v>
      </c>
      <c r="M20" s="79">
        <v>-0.1272020725388601</v>
      </c>
      <c r="N20" s="89"/>
      <c r="O20" s="107">
        <v>-0.026161573880284637</v>
      </c>
      <c r="P20" s="108">
        <v>-0.22706980519480519</v>
      </c>
      <c r="Q20" s="109">
        <v>-0.30353430353430355</v>
      </c>
      <c r="R20" s="79">
        <v>-0.1364484146461176</v>
      </c>
      <c r="S20" s="89"/>
      <c r="T20" s="107">
        <f t="shared" si="0"/>
        <v>-0.029389457717102767</v>
      </c>
      <c r="U20" s="109">
        <f t="shared" si="1"/>
        <v>-0.026161573880284637</v>
      </c>
      <c r="V20" s="107">
        <f t="shared" si="2"/>
        <v>-0.20079488508726456</v>
      </c>
      <c r="W20" s="109">
        <f t="shared" si="3"/>
        <v>-0.22706980519480519</v>
      </c>
      <c r="X20" s="107">
        <f t="shared" si="4"/>
        <v>-0.30057803468208094</v>
      </c>
      <c r="Y20" s="109">
        <f t="shared" si="5"/>
        <v>-0.30353430353430355</v>
      </c>
      <c r="Z20" s="107">
        <f t="shared" si="6"/>
        <v>-0.1272020725388601</v>
      </c>
      <c r="AA20" s="109">
        <f t="shared" si="7"/>
        <v>-0.1364484146461176</v>
      </c>
      <c r="AB20" s="89"/>
      <c r="AC20" s="107">
        <f t="shared" si="8"/>
        <v>-0.10983135067986333</v>
      </c>
      <c r="AD20" s="160">
        <f t="shared" si="9"/>
        <v>0.11571296361926738</v>
      </c>
      <c r="AE20" s="109">
        <f t="shared" si="10"/>
        <v>0.009739488478897777</v>
      </c>
      <c r="AF20" s="79">
        <f t="shared" si="11"/>
        <v>0.06776437917023896</v>
      </c>
      <c r="AG20" s="89"/>
      <c r="AH20" s="26">
        <v>31179</v>
      </c>
      <c r="AI20" s="108">
        <v>0.34439847333140894</v>
      </c>
      <c r="AJ20" s="160">
        <v>0.1782289361429167</v>
      </c>
      <c r="AK20" s="108">
        <v>0.023605631995894674</v>
      </c>
      <c r="AL20" s="89"/>
    </row>
    <row r="21" spans="1:38" ht="12" customHeight="1" outlineLevel="1" collapsed="1">
      <c r="A21" s="105" t="s">
        <v>101</v>
      </c>
      <c r="B21" s="125">
        <v>0.043394003875821714</v>
      </c>
      <c r="C21" s="125">
        <v>0.034665963299295374</v>
      </c>
      <c r="D21" s="127">
        <v>0.025345170414764612</v>
      </c>
      <c r="E21" s="139"/>
      <c r="F21" s="125">
        <v>-0.16993301910195982</v>
      </c>
      <c r="G21" s="127">
        <v>-0.5644415069398546</v>
      </c>
      <c r="H21" s="139">
        <v>-0.36091380303321174</v>
      </c>
      <c r="I21" s="139"/>
      <c r="J21" s="125">
        <v>-0.04234163780583175</v>
      </c>
      <c r="K21" s="126">
        <v>-0.07497116493656286</v>
      </c>
      <c r="L21" s="127">
        <v>-0.09001233045622688</v>
      </c>
      <c r="M21" s="126">
        <v>-0.060333467025726235</v>
      </c>
      <c r="N21" s="139"/>
      <c r="O21" s="125">
        <v>-0.029463890119627825</v>
      </c>
      <c r="P21" s="126">
        <v>-0.05113996200126662</v>
      </c>
      <c r="Q21" s="127">
        <v>-0.09666413949962092</v>
      </c>
      <c r="R21" s="126">
        <v>-0.04693582471360249</v>
      </c>
      <c r="S21" s="139"/>
      <c r="T21" s="125">
        <f t="shared" si="0"/>
        <v>-0.04234163780583175</v>
      </c>
      <c r="U21" s="127">
        <f t="shared" si="1"/>
        <v>-0.029463890119627825</v>
      </c>
      <c r="V21" s="125">
        <f t="shared" si="2"/>
        <v>-0.07497116493656286</v>
      </c>
      <c r="W21" s="127">
        <f t="shared" si="3"/>
        <v>-0.05113996200126662</v>
      </c>
      <c r="X21" s="125">
        <f t="shared" si="4"/>
        <v>-0.09001233045622688</v>
      </c>
      <c r="Y21" s="127">
        <f t="shared" si="5"/>
        <v>-0.09666413949962092</v>
      </c>
      <c r="Z21" s="125">
        <f t="shared" si="6"/>
        <v>-0.060333467025726235</v>
      </c>
      <c r="AA21" s="127">
        <f t="shared" si="7"/>
        <v>-0.04693582471360249</v>
      </c>
      <c r="AB21" s="139"/>
      <c r="AC21" s="125">
        <f t="shared" si="8"/>
        <v>-0.30413910168657343</v>
      </c>
      <c r="AD21" s="139">
        <f t="shared" si="9"/>
        <v>-0.46599962148399704</v>
      </c>
      <c r="AE21" s="127">
        <f t="shared" si="10"/>
        <v>0.06881361669205292</v>
      </c>
      <c r="AF21" s="126">
        <f t="shared" si="11"/>
        <v>-0.28544597637039004</v>
      </c>
      <c r="AG21" s="139"/>
      <c r="AH21" s="30">
        <v>109836</v>
      </c>
      <c r="AI21" s="147">
        <v>0.17522488073127207</v>
      </c>
      <c r="AJ21" s="161">
        <v>0.09092647219490878</v>
      </c>
      <c r="AK21" s="146">
        <v>0.029999271641356205</v>
      </c>
      <c r="AL21" s="89"/>
    </row>
    <row r="22" spans="1:38" ht="12" customHeight="1" hidden="1" outlineLevel="2">
      <c r="A22" s="88" t="s">
        <v>148</v>
      </c>
      <c r="B22" s="107">
        <v>-0.030089690423377374</v>
      </c>
      <c r="C22" s="107">
        <v>-0.014792319749216302</v>
      </c>
      <c r="D22" s="109">
        <v>-0.010624692572552878</v>
      </c>
      <c r="E22" s="89"/>
      <c r="F22" s="107">
        <v>-0.24373795761078998</v>
      </c>
      <c r="G22" s="109">
        <v>-0.6092572658772875</v>
      </c>
      <c r="H22" s="89">
        <v>-0.41637010676156583</v>
      </c>
      <c r="I22" s="89"/>
      <c r="J22" s="107">
        <v>-0.041666666666666664</v>
      </c>
      <c r="K22" s="108">
        <v>-0.08024275118004046</v>
      </c>
      <c r="L22" s="109">
        <v>-0.15167548500881833</v>
      </c>
      <c r="M22" s="79">
        <v>-0.06975105683419446</v>
      </c>
      <c r="N22" s="89"/>
      <c r="O22" s="107">
        <v>-0.04636068613815485</v>
      </c>
      <c r="P22" s="108">
        <v>-0.10192307692307692</v>
      </c>
      <c r="Q22" s="109">
        <v>-0.13930348258706468</v>
      </c>
      <c r="R22" s="79">
        <v>-0.07939814814814815</v>
      </c>
      <c r="S22" s="89"/>
      <c r="T22" s="107">
        <f t="shared" si="0"/>
        <v>-0.041666666666666664</v>
      </c>
      <c r="U22" s="109">
        <f t="shared" si="1"/>
        <v>-0.04636068613815485</v>
      </c>
      <c r="V22" s="107">
        <f t="shared" si="2"/>
        <v>-0.08024275118004046</v>
      </c>
      <c r="W22" s="109">
        <f t="shared" si="3"/>
        <v>-0.10192307692307692</v>
      </c>
      <c r="X22" s="107">
        <f t="shared" si="4"/>
        <v>-0.15167548500881833</v>
      </c>
      <c r="Y22" s="109">
        <f t="shared" si="5"/>
        <v>-0.13930348258706468</v>
      </c>
      <c r="Z22" s="107">
        <f t="shared" si="6"/>
        <v>-0.06975105683419446</v>
      </c>
      <c r="AA22" s="109">
        <f t="shared" si="7"/>
        <v>-0.07939814814814815</v>
      </c>
      <c r="AB22" s="89"/>
      <c r="AC22" s="107">
        <f t="shared" si="8"/>
        <v>0.11265646731571638</v>
      </c>
      <c r="AD22" s="160">
        <f t="shared" si="9"/>
        <v>0.21271262993167853</v>
      </c>
      <c r="AE22" s="109">
        <f t="shared" si="10"/>
        <v>-0.08881330309901729</v>
      </c>
      <c r="AF22" s="79">
        <f t="shared" si="11"/>
        <v>0.12150272442064126</v>
      </c>
      <c r="AG22" s="89"/>
      <c r="AH22" s="26">
        <v>20114</v>
      </c>
      <c r="AI22" s="108">
        <v>0.22143780451426867</v>
      </c>
      <c r="AJ22" s="160">
        <v>0.11414934871233966</v>
      </c>
      <c r="AK22" s="108">
        <v>0.036094262702595206</v>
      </c>
      <c r="AL22" s="89"/>
    </row>
    <row r="23" spans="1:38" ht="12" customHeight="1" hidden="1" outlineLevel="2">
      <c r="A23" s="88" t="s">
        <v>149</v>
      </c>
      <c r="B23" s="107">
        <v>0.09341113007100788</v>
      </c>
      <c r="C23" s="107">
        <v>0.06688150386035582</v>
      </c>
      <c r="D23" s="109">
        <v>0.03907516869801747</v>
      </c>
      <c r="E23" s="89"/>
      <c r="F23" s="107">
        <v>-0.11677695601401324</v>
      </c>
      <c r="G23" s="109">
        <v>-0.5298150841471015</v>
      </c>
      <c r="H23" s="89">
        <v>-0.3165511003919204</v>
      </c>
      <c r="I23" s="89"/>
      <c r="J23" s="107">
        <v>-0.02857142857142857</v>
      </c>
      <c r="K23" s="108">
        <v>-0.06066683379293056</v>
      </c>
      <c r="L23" s="109">
        <v>-0.060662914321450906</v>
      </c>
      <c r="M23" s="79">
        <v>-0.04416239241936886</v>
      </c>
      <c r="N23" s="89"/>
      <c r="O23" s="107">
        <v>-0.014590163934426229</v>
      </c>
      <c r="P23" s="108">
        <v>-0.03681710213776722</v>
      </c>
      <c r="Q23" s="109">
        <v>-0.08015695067264574</v>
      </c>
      <c r="R23" s="79">
        <v>-0.0319993385149661</v>
      </c>
      <c r="S23" s="89"/>
      <c r="T23" s="107">
        <f t="shared" si="0"/>
        <v>-0.02857142857142857</v>
      </c>
      <c r="U23" s="109">
        <f t="shared" si="1"/>
        <v>-0.014590163934426229</v>
      </c>
      <c r="V23" s="107">
        <f t="shared" si="2"/>
        <v>-0.06066683379293056</v>
      </c>
      <c r="W23" s="109">
        <f t="shared" si="3"/>
        <v>-0.03681710213776722</v>
      </c>
      <c r="X23" s="107">
        <f t="shared" si="4"/>
        <v>-0.060662914321450906</v>
      </c>
      <c r="Y23" s="109">
        <f t="shared" si="5"/>
        <v>-0.08015695067264574</v>
      </c>
      <c r="Z23" s="107">
        <f t="shared" si="6"/>
        <v>-0.04416239241936886</v>
      </c>
      <c r="AA23" s="109">
        <f t="shared" si="7"/>
        <v>-0.0319993385149661</v>
      </c>
      <c r="AB23" s="89"/>
      <c r="AC23" s="107">
        <f t="shared" si="8"/>
        <v>-0.489344262295082</v>
      </c>
      <c r="AD23" s="160">
        <f t="shared" si="9"/>
        <v>-0.6477894856015333</v>
      </c>
      <c r="AE23" s="109">
        <f t="shared" si="10"/>
        <v>0.24319832762609495</v>
      </c>
      <c r="AF23" s="79">
        <f t="shared" si="11"/>
        <v>-0.38010329178255037</v>
      </c>
      <c r="AG23" s="89"/>
      <c r="AH23" s="26">
        <v>79456</v>
      </c>
      <c r="AI23" s="108">
        <v>0.16566401530406766</v>
      </c>
      <c r="AJ23" s="160">
        <v>0.08559454289166331</v>
      </c>
      <c r="AK23" s="108">
        <v>0.028481171969391865</v>
      </c>
      <c r="AL23" s="89"/>
    </row>
    <row r="24" spans="1:38" ht="12" customHeight="1" outlineLevel="1">
      <c r="A24" s="60" t="s">
        <v>102</v>
      </c>
      <c r="B24" s="112">
        <v>-0.010722365444309991</v>
      </c>
      <c r="C24" s="112">
        <v>0.001715412071812903</v>
      </c>
      <c r="D24" s="128">
        <v>0.002334829472157958</v>
      </c>
      <c r="E24" s="86"/>
      <c r="F24" s="112">
        <v>-0.18971727977295055</v>
      </c>
      <c r="G24" s="128">
        <v>-0.7953271028037383</v>
      </c>
      <c r="H24" s="86">
        <v>-0.5000798254483529</v>
      </c>
      <c r="I24" s="86"/>
      <c r="J24" s="112">
        <v>-0.01964133219470538</v>
      </c>
      <c r="K24" s="113">
        <v>-0.16720827178729689</v>
      </c>
      <c r="L24" s="128">
        <v>-0.1438498957609451</v>
      </c>
      <c r="M24" s="57">
        <v>-0.086647323206463</v>
      </c>
      <c r="N24" s="86"/>
      <c r="O24" s="112">
        <v>-0.019234856535600427</v>
      </c>
      <c r="P24" s="113">
        <v>-0.07053571428571428</v>
      </c>
      <c r="Q24" s="128">
        <v>-0.1725417439703154</v>
      </c>
      <c r="R24" s="57">
        <v>-0.05262861328675269</v>
      </c>
      <c r="S24" s="86"/>
      <c r="T24" s="112">
        <f t="shared" si="0"/>
        <v>-0.01964133219470538</v>
      </c>
      <c r="U24" s="128">
        <f t="shared" si="1"/>
        <v>-0.019234856535600427</v>
      </c>
      <c r="V24" s="112">
        <f t="shared" si="2"/>
        <v>-0.16720827178729689</v>
      </c>
      <c r="W24" s="128">
        <f t="shared" si="3"/>
        <v>-0.07053571428571428</v>
      </c>
      <c r="X24" s="112">
        <f t="shared" si="4"/>
        <v>-0.1438498957609451</v>
      </c>
      <c r="Y24" s="128">
        <f t="shared" si="5"/>
        <v>-0.1725417439703154</v>
      </c>
      <c r="Z24" s="112">
        <f t="shared" si="6"/>
        <v>-0.086647323206463</v>
      </c>
      <c r="AA24" s="128">
        <f t="shared" si="7"/>
        <v>-0.05262861328675269</v>
      </c>
      <c r="AB24" s="86"/>
      <c r="AC24" s="112">
        <f t="shared" si="8"/>
        <v>-0.020694912904865293</v>
      </c>
      <c r="AD24" s="162">
        <f t="shared" si="9"/>
        <v>-1.3705476506553482</v>
      </c>
      <c r="AE24" s="128">
        <f t="shared" si="10"/>
        <v>0.16628931381559786</v>
      </c>
      <c r="AF24" s="57">
        <f t="shared" si="11"/>
        <v>-0.646391911076123</v>
      </c>
      <c r="AG24" s="86"/>
      <c r="AH24" s="168">
        <v>94016</v>
      </c>
      <c r="AI24" s="113">
        <v>0.2001786929884275</v>
      </c>
      <c r="AJ24" s="162">
        <v>0.09991916269571137</v>
      </c>
      <c r="AK24" s="128">
        <v>0.020964516678012253</v>
      </c>
      <c r="AL24" s="89"/>
    </row>
    <row r="25" spans="1:38" ht="12" customHeight="1" outlineLevel="1">
      <c r="A25" s="60" t="s">
        <v>137</v>
      </c>
      <c r="B25" s="112">
        <v>0.09913770499172167</v>
      </c>
      <c r="C25" s="112">
        <v>0.031352369704894065</v>
      </c>
      <c r="D25" s="128">
        <v>0.019569417226090704</v>
      </c>
      <c r="E25" s="86"/>
      <c r="F25" s="112">
        <v>-0.08344706570481575</v>
      </c>
      <c r="G25" s="128">
        <v>-0.6150797395489289</v>
      </c>
      <c r="H25" s="86">
        <v>-0.353584272356749</v>
      </c>
      <c r="I25" s="86"/>
      <c r="J25" s="112">
        <v>-0.0164232070644549</v>
      </c>
      <c r="K25" s="113">
        <v>-0.05347343841214244</v>
      </c>
      <c r="L25" s="128">
        <v>-0.15895061728395063</v>
      </c>
      <c r="M25" s="57">
        <v>-0.04899255915057269</v>
      </c>
      <c r="N25" s="86"/>
      <c r="O25" s="112">
        <v>-0.02319066147859922</v>
      </c>
      <c r="P25" s="113">
        <v>-0.06263257787205538</v>
      </c>
      <c r="Q25" s="128">
        <v>-0.15355029585798816</v>
      </c>
      <c r="R25" s="57">
        <v>-0.05471076348910152</v>
      </c>
      <c r="S25" s="86"/>
      <c r="T25" s="112">
        <f t="shared" si="0"/>
        <v>-0.0164232070644549</v>
      </c>
      <c r="U25" s="128">
        <f t="shared" si="1"/>
        <v>-0.02319066147859922</v>
      </c>
      <c r="V25" s="112">
        <f t="shared" si="2"/>
        <v>-0.05347343841214244</v>
      </c>
      <c r="W25" s="128">
        <f t="shared" si="3"/>
        <v>-0.06263257787205538</v>
      </c>
      <c r="X25" s="112">
        <f t="shared" si="4"/>
        <v>-0.15895061728395063</v>
      </c>
      <c r="Y25" s="128">
        <f t="shared" si="5"/>
        <v>-0.15355029585798816</v>
      </c>
      <c r="Z25" s="112">
        <f t="shared" si="6"/>
        <v>-0.04899255915057269</v>
      </c>
      <c r="AA25" s="128">
        <f t="shared" si="7"/>
        <v>-0.05471076348910152</v>
      </c>
      <c r="AB25" s="86"/>
      <c r="AC25" s="112">
        <f t="shared" si="8"/>
        <v>0.41206655847330026</v>
      </c>
      <c r="AD25" s="162">
        <f t="shared" si="9"/>
        <v>0.14623602877440317</v>
      </c>
      <c r="AE25" s="128">
        <f t="shared" si="10"/>
        <v>-0.03516972335212555</v>
      </c>
      <c r="AF25" s="57">
        <f t="shared" si="11"/>
        <v>0.1045169903298444</v>
      </c>
      <c r="AG25" s="86"/>
      <c r="AH25" s="168">
        <v>146714</v>
      </c>
      <c r="AI25" s="113">
        <v>0.18391564540534647</v>
      </c>
      <c r="AJ25" s="162">
        <v>0.09188625489046717</v>
      </c>
      <c r="AK25" s="128">
        <v>0.027802391046525893</v>
      </c>
      <c r="AL25" s="89"/>
    </row>
    <row r="26" spans="1:38" ht="12" customHeight="1" outlineLevel="1" collapsed="1">
      <c r="A26" s="105" t="s">
        <v>103</v>
      </c>
      <c r="B26" s="125">
        <v>-0.046883572081682416</v>
      </c>
      <c r="C26" s="125">
        <v>-0.028193853134031513</v>
      </c>
      <c r="D26" s="127">
        <v>-0.009807957190127132</v>
      </c>
      <c r="E26" s="139"/>
      <c r="F26" s="125">
        <v>-0.07676199922852261</v>
      </c>
      <c r="G26" s="127">
        <v>-0.7506687776382596</v>
      </c>
      <c r="H26" s="139">
        <v>-0.4152863097849934</v>
      </c>
      <c r="I26" s="139"/>
      <c r="J26" s="125">
        <v>-0.01723762914627515</v>
      </c>
      <c r="K26" s="126">
        <v>-0.11507984151758914</v>
      </c>
      <c r="L26" s="127">
        <v>-0.23771790808240886</v>
      </c>
      <c r="M26" s="127">
        <v>-0.07810904902756328</v>
      </c>
      <c r="N26" s="139"/>
      <c r="O26" s="145">
        <v>-0.013690508273594568</v>
      </c>
      <c r="P26" s="147">
        <v>-0.1003366598533125</v>
      </c>
      <c r="Q26" s="146">
        <v>-0.22857932559425095</v>
      </c>
      <c r="R26" s="127">
        <v>-0.07086715629429197</v>
      </c>
      <c r="S26" s="139"/>
      <c r="T26" s="145">
        <f t="shared" si="0"/>
        <v>-0.01723762914627515</v>
      </c>
      <c r="U26" s="146">
        <f t="shared" si="1"/>
        <v>-0.013690508273594568</v>
      </c>
      <c r="V26" s="145">
        <f t="shared" si="2"/>
        <v>-0.11507984151758914</v>
      </c>
      <c r="W26" s="146">
        <f t="shared" si="3"/>
        <v>-0.1003366598533125</v>
      </c>
      <c r="X26" s="145">
        <f t="shared" si="4"/>
        <v>-0.23771790808240886</v>
      </c>
      <c r="Y26" s="146">
        <f t="shared" si="5"/>
        <v>-0.22857932559425095</v>
      </c>
      <c r="Z26" s="145">
        <f t="shared" si="6"/>
        <v>-0.07810904902756328</v>
      </c>
      <c r="AA26" s="146">
        <f t="shared" si="7"/>
        <v>-0.07086715629429197</v>
      </c>
      <c r="AB26" s="139"/>
      <c r="AC26" s="145">
        <f t="shared" si="8"/>
        <v>-0.20577776923847285</v>
      </c>
      <c r="AD26" s="161">
        <f t="shared" si="9"/>
        <v>-0.14693713828854263</v>
      </c>
      <c r="AE26" s="146">
        <f t="shared" si="10"/>
        <v>-0.039979917100550565</v>
      </c>
      <c r="AF26" s="127">
        <f t="shared" si="11"/>
        <v>-0.10218969000530674</v>
      </c>
      <c r="AG26" s="139"/>
      <c r="AH26" s="30">
        <v>125087</v>
      </c>
      <c r="AI26" s="147">
        <v>0.32010520677608384</v>
      </c>
      <c r="AJ26" s="161">
        <v>0.1704493672404007</v>
      </c>
      <c r="AK26" s="147">
        <v>0.036510588630313305</v>
      </c>
      <c r="AL26" s="89"/>
    </row>
    <row r="27" spans="1:38" ht="12" customHeight="1" hidden="1" outlineLevel="2">
      <c r="A27" s="106" t="s">
        <v>145</v>
      </c>
      <c r="B27" s="107">
        <v>-0.08551649246640423</v>
      </c>
      <c r="C27" s="107">
        <v>-0.04702690190833805</v>
      </c>
      <c r="D27" s="109">
        <v>-0.017148541114058356</v>
      </c>
      <c r="E27" s="89"/>
      <c r="F27" s="134">
        <v>-0.07398048100383409</v>
      </c>
      <c r="G27" s="156">
        <v>-0.7907739047009914</v>
      </c>
      <c r="H27" s="89">
        <v>-0.44779853235490324</v>
      </c>
      <c r="I27" s="89"/>
      <c r="J27" s="134">
        <v>-0.020274299344066785</v>
      </c>
      <c r="K27" s="79">
        <v>-0.1250574712643678</v>
      </c>
      <c r="L27" s="156">
        <v>-0.2744656917885264</v>
      </c>
      <c r="M27" s="79">
        <v>-0.08551984257133487</v>
      </c>
      <c r="N27" s="89"/>
      <c r="O27" s="134">
        <v>-0.0158890290037831</v>
      </c>
      <c r="P27" s="79">
        <v>-0.11907428144830161</v>
      </c>
      <c r="Q27" s="156">
        <v>-0.2523002421307506</v>
      </c>
      <c r="R27" s="79">
        <v>-0.08048306046360837</v>
      </c>
      <c r="S27" s="89"/>
      <c r="T27" s="134">
        <f t="shared" si="0"/>
        <v>-0.020274299344066785</v>
      </c>
      <c r="U27" s="156">
        <f t="shared" si="1"/>
        <v>-0.0158890290037831</v>
      </c>
      <c r="V27" s="134">
        <f t="shared" si="2"/>
        <v>-0.1250574712643678</v>
      </c>
      <c r="W27" s="156">
        <f t="shared" si="3"/>
        <v>-0.11907428144830161</v>
      </c>
      <c r="X27" s="134">
        <f t="shared" si="4"/>
        <v>-0.2744656917885264</v>
      </c>
      <c r="Y27" s="156">
        <f t="shared" si="5"/>
        <v>-0.2523002421307506</v>
      </c>
      <c r="Z27" s="134">
        <f t="shared" si="6"/>
        <v>-0.08551984257133487</v>
      </c>
      <c r="AA27" s="156">
        <f t="shared" si="7"/>
        <v>-0.08048306046360837</v>
      </c>
      <c r="AB27" s="89"/>
      <c r="AC27" s="134">
        <f t="shared" si="8"/>
        <v>-0.21629701060752168</v>
      </c>
      <c r="AD27" s="89">
        <f t="shared" si="9"/>
        <v>-0.05024754080639922</v>
      </c>
      <c r="AE27" s="156">
        <f t="shared" si="10"/>
        <v>-0.08785346169540711</v>
      </c>
      <c r="AF27" s="79">
        <f t="shared" si="11"/>
        <v>-0.06258189088129862</v>
      </c>
      <c r="AG27" s="89"/>
      <c r="AH27" s="26">
        <v>74107</v>
      </c>
      <c r="AI27" s="108">
        <v>0.3401702943041818</v>
      </c>
      <c r="AJ27" s="160">
        <v>0.17871456137746772</v>
      </c>
      <c r="AK27" s="108">
        <v>0.03531380301456003</v>
      </c>
      <c r="AL27" s="89"/>
    </row>
    <row r="28" spans="1:38" ht="12" customHeight="1" hidden="1" outlineLevel="2">
      <c r="A28" s="106" t="s">
        <v>138</v>
      </c>
      <c r="B28" s="107">
        <v>0.015477162719359401</v>
      </c>
      <c r="C28" s="107">
        <v>0.0005495368189668708</v>
      </c>
      <c r="D28" s="109">
        <v>0.0010603620940187724</v>
      </c>
      <c r="E28" s="89"/>
      <c r="F28" s="107">
        <v>-0.08154699445360515</v>
      </c>
      <c r="G28" s="109">
        <v>-0.6643139955241866</v>
      </c>
      <c r="H28" s="89">
        <v>-0.3528044871794872</v>
      </c>
      <c r="I28" s="89"/>
      <c r="J28" s="107">
        <v>-0.011877913095775072</v>
      </c>
      <c r="K28" s="108">
        <v>-0.09631679059311776</v>
      </c>
      <c r="L28" s="109">
        <v>-0.19026870007262164</v>
      </c>
      <c r="M28" s="79">
        <v>-0.06502063572514662</v>
      </c>
      <c r="N28" s="89"/>
      <c r="O28" s="107">
        <v>-0.009762691498948633</v>
      </c>
      <c r="P28" s="108">
        <v>-0.06640757012504224</v>
      </c>
      <c r="Q28" s="109">
        <v>-0.19703799098518995</v>
      </c>
      <c r="R28" s="79">
        <v>-0.05407318281548588</v>
      </c>
      <c r="S28" s="89"/>
      <c r="T28" s="107">
        <f t="shared" si="0"/>
        <v>-0.011877913095775072</v>
      </c>
      <c r="U28" s="109">
        <f t="shared" si="1"/>
        <v>-0.009762691498948633</v>
      </c>
      <c r="V28" s="107">
        <f t="shared" si="2"/>
        <v>-0.09631679059311776</v>
      </c>
      <c r="W28" s="109">
        <f t="shared" si="3"/>
        <v>-0.06640757012504224</v>
      </c>
      <c r="X28" s="107">
        <f t="shared" si="4"/>
        <v>-0.19026870007262164</v>
      </c>
      <c r="Y28" s="109">
        <f t="shared" si="5"/>
        <v>-0.19703799098518995</v>
      </c>
      <c r="Z28" s="107">
        <f t="shared" si="6"/>
        <v>-0.06502063572514662</v>
      </c>
      <c r="AA28" s="109">
        <f t="shared" si="7"/>
        <v>-0.05407318281548588</v>
      </c>
      <c r="AB28" s="89"/>
      <c r="AC28" s="107">
        <f t="shared" si="8"/>
        <v>-0.17808023848724872</v>
      </c>
      <c r="AD28" s="160">
        <f t="shared" si="9"/>
        <v>-0.4503887194149388</v>
      </c>
      <c r="AE28" s="109">
        <f t="shared" si="10"/>
        <v>0.03435525747457054</v>
      </c>
      <c r="AF28" s="79">
        <f t="shared" si="11"/>
        <v>-0.20245623319449815</v>
      </c>
      <c r="AG28" s="89"/>
      <c r="AH28" s="26">
        <v>50980</v>
      </c>
      <c r="AI28" s="108">
        <v>0.2909376225970969</v>
      </c>
      <c r="AJ28" s="160">
        <v>0.1584346802667713</v>
      </c>
      <c r="AK28" s="108">
        <v>0.03825029423303256</v>
      </c>
      <c r="AL28" s="89"/>
    </row>
    <row r="29" spans="1:38" ht="12" customHeight="1" outlineLevel="1" collapsed="1">
      <c r="A29" s="105" t="s">
        <v>142</v>
      </c>
      <c r="B29" s="131">
        <v>0.19865058977010633</v>
      </c>
      <c r="C29" s="131">
        <v>0.07702213559793958</v>
      </c>
      <c r="D29" s="133">
        <v>0.051279992340738316</v>
      </c>
      <c r="E29" s="119"/>
      <c r="F29" s="131">
        <v>-0.12848810789117765</v>
      </c>
      <c r="G29" s="133">
        <v>-0.6018408025317152</v>
      </c>
      <c r="H29" s="119">
        <v>-0.3415094627556268</v>
      </c>
      <c r="I29" s="119"/>
      <c r="J29" s="131">
        <v>-0.005251066622907778</v>
      </c>
      <c r="K29" s="132">
        <v>-0.056234055257015685</v>
      </c>
      <c r="L29" s="133">
        <v>-0.11806858897799011</v>
      </c>
      <c r="M29" s="132">
        <v>-0.034481499068561204</v>
      </c>
      <c r="N29" s="119"/>
      <c r="O29" s="131">
        <v>0.004527378403181401</v>
      </c>
      <c r="P29" s="132">
        <v>-0.054481027609626455</v>
      </c>
      <c r="Q29" s="133">
        <v>-0.09357454772301933</v>
      </c>
      <c r="R29" s="132">
        <v>-0.026236515709934197</v>
      </c>
      <c r="S29" s="119"/>
      <c r="T29" s="131">
        <f t="shared" si="0"/>
        <v>-0.005251066622907778</v>
      </c>
      <c r="U29" s="133">
        <f t="shared" si="1"/>
        <v>0.004527378403181401</v>
      </c>
      <c r="V29" s="131">
        <f t="shared" si="2"/>
        <v>-0.056234055257015685</v>
      </c>
      <c r="W29" s="133">
        <f t="shared" si="3"/>
        <v>-0.054481027609626455</v>
      </c>
      <c r="X29" s="131">
        <f t="shared" si="4"/>
        <v>-0.11806858897799011</v>
      </c>
      <c r="Y29" s="133">
        <f t="shared" si="5"/>
        <v>-0.09357454772301933</v>
      </c>
      <c r="Z29" s="131">
        <f t="shared" si="6"/>
        <v>-0.034481499068561204</v>
      </c>
      <c r="AA29" s="133">
        <f t="shared" si="7"/>
        <v>-0.026236515709934197</v>
      </c>
      <c r="AB29" s="119"/>
      <c r="AC29" s="131">
        <f t="shared" si="8"/>
        <v>-1.8621826246558582</v>
      </c>
      <c r="AD29" s="119">
        <f t="shared" si="9"/>
        <v>-0.032176846221591476</v>
      </c>
      <c r="AE29" s="133">
        <f t="shared" si="10"/>
        <v>-0.26175965421145436</v>
      </c>
      <c r="AF29" s="132">
        <f t="shared" si="11"/>
        <v>-0.31425603345283865</v>
      </c>
      <c r="AG29" s="119"/>
      <c r="AH29" s="95">
        <v>340395</v>
      </c>
      <c r="AI29" s="132">
        <v>0.19325489504839966</v>
      </c>
      <c r="AJ29" s="119">
        <v>0.0896517281393675</v>
      </c>
      <c r="AK29" s="132">
        <v>0.024395187943418675</v>
      </c>
      <c r="AL29" s="121"/>
    </row>
    <row r="30" spans="1:38" ht="12" customHeight="1" hidden="1" outlineLevel="2">
      <c r="A30" s="106" t="s">
        <v>122</v>
      </c>
      <c r="B30" s="107">
        <v>0.17898958237300636</v>
      </c>
      <c r="C30" s="107">
        <v>0.14298354589898737</v>
      </c>
      <c r="D30" s="109">
        <v>0.1007488380099845</v>
      </c>
      <c r="E30" s="89"/>
      <c r="F30" s="107">
        <v>-0.3104875804967801</v>
      </c>
      <c r="G30" s="109">
        <v>-0.6501484357159169</v>
      </c>
      <c r="H30" s="89">
        <v>-0.44693147417668105</v>
      </c>
      <c r="I30" s="89"/>
      <c r="J30" s="107">
        <v>-0.03661513425549227</v>
      </c>
      <c r="K30" s="108">
        <v>-0.11748998664886515</v>
      </c>
      <c r="L30" s="109">
        <v>-0.12961296129612962</v>
      </c>
      <c r="M30" s="79">
        <v>-0.06982829108748978</v>
      </c>
      <c r="N30" s="89"/>
      <c r="O30" s="107">
        <v>0.011922881785895484</v>
      </c>
      <c r="P30" s="108">
        <v>-0.08533267375711105</v>
      </c>
      <c r="Q30" s="109">
        <v>-0.08404074702886248</v>
      </c>
      <c r="R30" s="79">
        <v>-0.02670736360167875</v>
      </c>
      <c r="S30" s="89"/>
      <c r="T30" s="107">
        <f t="shared" si="0"/>
        <v>-0.03661513425549227</v>
      </c>
      <c r="U30" s="109">
        <f t="shared" si="1"/>
        <v>0.011922881785895484</v>
      </c>
      <c r="V30" s="107">
        <f t="shared" si="2"/>
        <v>-0.11748998664886515</v>
      </c>
      <c r="W30" s="109">
        <f t="shared" si="3"/>
        <v>-0.08533267375711105</v>
      </c>
      <c r="X30" s="107">
        <f t="shared" si="4"/>
        <v>-0.12961296129612962</v>
      </c>
      <c r="Y30" s="109">
        <f t="shared" si="5"/>
        <v>-0.08404074702886248</v>
      </c>
      <c r="Z30" s="107">
        <f t="shared" si="6"/>
        <v>-0.06982829108748978</v>
      </c>
      <c r="AA30" s="109">
        <f t="shared" si="7"/>
        <v>-0.02670736360167875</v>
      </c>
      <c r="AB30" s="89"/>
      <c r="AC30" s="107">
        <f t="shared" si="8"/>
        <v>-1.3256271492192344</v>
      </c>
      <c r="AD30" s="160">
        <f t="shared" si="9"/>
        <v>-0.3768464232503241</v>
      </c>
      <c r="AE30" s="109">
        <f t="shared" si="10"/>
        <v>-0.542263317240815</v>
      </c>
      <c r="AF30" s="79">
        <f t="shared" si="11"/>
        <v>-1.6145707277187245</v>
      </c>
      <c r="AG30" s="89"/>
      <c r="AH30" s="26">
        <v>127885</v>
      </c>
      <c r="AI30" s="108">
        <v>0.11609649294287837</v>
      </c>
      <c r="AJ30" s="160">
        <v>0.047143918364155296</v>
      </c>
      <c r="AK30" s="108">
        <v>0.011979512843570395</v>
      </c>
      <c r="AL30" s="89"/>
    </row>
    <row r="31" spans="1:38" ht="12" customHeight="1" hidden="1" outlineLevel="2">
      <c r="A31" s="106" t="s">
        <v>121</v>
      </c>
      <c r="B31" s="107">
        <v>0.03240269003464438</v>
      </c>
      <c r="C31" s="107">
        <v>0.0007243036807796141</v>
      </c>
      <c r="D31" s="109">
        <v>0.0101023527847933</v>
      </c>
      <c r="E31" s="89"/>
      <c r="F31" s="107">
        <v>-0.17864476386036962</v>
      </c>
      <c r="G31" s="109">
        <v>-0.5913646877409406</v>
      </c>
      <c r="H31" s="89">
        <v>-0.3727338651196519</v>
      </c>
      <c r="I31" s="89"/>
      <c r="J31" s="107">
        <v>-0.027688345138441726</v>
      </c>
      <c r="K31" s="108">
        <v>-0.09171075837742504</v>
      </c>
      <c r="L31" s="109">
        <v>-0.12144702842377261</v>
      </c>
      <c r="M31" s="79">
        <v>-0.0631099544567339</v>
      </c>
      <c r="N31" s="89"/>
      <c r="O31" s="107">
        <v>-0.01631116687578419</v>
      </c>
      <c r="P31" s="108">
        <v>-0.08141592920353982</v>
      </c>
      <c r="Q31" s="109">
        <v>-0.11643835616438356</v>
      </c>
      <c r="R31" s="79">
        <v>-0.0534471853257432</v>
      </c>
      <c r="S31" s="89"/>
      <c r="T31" s="107">
        <f t="shared" si="0"/>
        <v>-0.027688345138441726</v>
      </c>
      <c r="U31" s="109">
        <f t="shared" si="1"/>
        <v>-0.01631116687578419</v>
      </c>
      <c r="V31" s="107">
        <f t="shared" si="2"/>
        <v>-0.09171075837742504</v>
      </c>
      <c r="W31" s="109">
        <f t="shared" si="3"/>
        <v>-0.08141592920353982</v>
      </c>
      <c r="X31" s="107">
        <f t="shared" si="4"/>
        <v>-0.12144702842377261</v>
      </c>
      <c r="Y31" s="109">
        <f t="shared" si="5"/>
        <v>-0.11643835616438356</v>
      </c>
      <c r="Z31" s="107">
        <f t="shared" si="6"/>
        <v>-0.0631099544567339</v>
      </c>
      <c r="AA31" s="109">
        <f t="shared" si="7"/>
        <v>-0.0534471853257432</v>
      </c>
      <c r="AB31" s="89"/>
      <c r="AC31" s="107">
        <f t="shared" si="8"/>
        <v>-0.4109013451606315</v>
      </c>
      <c r="AD31" s="160">
        <f t="shared" si="9"/>
        <v>-0.12644735833141627</v>
      </c>
      <c r="AE31" s="109">
        <f t="shared" si="10"/>
        <v>-0.04301565587475308</v>
      </c>
      <c r="AF31" s="79">
        <f t="shared" si="11"/>
        <v>-0.18079098220232304</v>
      </c>
      <c r="AG31" s="89"/>
      <c r="AH31" s="26">
        <v>15198</v>
      </c>
      <c r="AI31" s="108">
        <v>0.2198973549151204</v>
      </c>
      <c r="AJ31" s="160">
        <v>0.11383076720621134</v>
      </c>
      <c r="AK31" s="108">
        <v>0.03487300960652717</v>
      </c>
      <c r="AL31" s="89"/>
    </row>
    <row r="32" spans="1:38" ht="12" customHeight="1" hidden="1" outlineLevel="2">
      <c r="A32" s="106" t="s">
        <v>167</v>
      </c>
      <c r="B32" s="107">
        <v>0.4108162420498445</v>
      </c>
      <c r="C32" s="107">
        <v>0.07352450365773355</v>
      </c>
      <c r="D32" s="109">
        <v>0.03629271011110724</v>
      </c>
      <c r="E32" s="89"/>
      <c r="F32" s="107">
        <v>-0.030937640190788745</v>
      </c>
      <c r="G32" s="109">
        <v>-0.5463756802161118</v>
      </c>
      <c r="H32" s="89">
        <v>-0.26134557784274154</v>
      </c>
      <c r="I32" s="89"/>
      <c r="J32" s="107">
        <v>0.013001738604580844</v>
      </c>
      <c r="K32" s="108">
        <v>-0.03170731707317073</v>
      </c>
      <c r="L32" s="109">
        <v>-0.08053419668150547</v>
      </c>
      <c r="M32" s="79">
        <v>-0.01166453810131971</v>
      </c>
      <c r="N32" s="89"/>
      <c r="O32" s="107">
        <v>0.013912075681691708</v>
      </c>
      <c r="P32" s="108">
        <v>-0.02681992337164751</v>
      </c>
      <c r="Q32" s="109">
        <v>-0.06318778842740504</v>
      </c>
      <c r="R32" s="79">
        <v>-0.00828633904937277</v>
      </c>
      <c r="S32" s="89"/>
      <c r="T32" s="107">
        <f t="shared" si="0"/>
        <v>0.013001738604580844</v>
      </c>
      <c r="U32" s="109">
        <f t="shared" si="1"/>
        <v>0.013912075681691708</v>
      </c>
      <c r="V32" s="107">
        <f t="shared" si="2"/>
        <v>-0.03170731707317073</v>
      </c>
      <c r="W32" s="109">
        <f t="shared" si="3"/>
        <v>-0.02681992337164751</v>
      </c>
      <c r="X32" s="107">
        <f t="shared" si="4"/>
        <v>-0.08053419668150547</v>
      </c>
      <c r="Y32" s="109">
        <f t="shared" si="5"/>
        <v>-0.06318778842740504</v>
      </c>
      <c r="Z32" s="107">
        <f t="shared" si="6"/>
        <v>-0.01166453810131971</v>
      </c>
      <c r="AA32" s="109">
        <f t="shared" si="7"/>
        <v>-0.00828633904937277</v>
      </c>
      <c r="AB32" s="89"/>
      <c r="AC32" s="107">
        <f t="shared" si="8"/>
        <v>0.07001656507616054</v>
      </c>
      <c r="AD32" s="160">
        <f t="shared" si="9"/>
        <v>-0.1822299651567944</v>
      </c>
      <c r="AE32" s="109">
        <f t="shared" si="10"/>
        <v>-0.274521528380904</v>
      </c>
      <c r="AF32" s="79">
        <f t="shared" si="11"/>
        <v>-0.4076829383662078</v>
      </c>
      <c r="AG32" s="89"/>
      <c r="AH32" s="26">
        <v>119012</v>
      </c>
      <c r="AI32" s="108">
        <v>0.24661378684502402</v>
      </c>
      <c r="AJ32" s="160">
        <v>0.11496319698853898</v>
      </c>
      <c r="AK32" s="108">
        <v>0.031559842704937315</v>
      </c>
      <c r="AL32" s="89"/>
    </row>
    <row r="33" spans="1:38" ht="12">
      <c r="A33" s="105" t="s">
        <v>93</v>
      </c>
      <c r="B33" s="125">
        <v>0.03662000891333265</v>
      </c>
      <c r="C33" s="125">
        <v>0.003017389657028391</v>
      </c>
      <c r="D33" s="127">
        <v>0.007073488871903303</v>
      </c>
      <c r="E33" s="139"/>
      <c r="F33" s="125">
        <v>-0.12374818520077235</v>
      </c>
      <c r="G33" s="127">
        <v>-0.6874884580443907</v>
      </c>
      <c r="H33" s="139">
        <v>-0.3921006487688788</v>
      </c>
      <c r="I33" s="139"/>
      <c r="J33" s="125">
        <v>-0.009837986806385307</v>
      </c>
      <c r="K33" s="126">
        <v>-0.09301325337478725</v>
      </c>
      <c r="L33" s="127">
        <v>-0.1669973771239594</v>
      </c>
      <c r="M33" s="126">
        <v>-0.057898761278482945</v>
      </c>
      <c r="N33" s="139"/>
      <c r="O33" s="125">
        <v>-0.007572247508471651</v>
      </c>
      <c r="P33" s="126">
        <v>-0.08575283418899265</v>
      </c>
      <c r="Q33" s="127">
        <v>-0.16579190460194826</v>
      </c>
      <c r="R33" s="126">
        <v>-0.05523120063964865</v>
      </c>
      <c r="S33" s="139"/>
      <c r="T33" s="125">
        <f t="shared" si="0"/>
        <v>-0.009837986806385307</v>
      </c>
      <c r="U33" s="127">
        <f t="shared" si="1"/>
        <v>-0.007572247508471651</v>
      </c>
      <c r="V33" s="125">
        <f t="shared" si="2"/>
        <v>-0.09301325337478725</v>
      </c>
      <c r="W33" s="127">
        <f t="shared" si="3"/>
        <v>-0.08575283418899265</v>
      </c>
      <c r="X33" s="125">
        <f t="shared" si="4"/>
        <v>-0.1669973771239594</v>
      </c>
      <c r="Y33" s="127">
        <f t="shared" si="5"/>
        <v>-0.16579190460194826</v>
      </c>
      <c r="Z33" s="125">
        <f t="shared" si="6"/>
        <v>-0.057898761278482945</v>
      </c>
      <c r="AA33" s="127">
        <f t="shared" si="7"/>
        <v>-0.05523120063964865</v>
      </c>
      <c r="AB33" s="139"/>
      <c r="AC33" s="125">
        <f t="shared" si="8"/>
        <v>-0.2303051775230159</v>
      </c>
      <c r="AD33" s="139">
        <f t="shared" si="9"/>
        <v>-0.0846668131083946</v>
      </c>
      <c r="AE33" s="127">
        <f t="shared" si="10"/>
        <v>-0.0072709974887216295</v>
      </c>
      <c r="AF33" s="126">
        <f t="shared" si="11"/>
        <v>-0.04829807442062637</v>
      </c>
      <c r="AG33" s="139"/>
      <c r="AH33" s="30">
        <v>1476977</v>
      </c>
      <c r="AI33" s="126">
        <v>0.31128649938353814</v>
      </c>
      <c r="AJ33" s="139">
        <v>0.1617757080848246</v>
      </c>
      <c r="AK33" s="126">
        <v>0.039588971256830675</v>
      </c>
      <c r="AL33" s="89"/>
    </row>
    <row r="34" spans="1:38" ht="12" customHeight="1" outlineLevel="1" collapsed="1">
      <c r="A34" s="105" t="s">
        <v>94</v>
      </c>
      <c r="B34" s="125">
        <v>-0.033243380255726186</v>
      </c>
      <c r="C34" s="125">
        <v>-0.009610597070660969</v>
      </c>
      <c r="D34" s="127">
        <v>-0.011311565552093426</v>
      </c>
      <c r="E34" s="139"/>
      <c r="F34" s="129">
        <v>-0.17345306925821133</v>
      </c>
      <c r="G34" s="130">
        <v>-0.695030543173188</v>
      </c>
      <c r="H34" s="91">
        <v>-0.4249773092785147</v>
      </c>
      <c r="I34" s="139"/>
      <c r="J34" s="129">
        <v>-0.01252893699555778</v>
      </c>
      <c r="K34" s="68">
        <v>-0.10442491609924538</v>
      </c>
      <c r="L34" s="130">
        <v>-0.2058501164543088</v>
      </c>
      <c r="M34" s="68">
        <v>-0.07064168697483837</v>
      </c>
      <c r="N34" s="139"/>
      <c r="O34" s="129">
        <v>-0.012877288859574735</v>
      </c>
      <c r="P34" s="68">
        <v>-0.10200900918024063</v>
      </c>
      <c r="Q34" s="130">
        <v>-0.2026635784597568</v>
      </c>
      <c r="R34" s="68">
        <v>-0.07082391492331265</v>
      </c>
      <c r="S34" s="139"/>
      <c r="T34" s="129">
        <f t="shared" si="0"/>
        <v>-0.01252893699555778</v>
      </c>
      <c r="U34" s="130">
        <f t="shared" si="1"/>
        <v>-0.012877288859574735</v>
      </c>
      <c r="V34" s="129">
        <f t="shared" si="2"/>
        <v>-0.10442491609924538</v>
      </c>
      <c r="W34" s="130">
        <f t="shared" si="3"/>
        <v>-0.10200900918024063</v>
      </c>
      <c r="X34" s="129">
        <f t="shared" si="4"/>
        <v>-0.2058501164543088</v>
      </c>
      <c r="Y34" s="130">
        <f t="shared" si="5"/>
        <v>-0.2026635784597568</v>
      </c>
      <c r="Z34" s="129">
        <f t="shared" si="6"/>
        <v>-0.07064168697483837</v>
      </c>
      <c r="AA34" s="130">
        <f t="shared" si="7"/>
        <v>-0.07082391492331265</v>
      </c>
      <c r="AB34" s="139"/>
      <c r="AC34" s="129">
        <f t="shared" si="8"/>
        <v>0.027803784482312105</v>
      </c>
      <c r="AD34" s="91">
        <f t="shared" si="9"/>
        <v>-0.023683270119172213</v>
      </c>
      <c r="AE34" s="130">
        <f t="shared" si="10"/>
        <v>-0.015723288904546648</v>
      </c>
      <c r="AF34" s="68">
        <f t="shared" si="11"/>
        <v>0.0025729719780612633</v>
      </c>
      <c r="AG34" s="139"/>
      <c r="AH34" s="30">
        <v>377590</v>
      </c>
      <c r="AI34" s="126">
        <v>0.35810005561587965</v>
      </c>
      <c r="AJ34" s="139">
        <v>0.1912762520193861</v>
      </c>
      <c r="AK34" s="126">
        <v>0.04892078709711592</v>
      </c>
      <c r="AL34" s="89"/>
    </row>
    <row r="35" spans="1:38" ht="12" customHeight="1" hidden="1" outlineLevel="2">
      <c r="A35" s="106" t="s">
        <v>104</v>
      </c>
      <c r="B35" s="107">
        <v>-0.11057524850628299</v>
      </c>
      <c r="C35" s="107">
        <v>-0.01681992783145152</v>
      </c>
      <c r="D35" s="109">
        <v>-0.01746285443674895</v>
      </c>
      <c r="E35" s="89"/>
      <c r="F35" s="107">
        <v>-0.05704697986577181</v>
      </c>
      <c r="G35" s="109">
        <v>-0.7081344902386117</v>
      </c>
      <c r="H35" s="89">
        <v>-0.41083215464403583</v>
      </c>
      <c r="I35" s="89"/>
      <c r="J35" s="107">
        <v>-0.000146756677428823</v>
      </c>
      <c r="K35" s="108">
        <v>-0.08079289131920711</v>
      </c>
      <c r="L35" s="109">
        <v>-0.256198347107438</v>
      </c>
      <c r="M35" s="79">
        <v>-0.07052186177715092</v>
      </c>
      <c r="N35" s="89"/>
      <c r="O35" s="107">
        <v>0.007075471698113208</v>
      </c>
      <c r="P35" s="108">
        <v>-0.06879033365371413</v>
      </c>
      <c r="Q35" s="109">
        <v>-0.24935289042277825</v>
      </c>
      <c r="R35" s="79">
        <v>-0.0647829083390765</v>
      </c>
      <c r="S35" s="89"/>
      <c r="T35" s="107">
        <f t="shared" si="0"/>
        <v>-0.000146756677428823</v>
      </c>
      <c r="U35" s="109">
        <f t="shared" si="1"/>
        <v>0.007075471698113208</v>
      </c>
      <c r="V35" s="107">
        <f t="shared" si="2"/>
        <v>-0.08079289131920711</v>
      </c>
      <c r="W35" s="109">
        <f t="shared" si="3"/>
        <v>-0.06879033365371413</v>
      </c>
      <c r="X35" s="107">
        <f t="shared" si="4"/>
        <v>-0.256198347107438</v>
      </c>
      <c r="Y35" s="109">
        <f t="shared" si="5"/>
        <v>-0.24935289042277825</v>
      </c>
      <c r="Z35" s="107">
        <f t="shared" si="6"/>
        <v>-0.07052186177715092</v>
      </c>
      <c r="AA35" s="109">
        <f t="shared" si="7"/>
        <v>-0.0647829083390765</v>
      </c>
      <c r="AB35" s="89"/>
      <c r="AC35" s="107">
        <f t="shared" si="8"/>
        <v>-49.2122641509434</v>
      </c>
      <c r="AD35" s="160">
        <f t="shared" si="9"/>
        <v>-0.174480294366837</v>
      </c>
      <c r="AE35" s="109">
        <f t="shared" si="10"/>
        <v>-0.02745288684263199</v>
      </c>
      <c r="AF35" s="79">
        <f t="shared" si="11"/>
        <v>-0.08858746211325506</v>
      </c>
      <c r="AG35" s="89"/>
      <c r="AH35" s="26">
        <v>33196</v>
      </c>
      <c r="AI35" s="108">
        <v>0.47909386673093146</v>
      </c>
      <c r="AJ35" s="160">
        <v>0.30115074105313894</v>
      </c>
      <c r="AK35" s="108">
        <v>0.08106398361248343</v>
      </c>
      <c r="AL35" s="89"/>
    </row>
    <row r="36" spans="1:38" ht="12" customHeight="1" hidden="1" outlineLevel="2">
      <c r="A36" s="106" t="s">
        <v>106</v>
      </c>
      <c r="B36" s="107">
        <v>0.010835848298123826</v>
      </c>
      <c r="C36" s="107">
        <v>-0.01346522648977284</v>
      </c>
      <c r="D36" s="109">
        <v>-0.004537853855107745</v>
      </c>
      <c r="E36" s="89"/>
      <c r="F36" s="107">
        <v>-0.04852375797842559</v>
      </c>
      <c r="G36" s="109">
        <v>-0.6781408289933653</v>
      </c>
      <c r="H36" s="89">
        <v>-0.3704696762425901</v>
      </c>
      <c r="I36" s="89"/>
      <c r="J36" s="107">
        <v>-0.015685720341976964</v>
      </c>
      <c r="K36" s="108">
        <v>-0.08106865122501881</v>
      </c>
      <c r="L36" s="109">
        <v>-0.20589052514587386</v>
      </c>
      <c r="M36" s="79">
        <v>-0.06504324997475683</v>
      </c>
      <c r="N36" s="89"/>
      <c r="O36" s="107">
        <v>-0.009465976067154849</v>
      </c>
      <c r="P36" s="108">
        <v>-0.07390281495903302</v>
      </c>
      <c r="Q36" s="109">
        <v>-0.19407151402366077</v>
      </c>
      <c r="R36" s="79">
        <v>-0.05894768330785083</v>
      </c>
      <c r="S36" s="89"/>
      <c r="T36" s="107">
        <f t="shared" si="0"/>
        <v>-0.015685720341976964</v>
      </c>
      <c r="U36" s="109">
        <f t="shared" si="1"/>
        <v>-0.009465976067154849</v>
      </c>
      <c r="V36" s="107">
        <f t="shared" si="2"/>
        <v>-0.08106865122501881</v>
      </c>
      <c r="W36" s="109">
        <f t="shared" si="3"/>
        <v>-0.07390281495903302</v>
      </c>
      <c r="X36" s="107">
        <f t="shared" si="4"/>
        <v>-0.20589052514587386</v>
      </c>
      <c r="Y36" s="109">
        <f t="shared" si="5"/>
        <v>-0.19407151402366077</v>
      </c>
      <c r="Z36" s="107">
        <f t="shared" si="6"/>
        <v>-0.06504324997475683</v>
      </c>
      <c r="AA36" s="109">
        <f t="shared" si="7"/>
        <v>-0.05894768330785083</v>
      </c>
      <c r="AB36" s="89"/>
      <c r="AC36" s="107">
        <f t="shared" si="8"/>
        <v>-0.3965227059529613</v>
      </c>
      <c r="AD36" s="160">
        <f t="shared" si="9"/>
        <v>-0.09696296778354219</v>
      </c>
      <c r="AE36" s="109">
        <f t="shared" si="10"/>
        <v>-0.06090028813178704</v>
      </c>
      <c r="AF36" s="79">
        <f t="shared" si="11"/>
        <v>-0.10340638214859538</v>
      </c>
      <c r="AG36" s="89"/>
      <c r="AH36" s="26">
        <v>168475</v>
      </c>
      <c r="AI36" s="108">
        <v>0.36952663599940644</v>
      </c>
      <c r="AJ36" s="160">
        <v>0.20486125537913638</v>
      </c>
      <c r="AK36" s="108">
        <v>0.05355690755304941</v>
      </c>
      <c r="AL36" s="89"/>
    </row>
    <row r="37" spans="1:38" ht="12" customHeight="1" hidden="1" outlineLevel="2">
      <c r="A37" s="106" t="s">
        <v>146</v>
      </c>
      <c r="B37" s="107">
        <v>-0.17512930177043962</v>
      </c>
      <c r="C37" s="107">
        <v>-0.004539425202652911</v>
      </c>
      <c r="D37" s="109">
        <v>-0.017707500518196084</v>
      </c>
      <c r="E37" s="89"/>
      <c r="F37" s="107">
        <v>-0.7709716763789132</v>
      </c>
      <c r="G37" s="109">
        <v>-0.8587081891580162</v>
      </c>
      <c r="H37" s="89">
        <v>-0.7876659716887963</v>
      </c>
      <c r="I37" s="89"/>
      <c r="J37" s="107">
        <v>-0.028157552083333332</v>
      </c>
      <c r="K37" s="108">
        <v>-0.4774603174603175</v>
      </c>
      <c r="L37" s="109">
        <v>-0.26424870466321243</v>
      </c>
      <c r="M37" s="79">
        <v>-0.12335692618806876</v>
      </c>
      <c r="N37" s="89"/>
      <c r="O37" s="107">
        <v>-0.02582192747283759</v>
      </c>
      <c r="P37" s="108">
        <v>-0.4529968454258675</v>
      </c>
      <c r="Q37" s="109">
        <v>-0.175</v>
      </c>
      <c r="R37" s="79">
        <v>-0.1055004508566276</v>
      </c>
      <c r="S37" s="89"/>
      <c r="T37" s="107">
        <f t="shared" si="0"/>
        <v>-0.028157552083333332</v>
      </c>
      <c r="U37" s="109">
        <f t="shared" si="1"/>
        <v>-0.02582192747283759</v>
      </c>
      <c r="V37" s="107">
        <f t="shared" si="2"/>
        <v>-0.4774603174603175</v>
      </c>
      <c r="W37" s="109">
        <f t="shared" si="3"/>
        <v>-0.4529968454258675</v>
      </c>
      <c r="X37" s="107">
        <f t="shared" si="4"/>
        <v>-0.26424870466321243</v>
      </c>
      <c r="Y37" s="109">
        <f t="shared" si="5"/>
        <v>-0.175</v>
      </c>
      <c r="Z37" s="107">
        <f t="shared" si="6"/>
        <v>-0.12335692618806876</v>
      </c>
      <c r="AA37" s="109">
        <f t="shared" si="7"/>
        <v>-0.1055004508566276</v>
      </c>
      <c r="AB37" s="89"/>
      <c r="AC37" s="107">
        <f t="shared" si="8"/>
        <v>-0.08294842547332856</v>
      </c>
      <c r="AD37" s="160">
        <f t="shared" si="9"/>
        <v>-0.0540036255913694</v>
      </c>
      <c r="AE37" s="109">
        <f t="shared" si="10"/>
        <v>-0.5099925980754997</v>
      </c>
      <c r="AF37" s="79">
        <f t="shared" si="11"/>
        <v>-0.16925496703049786</v>
      </c>
      <c r="AG37" s="89"/>
      <c r="AH37" s="26">
        <v>33173</v>
      </c>
      <c r="AI37" s="108">
        <v>0.2946974949507129</v>
      </c>
      <c r="AJ37" s="160">
        <v>0.05833057004190154</v>
      </c>
      <c r="AK37" s="108">
        <v>0.007385524372230428</v>
      </c>
      <c r="AL37" s="89"/>
    </row>
    <row r="38" spans="1:38" ht="12" customHeight="1" hidden="1" outlineLevel="2">
      <c r="A38" s="106" t="s">
        <v>105</v>
      </c>
      <c r="B38" s="107">
        <v>0.023997626200808576</v>
      </c>
      <c r="C38" s="107">
        <v>0.001063580480594163</v>
      </c>
      <c r="D38" s="109">
        <v>-0.00569041273499964</v>
      </c>
      <c r="E38" s="89"/>
      <c r="F38" s="107">
        <v>-0.2706506691278265</v>
      </c>
      <c r="G38" s="109">
        <v>-0.7612994350282486</v>
      </c>
      <c r="H38" s="89">
        <v>-0.46455484231091265</v>
      </c>
      <c r="I38" s="89"/>
      <c r="J38" s="107">
        <v>-0.011123201547575868</v>
      </c>
      <c r="K38" s="108">
        <v>-0.17769628271378562</v>
      </c>
      <c r="L38" s="109">
        <v>-0.23904382470119523</v>
      </c>
      <c r="M38" s="79">
        <v>-0.09152808694513552</v>
      </c>
      <c r="N38" s="89"/>
      <c r="O38" s="107">
        <v>-0.007295659700754297</v>
      </c>
      <c r="P38" s="108">
        <v>-0.17457244272345918</v>
      </c>
      <c r="Q38" s="109">
        <v>-0.22282608695652173</v>
      </c>
      <c r="R38" s="79">
        <v>-0.09012931314575345</v>
      </c>
      <c r="S38" s="89"/>
      <c r="T38" s="107">
        <f t="shared" si="0"/>
        <v>-0.011123201547575868</v>
      </c>
      <c r="U38" s="109">
        <f t="shared" si="1"/>
        <v>-0.007295659700754297</v>
      </c>
      <c r="V38" s="107">
        <f t="shared" si="2"/>
        <v>-0.17769628271378562</v>
      </c>
      <c r="W38" s="109">
        <f t="shared" si="3"/>
        <v>-0.17457244272345918</v>
      </c>
      <c r="X38" s="107">
        <f t="shared" si="4"/>
        <v>-0.23904382470119523</v>
      </c>
      <c r="Y38" s="109">
        <f t="shared" si="5"/>
        <v>-0.22282608695652173</v>
      </c>
      <c r="Z38" s="107">
        <f t="shared" si="6"/>
        <v>-0.09152808694513552</v>
      </c>
      <c r="AA38" s="109">
        <f t="shared" si="7"/>
        <v>-0.09012931314575345</v>
      </c>
      <c r="AB38" s="89"/>
      <c r="AC38" s="107">
        <f t="shared" si="8"/>
        <v>-0.3441043327724045</v>
      </c>
      <c r="AD38" s="160">
        <f t="shared" si="9"/>
        <v>-0.017894233142369067</v>
      </c>
      <c r="AE38" s="109">
        <f t="shared" si="10"/>
        <v>-0.07278204256146156</v>
      </c>
      <c r="AF38" s="79">
        <f t="shared" si="11"/>
        <v>-0.015519632298983866</v>
      </c>
      <c r="AG38" s="89"/>
      <c r="AH38" s="26">
        <v>55216</v>
      </c>
      <c r="AI38" s="108">
        <v>0.2809149521877717</v>
      </c>
      <c r="AJ38" s="160">
        <v>0.13898145465082584</v>
      </c>
      <c r="AK38" s="108">
        <v>0.024485656331498115</v>
      </c>
      <c r="AL38" s="89"/>
    </row>
    <row r="39" spans="1:38" ht="12" customHeight="1" hidden="1" outlineLevel="2">
      <c r="A39" s="106" t="s">
        <v>107</v>
      </c>
      <c r="B39" s="107">
        <v>-0.03159124940652277</v>
      </c>
      <c r="C39" s="107">
        <v>0.0015288239242299947</v>
      </c>
      <c r="D39" s="109">
        <v>-0.012770393536617148</v>
      </c>
      <c r="E39" s="89"/>
      <c r="F39" s="107">
        <v>-0.11075949367088607</v>
      </c>
      <c r="G39" s="109">
        <v>-0.6512587701196864</v>
      </c>
      <c r="H39" s="89">
        <v>-0.41398471868488074</v>
      </c>
      <c r="I39" s="89"/>
      <c r="J39" s="107">
        <v>-0.01174934725848564</v>
      </c>
      <c r="K39" s="108">
        <v>-0.07441016333938294</v>
      </c>
      <c r="L39" s="109">
        <v>-0.13190862196020633</v>
      </c>
      <c r="M39" s="79">
        <v>-0.055339691510655833</v>
      </c>
      <c r="N39" s="89"/>
      <c r="O39" s="107">
        <v>-0.00311122634171636</v>
      </c>
      <c r="P39" s="108">
        <v>-0.08011958146487294</v>
      </c>
      <c r="Q39" s="109">
        <v>-0.1333803810868031</v>
      </c>
      <c r="R39" s="79">
        <v>-0.05441466527439378</v>
      </c>
      <c r="S39" s="89"/>
      <c r="T39" s="107">
        <f t="shared" si="0"/>
        <v>-0.01174934725848564</v>
      </c>
      <c r="U39" s="109">
        <f t="shared" si="1"/>
        <v>-0.00311122634171636</v>
      </c>
      <c r="V39" s="107">
        <f t="shared" si="2"/>
        <v>-0.07441016333938294</v>
      </c>
      <c r="W39" s="109">
        <f t="shared" si="3"/>
        <v>-0.08011958146487294</v>
      </c>
      <c r="X39" s="107">
        <f t="shared" si="4"/>
        <v>-0.13190862196020633</v>
      </c>
      <c r="Y39" s="109">
        <f t="shared" si="5"/>
        <v>-0.1333803810868031</v>
      </c>
      <c r="Z39" s="107">
        <f t="shared" si="6"/>
        <v>-0.055339691510655833</v>
      </c>
      <c r="AA39" s="109">
        <f t="shared" si="7"/>
        <v>-0.05441466527439378</v>
      </c>
      <c r="AB39" s="89"/>
      <c r="AC39" s="107">
        <f t="shared" si="8"/>
        <v>-0.7352000691383631</v>
      </c>
      <c r="AD39" s="160">
        <f t="shared" si="9"/>
        <v>0.07126120757374647</v>
      </c>
      <c r="AE39" s="109">
        <f t="shared" si="10"/>
        <v>0.011034299906812877</v>
      </c>
      <c r="AF39" s="79">
        <f t="shared" si="11"/>
        <v>-0.016999575970879838</v>
      </c>
      <c r="AG39" s="89"/>
      <c r="AH39" s="26">
        <v>26516</v>
      </c>
      <c r="AI39" s="108">
        <v>0.3416050686378036</v>
      </c>
      <c r="AJ39" s="160">
        <v>0.19090360537034243</v>
      </c>
      <c r="AK39" s="108">
        <v>0.06373510333383617</v>
      </c>
      <c r="AL39" s="89"/>
    </row>
    <row r="40" spans="1:38" ht="12" customHeight="1" hidden="1" outlineLevel="2">
      <c r="A40" s="106" t="s">
        <v>150</v>
      </c>
      <c r="B40" s="107">
        <v>-0.02245702667734582</v>
      </c>
      <c r="C40" s="107">
        <v>-0.006989719157472417</v>
      </c>
      <c r="D40" s="109">
        <v>0.0016413623307345096</v>
      </c>
      <c r="E40" s="89"/>
      <c r="F40" s="107">
        <v>-0.0999834190018239</v>
      </c>
      <c r="G40" s="109">
        <v>-0.6798975672215108</v>
      </c>
      <c r="H40" s="89">
        <v>-0.3535504338900812</v>
      </c>
      <c r="I40" s="89"/>
      <c r="J40" s="107">
        <v>-0.008291873963515755</v>
      </c>
      <c r="K40" s="108">
        <v>-0.09617706237424548</v>
      </c>
      <c r="L40" s="109">
        <v>-0.19187145557655955</v>
      </c>
      <c r="M40" s="79">
        <v>-0.06062365234698955</v>
      </c>
      <c r="N40" s="89"/>
      <c r="O40" s="107">
        <v>-0.014060059017531679</v>
      </c>
      <c r="P40" s="108">
        <v>-0.09085636961144404</v>
      </c>
      <c r="Q40" s="109">
        <v>-0.2</v>
      </c>
      <c r="R40" s="79">
        <v>-0.06557646478757499</v>
      </c>
      <c r="S40" s="89"/>
      <c r="T40" s="107">
        <f t="shared" si="0"/>
        <v>-0.008291873963515755</v>
      </c>
      <c r="U40" s="109">
        <f t="shared" si="1"/>
        <v>-0.014060059017531679</v>
      </c>
      <c r="V40" s="107">
        <f t="shared" si="2"/>
        <v>-0.09617706237424548</v>
      </c>
      <c r="W40" s="109">
        <f t="shared" si="3"/>
        <v>-0.09085636961144404</v>
      </c>
      <c r="X40" s="107">
        <f t="shared" si="4"/>
        <v>-0.19187145557655955</v>
      </c>
      <c r="Y40" s="109">
        <f t="shared" si="5"/>
        <v>-0.2</v>
      </c>
      <c r="Z40" s="107">
        <f t="shared" si="6"/>
        <v>-0.06062365234698955</v>
      </c>
      <c r="AA40" s="109">
        <f t="shared" si="7"/>
        <v>-0.06557646478757499</v>
      </c>
      <c r="AB40" s="89"/>
      <c r="AC40" s="107">
        <f t="shared" si="8"/>
        <v>0.6956431175143204</v>
      </c>
      <c r="AD40" s="160">
        <f t="shared" si="9"/>
        <v>-0.058561582259514515</v>
      </c>
      <c r="AE40" s="109">
        <f t="shared" si="10"/>
        <v>0.04064272211720232</v>
      </c>
      <c r="AF40" s="79">
        <f t="shared" si="11"/>
        <v>0.0755272864529878</v>
      </c>
      <c r="AG40" s="89"/>
      <c r="AH40" s="26">
        <v>31733</v>
      </c>
      <c r="AI40" s="108">
        <v>0.38868055336715723</v>
      </c>
      <c r="AJ40" s="160">
        <v>0.21832162102543093</v>
      </c>
      <c r="AK40" s="108">
        <v>0.0472694040903791</v>
      </c>
      <c r="AL40" s="89"/>
    </row>
    <row r="41" spans="1:38" ht="12" customHeight="1" outlineLevel="1">
      <c r="A41" s="105" t="s">
        <v>95</v>
      </c>
      <c r="B41" s="125">
        <v>0.01215102762976526</v>
      </c>
      <c r="C41" s="125">
        <v>0.00846047766770245</v>
      </c>
      <c r="D41" s="127">
        <v>0.009769789082363324</v>
      </c>
      <c r="E41" s="139"/>
      <c r="F41" s="125">
        <v>-0.15004697603301217</v>
      </c>
      <c r="G41" s="127">
        <v>-0.7925945657964838</v>
      </c>
      <c r="H41" s="139">
        <v>-0.47720922662374654</v>
      </c>
      <c r="I41" s="139"/>
      <c r="J41" s="125">
        <v>-0.007936935480974698</v>
      </c>
      <c r="K41" s="126">
        <v>-0.10698492585082212</v>
      </c>
      <c r="L41" s="127">
        <v>-0.1720237428603427</v>
      </c>
      <c r="M41" s="126">
        <v>-0.060227950999062044</v>
      </c>
      <c r="N41" s="139"/>
      <c r="O41" s="125">
        <v>-0.004989895015470463</v>
      </c>
      <c r="P41" s="126">
        <v>-0.10396152965422487</v>
      </c>
      <c r="Q41" s="127">
        <v>-0.18153331940672654</v>
      </c>
      <c r="R41" s="126">
        <v>-0.060069441263501194</v>
      </c>
      <c r="S41" s="139"/>
      <c r="T41" s="125">
        <f t="shared" si="0"/>
        <v>-0.007936935480974698</v>
      </c>
      <c r="U41" s="127">
        <f t="shared" si="1"/>
        <v>-0.004989895015470463</v>
      </c>
      <c r="V41" s="125">
        <f t="shared" si="2"/>
        <v>-0.10698492585082212</v>
      </c>
      <c r="W41" s="127">
        <f t="shared" si="3"/>
        <v>-0.10396152965422487</v>
      </c>
      <c r="X41" s="125">
        <f t="shared" si="4"/>
        <v>-0.1720237428603427</v>
      </c>
      <c r="Y41" s="127">
        <f t="shared" si="5"/>
        <v>-0.18153331940672654</v>
      </c>
      <c r="Z41" s="125">
        <f t="shared" si="6"/>
        <v>-0.060227950999062044</v>
      </c>
      <c r="AA41" s="127">
        <f t="shared" si="7"/>
        <v>-0.060069441263501194</v>
      </c>
      <c r="AB41" s="139"/>
      <c r="AC41" s="125">
        <f t="shared" si="8"/>
        <v>-0.37130709611643753</v>
      </c>
      <c r="AD41" s="139">
        <f t="shared" si="9"/>
        <v>-0.029081874869031257</v>
      </c>
      <c r="AE41" s="127">
        <f t="shared" si="10"/>
        <v>0.052384744450563264</v>
      </c>
      <c r="AF41" s="126">
        <f t="shared" si="11"/>
        <v>-0.002638774928262261</v>
      </c>
      <c r="AG41" s="139"/>
      <c r="AH41" s="30">
        <v>393581</v>
      </c>
      <c r="AI41" s="126">
        <v>0.2899504803331462</v>
      </c>
      <c r="AJ41" s="139">
        <v>0.1468998757561976</v>
      </c>
      <c r="AK41" s="126">
        <v>0.02967368851646802</v>
      </c>
      <c r="AL41" s="89"/>
    </row>
    <row r="42" spans="1:38" ht="12" customHeight="1" outlineLevel="1" collapsed="1">
      <c r="A42" s="105" t="s">
        <v>96</v>
      </c>
      <c r="B42" s="125">
        <v>0.10419440298552016</v>
      </c>
      <c r="C42" s="125">
        <v>0.010374190880834926</v>
      </c>
      <c r="D42" s="127">
        <v>0.017512016580676457</v>
      </c>
      <c r="E42" s="139"/>
      <c r="F42" s="125">
        <v>-0.07196931113145268</v>
      </c>
      <c r="G42" s="127">
        <v>-0.6011582224035038</v>
      </c>
      <c r="H42" s="139">
        <v>-0.3030685987480366</v>
      </c>
      <c r="I42" s="139"/>
      <c r="J42" s="125">
        <v>-0.007639225181598063</v>
      </c>
      <c r="K42" s="126">
        <v>-0.07960293811932645</v>
      </c>
      <c r="L42" s="127">
        <v>-0.14105968639352554</v>
      </c>
      <c r="M42" s="126">
        <v>-0.04775842192903804</v>
      </c>
      <c r="N42" s="139"/>
      <c r="O42" s="125">
        <v>-0.005008307619273677</v>
      </c>
      <c r="P42" s="126">
        <v>-0.06575183048053145</v>
      </c>
      <c r="Q42" s="127">
        <v>-0.1396388747382125</v>
      </c>
      <c r="R42" s="126">
        <v>-0.042473564678014115</v>
      </c>
      <c r="S42" s="139"/>
      <c r="T42" s="125">
        <f t="shared" si="0"/>
        <v>-0.007639225181598063</v>
      </c>
      <c r="U42" s="127">
        <f t="shared" si="1"/>
        <v>-0.005008307619273677</v>
      </c>
      <c r="V42" s="125">
        <f t="shared" si="2"/>
        <v>-0.07960293811932645</v>
      </c>
      <c r="W42" s="127">
        <f t="shared" si="3"/>
        <v>-0.06575183048053145</v>
      </c>
      <c r="X42" s="125">
        <f t="shared" si="4"/>
        <v>-0.14105968639352554</v>
      </c>
      <c r="Y42" s="127">
        <f t="shared" si="5"/>
        <v>-0.1396388747382125</v>
      </c>
      <c r="Z42" s="125">
        <f t="shared" si="6"/>
        <v>-0.04775842192903804</v>
      </c>
      <c r="AA42" s="127">
        <f t="shared" si="7"/>
        <v>-0.042473564678014115</v>
      </c>
      <c r="AB42" s="139"/>
      <c r="AC42" s="125">
        <f t="shared" si="8"/>
        <v>-0.34439586473533174</v>
      </c>
      <c r="AD42" s="139">
        <f t="shared" si="9"/>
        <v>-0.2106573693472488</v>
      </c>
      <c r="AE42" s="127">
        <f t="shared" si="10"/>
        <v>-0.010174900492264133</v>
      </c>
      <c r="AF42" s="126">
        <f t="shared" si="11"/>
        <v>-0.12442697689934099</v>
      </c>
      <c r="AG42" s="139"/>
      <c r="AH42" s="30">
        <v>576853</v>
      </c>
      <c r="AI42" s="126">
        <v>0.3023092538306986</v>
      </c>
      <c r="AJ42" s="139">
        <v>0.1542940749203003</v>
      </c>
      <c r="AK42" s="126">
        <v>0.03856095053679187</v>
      </c>
      <c r="AL42" s="89"/>
    </row>
    <row r="43" spans="1:38" ht="12" customHeight="1" hidden="1" outlineLevel="2">
      <c r="A43" s="60" t="s">
        <v>97</v>
      </c>
      <c r="B43" s="112">
        <v>0.0948552471765495</v>
      </c>
      <c r="C43" s="112">
        <v>0.01027834173261053</v>
      </c>
      <c r="D43" s="128">
        <v>0.013525872846726354</v>
      </c>
      <c r="E43" s="86"/>
      <c r="F43" s="112">
        <v>-0.07268570712764624</v>
      </c>
      <c r="G43" s="128">
        <v>-0.6282181380839629</v>
      </c>
      <c r="H43" s="86">
        <v>-0.3251849194554058</v>
      </c>
      <c r="I43" s="86"/>
      <c r="J43" s="112">
        <v>-0.0022868059978000347</v>
      </c>
      <c r="K43" s="113">
        <v>-0.0902995939008505</v>
      </c>
      <c r="L43" s="128">
        <v>-0.1457512661789533</v>
      </c>
      <c r="M43" s="57">
        <v>-0.05124269437392998</v>
      </c>
      <c r="N43" s="86"/>
      <c r="O43" s="112">
        <v>-0.002012766691586635</v>
      </c>
      <c r="P43" s="113">
        <v>-0.06718421243560908</v>
      </c>
      <c r="Q43" s="128">
        <v>-0.1413566185775753</v>
      </c>
      <c r="R43" s="57">
        <v>-0.04326224980781824</v>
      </c>
      <c r="S43" s="86"/>
      <c r="T43" s="112">
        <f t="shared" si="0"/>
        <v>-0.0022868059978000347</v>
      </c>
      <c r="U43" s="128">
        <f t="shared" si="1"/>
        <v>-0.002012766691586635</v>
      </c>
      <c r="V43" s="112">
        <f t="shared" si="2"/>
        <v>-0.0902995939008505</v>
      </c>
      <c r="W43" s="128">
        <f t="shared" si="3"/>
        <v>-0.06718421243560908</v>
      </c>
      <c r="X43" s="112">
        <f t="shared" si="4"/>
        <v>-0.1457512661789533</v>
      </c>
      <c r="Y43" s="128">
        <f t="shared" si="5"/>
        <v>-0.1413566185775753</v>
      </c>
      <c r="Z43" s="112">
        <f t="shared" si="6"/>
        <v>-0.05124269437392998</v>
      </c>
      <c r="AA43" s="128">
        <f t="shared" si="7"/>
        <v>-0.04326224980781824</v>
      </c>
      <c r="AB43" s="86"/>
      <c r="AC43" s="112">
        <f t="shared" si="8"/>
        <v>-0.11983496041073542</v>
      </c>
      <c r="AD43" s="162">
        <f t="shared" si="9"/>
        <v>-0.3440597221764822</v>
      </c>
      <c r="AE43" s="128">
        <f t="shared" si="10"/>
        <v>-0.03108908267331134</v>
      </c>
      <c r="AF43" s="57">
        <f t="shared" si="11"/>
        <v>-0.18446670253079486</v>
      </c>
      <c r="AG43" s="86"/>
      <c r="AH43" s="168">
        <v>241582</v>
      </c>
      <c r="AI43" s="113">
        <v>0.3074525419940227</v>
      </c>
      <c r="AJ43" s="162">
        <v>0.1635179773327483</v>
      </c>
      <c r="AK43" s="113">
        <v>0.04094675927842306</v>
      </c>
      <c r="AL43" s="89"/>
    </row>
    <row r="44" spans="1:38" ht="12" customHeight="1" hidden="1" outlineLevel="2" collapsed="1">
      <c r="A44" s="64" t="s">
        <v>98</v>
      </c>
      <c r="B44" s="129">
        <v>0.11102317506162794</v>
      </c>
      <c r="C44" s="129">
        <v>0.01044373575749375</v>
      </c>
      <c r="D44" s="130">
        <v>0.02040375326797883</v>
      </c>
      <c r="E44" s="91"/>
      <c r="F44" s="129">
        <v>-0.07139750303603865</v>
      </c>
      <c r="G44" s="130">
        <v>-0.5764712421217255</v>
      </c>
      <c r="H44" s="91">
        <v>-0.28435164753963366</v>
      </c>
      <c r="I44" s="91"/>
      <c r="J44" s="129">
        <v>-0.011487077038331876</v>
      </c>
      <c r="K44" s="68">
        <v>-0.07077351211182088</v>
      </c>
      <c r="L44" s="130">
        <v>-0.1372301332108406</v>
      </c>
      <c r="M44" s="68">
        <v>-0.04508734612599566</v>
      </c>
      <c r="N44" s="91"/>
      <c r="O44" s="129">
        <v>-0.007113697910351239</v>
      </c>
      <c r="P44" s="68">
        <v>-0.06460076378159345</v>
      </c>
      <c r="Q44" s="130">
        <v>-0.1382488479262673</v>
      </c>
      <c r="R44" s="68">
        <v>-0.04188134687332977</v>
      </c>
      <c r="S44" s="91"/>
      <c r="T44" s="129">
        <f t="shared" si="0"/>
        <v>-0.011487077038331876</v>
      </c>
      <c r="U44" s="130">
        <f t="shared" si="1"/>
        <v>-0.007113697910351239</v>
      </c>
      <c r="V44" s="129">
        <f t="shared" si="2"/>
        <v>-0.07077351211182088</v>
      </c>
      <c r="W44" s="130">
        <f t="shared" si="3"/>
        <v>-0.06460076378159345</v>
      </c>
      <c r="X44" s="129">
        <f t="shared" si="4"/>
        <v>-0.1372301332108406</v>
      </c>
      <c r="Y44" s="130">
        <f t="shared" si="5"/>
        <v>-0.1382488479262673</v>
      </c>
      <c r="Z44" s="129">
        <f t="shared" si="6"/>
        <v>-0.04508734612599566</v>
      </c>
      <c r="AA44" s="130">
        <f t="shared" si="7"/>
        <v>-0.04188134687332977</v>
      </c>
      <c r="AB44" s="91"/>
      <c r="AC44" s="129">
        <f t="shared" si="8"/>
        <v>-0.3807216677825752</v>
      </c>
      <c r="AD44" s="91">
        <f t="shared" si="9"/>
        <v>-0.09555224998727062</v>
      </c>
      <c r="AE44" s="130">
        <f t="shared" si="10"/>
        <v>0.007368703108253086</v>
      </c>
      <c r="AF44" s="68">
        <f t="shared" si="11"/>
        <v>-0.07654957378430167</v>
      </c>
      <c r="AG44" s="91"/>
      <c r="AH44" s="167">
        <v>335271</v>
      </c>
      <c r="AI44" s="68">
        <v>0.2986032194851329</v>
      </c>
      <c r="AJ44" s="91">
        <v>0.14764772378165722</v>
      </c>
      <c r="AK44" s="68">
        <v>0.036841838393419056</v>
      </c>
      <c r="AL44" s="89"/>
    </row>
    <row r="45" spans="1:38" ht="12" customHeight="1" hidden="1" outlineLevel="3">
      <c r="A45" s="106" t="s">
        <v>119</v>
      </c>
      <c r="B45" s="107">
        <v>0.10977528797129729</v>
      </c>
      <c r="C45" s="107">
        <v>0.02176913175599464</v>
      </c>
      <c r="D45" s="109">
        <v>0.030389807726024193</v>
      </c>
      <c r="E45" s="86"/>
      <c r="F45" s="107">
        <v>-0.08611051386798538</v>
      </c>
      <c r="G45" s="108">
        <v>-0.5890771028037384</v>
      </c>
      <c r="H45" s="86">
        <v>-0.2993808049535604</v>
      </c>
      <c r="I45" s="86"/>
      <c r="J45" s="107">
        <v>-0.00434583714547118</v>
      </c>
      <c r="K45" s="108">
        <v>-0.0646470300146925</v>
      </c>
      <c r="L45" s="109">
        <v>-0.13932980599647266</v>
      </c>
      <c r="M45" s="79">
        <v>-0.03918049947659638</v>
      </c>
      <c r="N45" s="89"/>
      <c r="O45" s="107">
        <v>-0.0008814455707360071</v>
      </c>
      <c r="P45" s="108">
        <v>-0.05853627192700636</v>
      </c>
      <c r="Q45" s="109">
        <v>-0.13685636856368563</v>
      </c>
      <c r="R45" s="79">
        <v>-0.03601133994048874</v>
      </c>
      <c r="S45" s="89"/>
      <c r="T45" s="107">
        <f t="shared" si="0"/>
        <v>-0.00434583714547118</v>
      </c>
      <c r="U45" s="109">
        <f t="shared" si="1"/>
        <v>-0.0008814455707360071</v>
      </c>
      <c r="V45" s="107">
        <f t="shared" si="2"/>
        <v>-0.0646470300146925</v>
      </c>
      <c r="W45" s="109">
        <f t="shared" si="3"/>
        <v>-0.05853627192700636</v>
      </c>
      <c r="X45" s="107">
        <f t="shared" si="4"/>
        <v>-0.13932980599647266</v>
      </c>
      <c r="Y45" s="109">
        <f t="shared" si="5"/>
        <v>-0.13685636856368563</v>
      </c>
      <c r="Z45" s="107">
        <f t="shared" si="6"/>
        <v>-0.03918049947659638</v>
      </c>
      <c r="AA45" s="109">
        <f t="shared" si="7"/>
        <v>-0.03601133994048874</v>
      </c>
      <c r="AB45" s="89"/>
      <c r="AC45" s="107">
        <f t="shared" si="8"/>
        <v>-0.7971747349864304</v>
      </c>
      <c r="AD45" s="160">
        <f t="shared" si="9"/>
        <v>-0.10439267631027382</v>
      </c>
      <c r="AE45" s="109">
        <f t="shared" si="10"/>
        <v>-0.018073235895018053</v>
      </c>
      <c r="AF45" s="79">
        <f t="shared" si="11"/>
        <v>-0.08800448806806134</v>
      </c>
      <c r="AG45" s="89"/>
      <c r="AH45" s="26">
        <v>158679</v>
      </c>
      <c r="AI45" s="108">
        <v>0.2891371889159876</v>
      </c>
      <c r="AJ45" s="160">
        <v>0.14261496480315605</v>
      </c>
      <c r="AK45" s="108">
        <v>0.035467831282022196</v>
      </c>
      <c r="AL45" s="89"/>
    </row>
    <row r="46" spans="1:38" ht="12" customHeight="1" hidden="1" outlineLevel="3">
      <c r="A46" s="106" t="s">
        <v>100</v>
      </c>
      <c r="B46" s="107">
        <v>0.11214687619261908</v>
      </c>
      <c r="C46" s="107">
        <v>0.0006592033384349939</v>
      </c>
      <c r="D46" s="109">
        <v>0.011594335731634663</v>
      </c>
      <c r="E46" s="91"/>
      <c r="F46" s="107">
        <v>-0.05860821562721802</v>
      </c>
      <c r="G46" s="108">
        <v>-0.5653098505573176</v>
      </c>
      <c r="H46" s="89">
        <v>-0.2711856404221618</v>
      </c>
      <c r="I46" s="91"/>
      <c r="J46" s="107">
        <v>-0.017446743529052455</v>
      </c>
      <c r="K46" s="108">
        <v>-0.0758266489699348</v>
      </c>
      <c r="L46" s="109">
        <v>-0.13547161848491243</v>
      </c>
      <c r="M46" s="79">
        <v>-0.04999792797646181</v>
      </c>
      <c r="N46" s="89"/>
      <c r="O46" s="107">
        <v>-0.012391758733950433</v>
      </c>
      <c r="P46" s="108">
        <v>-0.06963713980789754</v>
      </c>
      <c r="Q46" s="109">
        <v>-0.13940415964024733</v>
      </c>
      <c r="R46" s="79">
        <v>-0.04680650297823822</v>
      </c>
      <c r="S46" s="89"/>
      <c r="T46" s="107">
        <f t="shared" si="0"/>
        <v>-0.017446743529052455</v>
      </c>
      <c r="U46" s="109">
        <f t="shared" si="1"/>
        <v>-0.012391758733950433</v>
      </c>
      <c r="V46" s="107">
        <f t="shared" si="2"/>
        <v>-0.0758266489699348</v>
      </c>
      <c r="W46" s="109">
        <f t="shared" si="3"/>
        <v>-0.06963713980789754</v>
      </c>
      <c r="X46" s="107">
        <f t="shared" si="4"/>
        <v>-0.13547161848491243</v>
      </c>
      <c r="Y46" s="109">
        <f t="shared" si="5"/>
        <v>-0.13940415964024733</v>
      </c>
      <c r="Z46" s="107">
        <f t="shared" si="6"/>
        <v>-0.04999792797646181</v>
      </c>
      <c r="AA46" s="109">
        <f t="shared" si="7"/>
        <v>-0.04680650297823822</v>
      </c>
      <c r="AB46" s="89"/>
      <c r="AC46" s="107">
        <f t="shared" si="8"/>
        <v>-0.2897380125227623</v>
      </c>
      <c r="AD46" s="160">
        <f t="shared" si="9"/>
        <v>-0.0888823001506346</v>
      </c>
      <c r="AE46" s="109">
        <f t="shared" si="10"/>
        <v>0.028209639981212817</v>
      </c>
      <c r="AF46" s="79">
        <f t="shared" si="11"/>
        <v>-0.06818336759119527</v>
      </c>
      <c r="AG46" s="89"/>
      <c r="AH46" s="26">
        <v>176592</v>
      </c>
      <c r="AI46" s="108">
        <v>0.3071090423122225</v>
      </c>
      <c r="AJ46" s="160">
        <v>0.15216997372474406</v>
      </c>
      <c r="AK46" s="108">
        <v>0.038076470055268645</v>
      </c>
      <c r="AL46" s="89"/>
    </row>
    <row r="47" spans="1:38" ht="12" customHeight="1" outlineLevel="1">
      <c r="A47" s="105" t="s">
        <v>99</v>
      </c>
      <c r="B47" s="125">
        <v>0.02728989817850242</v>
      </c>
      <c r="C47" s="125">
        <v>-0.004434542754084447</v>
      </c>
      <c r="D47" s="127">
        <v>0.008461030242322202</v>
      </c>
      <c r="E47" s="139"/>
      <c r="F47" s="125">
        <v>-0.041971693509028796</v>
      </c>
      <c r="G47" s="126">
        <v>-0.5907349355625218</v>
      </c>
      <c r="H47" s="139">
        <v>-0.30700647657498525</v>
      </c>
      <c r="I47" s="139"/>
      <c r="J47" s="125">
        <v>-0.01048951048951049</v>
      </c>
      <c r="K47" s="126">
        <v>-0.04433125825315978</v>
      </c>
      <c r="L47" s="127">
        <v>-0.1571753986332574</v>
      </c>
      <c r="M47" s="126">
        <v>-0.042537587092042535</v>
      </c>
      <c r="N47" s="139"/>
      <c r="O47" s="125">
        <v>-0.009962264150943397</v>
      </c>
      <c r="P47" s="126">
        <v>-0.05642127888232133</v>
      </c>
      <c r="Q47" s="127">
        <v>-0.14905857740585773</v>
      </c>
      <c r="R47" s="126">
        <v>-0.0471671388101983</v>
      </c>
      <c r="S47" s="139"/>
      <c r="T47" s="125">
        <f t="shared" si="0"/>
        <v>-0.01048951048951049</v>
      </c>
      <c r="U47" s="127">
        <f t="shared" si="1"/>
        <v>-0.009962264150943397</v>
      </c>
      <c r="V47" s="125">
        <f t="shared" si="2"/>
        <v>-0.04433125825315978</v>
      </c>
      <c r="W47" s="127">
        <f t="shared" si="3"/>
        <v>-0.05642127888232133</v>
      </c>
      <c r="X47" s="125">
        <f t="shared" si="4"/>
        <v>-0.1571753986332574</v>
      </c>
      <c r="Y47" s="127">
        <f t="shared" si="5"/>
        <v>-0.14905857740585773</v>
      </c>
      <c r="Z47" s="125">
        <f t="shared" si="6"/>
        <v>-0.042537587092042535</v>
      </c>
      <c r="AA47" s="127">
        <f t="shared" si="7"/>
        <v>-0.0471671388101983</v>
      </c>
      <c r="AB47" s="139"/>
      <c r="AC47" s="125">
        <f t="shared" si="8"/>
        <v>-0.0502641509433962</v>
      </c>
      <c r="AD47" s="139">
        <f t="shared" si="9"/>
        <v>0.21428122277018707</v>
      </c>
      <c r="AE47" s="127">
        <f t="shared" si="10"/>
        <v>-0.05445390240978311</v>
      </c>
      <c r="AF47" s="126">
        <f t="shared" si="11"/>
        <v>0.09815205744798712</v>
      </c>
      <c r="AG47" s="139"/>
      <c r="AH47" s="30">
        <v>47318</v>
      </c>
      <c r="AI47" s="126">
        <v>0.30945940234160363</v>
      </c>
      <c r="AJ47" s="139">
        <v>0.1741197852825563</v>
      </c>
      <c r="AK47" s="126">
        <v>0.049663975654085125</v>
      </c>
      <c r="AL47" s="89"/>
    </row>
    <row r="48" spans="1:38" ht="12" customHeight="1" outlineLevel="1">
      <c r="A48" s="105" t="s">
        <v>120</v>
      </c>
      <c r="B48" s="125">
        <v>0.022241492453360833</v>
      </c>
      <c r="C48" s="125">
        <v>-0.009198935584510919</v>
      </c>
      <c r="D48" s="127">
        <v>0.009863165937348059</v>
      </c>
      <c r="E48" s="139"/>
      <c r="F48" s="125">
        <v>-0.11715933669790915</v>
      </c>
      <c r="G48" s="126">
        <v>-0.588661474370585</v>
      </c>
      <c r="H48" s="139">
        <v>-0.352335350980215</v>
      </c>
      <c r="I48" s="139"/>
      <c r="J48" s="125">
        <v>-0.02760265803373658</v>
      </c>
      <c r="K48" s="126">
        <v>-0.08012192466797301</v>
      </c>
      <c r="L48" s="127">
        <v>-0.11995249406175772</v>
      </c>
      <c r="M48" s="126">
        <v>-0.060266754487073936</v>
      </c>
      <c r="N48" s="139"/>
      <c r="O48" s="125">
        <v>-0.007261410788381743</v>
      </c>
      <c r="P48" s="126">
        <v>-0.05940381728500965</v>
      </c>
      <c r="Q48" s="127">
        <v>-0.11332227750138198</v>
      </c>
      <c r="R48" s="126">
        <v>-0.04275456919060052</v>
      </c>
      <c r="S48" s="139"/>
      <c r="T48" s="125">
        <f t="shared" si="0"/>
        <v>-0.02760265803373658</v>
      </c>
      <c r="U48" s="127">
        <f t="shared" si="1"/>
        <v>-0.007261410788381743</v>
      </c>
      <c r="V48" s="125">
        <f t="shared" si="2"/>
        <v>-0.08012192466797301</v>
      </c>
      <c r="W48" s="127">
        <f t="shared" si="3"/>
        <v>-0.05940381728500965</v>
      </c>
      <c r="X48" s="125">
        <f t="shared" si="4"/>
        <v>-0.11995249406175772</v>
      </c>
      <c r="Y48" s="127">
        <f t="shared" si="5"/>
        <v>-0.11332227750138198</v>
      </c>
      <c r="Z48" s="125">
        <f t="shared" si="6"/>
        <v>-0.060266754487073936</v>
      </c>
      <c r="AA48" s="127">
        <f t="shared" si="7"/>
        <v>-0.04275456919060052</v>
      </c>
      <c r="AB48" s="139"/>
      <c r="AC48" s="125">
        <f t="shared" si="8"/>
        <v>-0.7369307412530096</v>
      </c>
      <c r="AD48" s="139">
        <f t="shared" si="9"/>
        <v>-0.34876727338179825</v>
      </c>
      <c r="AE48" s="127">
        <f t="shared" si="10"/>
        <v>-0.05850761833034007</v>
      </c>
      <c r="AF48" s="126">
        <f t="shared" si="11"/>
        <v>-0.4095979828121721</v>
      </c>
      <c r="AG48" s="139"/>
      <c r="AH48" s="30">
        <v>43617</v>
      </c>
      <c r="AI48" s="126">
        <v>0.2953664855446271</v>
      </c>
      <c r="AJ48" s="139">
        <v>0.16436251920122888</v>
      </c>
      <c r="AK48" s="126">
        <v>0.05206685466675837</v>
      </c>
      <c r="AL48" s="89"/>
    </row>
    <row r="49" spans="2:38" ht="12">
      <c r="B49" s="107"/>
      <c r="C49" s="107"/>
      <c r="D49" s="109"/>
      <c r="E49" s="89"/>
      <c r="F49" s="107"/>
      <c r="G49" s="108"/>
      <c r="H49" s="89"/>
      <c r="I49" s="89"/>
      <c r="J49" s="107"/>
      <c r="K49" s="108"/>
      <c r="L49" s="109"/>
      <c r="M49" s="114"/>
      <c r="N49" s="89"/>
      <c r="O49" s="107"/>
      <c r="P49" s="108"/>
      <c r="Q49" s="109"/>
      <c r="R49" s="114"/>
      <c r="S49" s="89"/>
      <c r="T49" s="107"/>
      <c r="U49" s="109"/>
      <c r="V49" s="107"/>
      <c r="W49" s="109"/>
      <c r="X49" s="107"/>
      <c r="Y49" s="109"/>
      <c r="Z49" s="107"/>
      <c r="AA49" s="109"/>
      <c r="AB49" s="89"/>
      <c r="AC49" s="107"/>
      <c r="AD49" s="160"/>
      <c r="AE49" s="109"/>
      <c r="AF49" s="114"/>
      <c r="AG49" s="89"/>
      <c r="AH49" s="26"/>
      <c r="AI49" s="108"/>
      <c r="AJ49" s="160"/>
      <c r="AK49" s="108"/>
      <c r="AL49" s="89"/>
    </row>
    <row r="50" spans="1:38" ht="12" collapsed="1">
      <c r="A50" s="105" t="s">
        <v>173</v>
      </c>
      <c r="B50" s="125">
        <v>0.020143126554230513</v>
      </c>
      <c r="C50" s="125">
        <v>-0.003811941709482051</v>
      </c>
      <c r="D50" s="127">
        <v>0.005541933334964236</v>
      </c>
      <c r="E50" s="139"/>
      <c r="F50" s="125">
        <v>-0.16857959180111246</v>
      </c>
      <c r="G50" s="126">
        <v>-0.6860839128733545</v>
      </c>
      <c r="H50" s="139">
        <v>-0.41048338595719</v>
      </c>
      <c r="I50" s="139"/>
      <c r="J50" s="125">
        <v>-0.020038605552758545</v>
      </c>
      <c r="K50" s="126">
        <v>-0.1021943230497547</v>
      </c>
      <c r="L50" s="127">
        <v>-0.1639714687353569</v>
      </c>
      <c r="M50" s="126">
        <v>-0.0653828977650598</v>
      </c>
      <c r="N50" s="139"/>
      <c r="O50" s="125">
        <f>O4</f>
        <v>-0.013771832227093389</v>
      </c>
      <c r="P50" s="126">
        <f>P4</f>
        <v>-0.0966682993137379</v>
      </c>
      <c r="Q50" s="127">
        <f>Q4</f>
        <v>-0.16048832045302486</v>
      </c>
      <c r="R50" s="126">
        <f>R4</f>
        <v>-0.06073937084360756</v>
      </c>
      <c r="S50" s="139"/>
      <c r="T50" s="125">
        <f t="shared" si="0"/>
        <v>-0.020038605552758545</v>
      </c>
      <c r="U50" s="127">
        <f t="shared" si="1"/>
        <v>-0.013771832227093389</v>
      </c>
      <c r="V50" s="125">
        <f t="shared" si="2"/>
        <v>-0.1021943230497547</v>
      </c>
      <c r="W50" s="127">
        <f t="shared" si="3"/>
        <v>-0.0966682993137379</v>
      </c>
      <c r="X50" s="125">
        <f t="shared" si="4"/>
        <v>-0.1639714687353569</v>
      </c>
      <c r="Y50" s="127">
        <f t="shared" si="5"/>
        <v>-0.16048832045302486</v>
      </c>
      <c r="Z50" s="125">
        <f t="shared" si="6"/>
        <v>-0.0653828977650598</v>
      </c>
      <c r="AA50" s="127">
        <f t="shared" si="7"/>
        <v>-0.06073937084360756</v>
      </c>
      <c r="AB50" s="139"/>
      <c r="AC50" s="125">
        <f t="shared" si="8"/>
        <v>-0.31273500090441486</v>
      </c>
      <c r="AD50" s="139">
        <f t="shared" si="9"/>
        <v>-0.05716479730425426</v>
      </c>
      <c r="AE50" s="127">
        <f t="shared" si="10"/>
        <v>-0.021703437810925066</v>
      </c>
      <c r="AF50" s="126">
        <f t="shared" si="11"/>
        <v>-0.07645003326439535</v>
      </c>
      <c r="AG50" s="139"/>
      <c r="AH50" s="30">
        <v>3740436</v>
      </c>
      <c r="AI50" s="126">
        <v>0.27065400931869976</v>
      </c>
      <c r="AJ50" s="139">
        <v>0.1356063838547164</v>
      </c>
      <c r="AK50" s="126">
        <v>0.03375408642201069</v>
      </c>
      <c r="AL50" s="89"/>
    </row>
    <row r="51" spans="1:38" ht="12" customHeight="1" hidden="1" outlineLevel="1">
      <c r="A51" s="60" t="s">
        <v>112</v>
      </c>
      <c r="B51" s="112">
        <v>0.02014371098542172</v>
      </c>
      <c r="C51" s="112">
        <v>-0.0031567197190332415</v>
      </c>
      <c r="D51" s="128">
        <v>0.006616063140144687</v>
      </c>
      <c r="E51" s="86"/>
      <c r="F51" s="112">
        <v>-0.18120853581779137</v>
      </c>
      <c r="G51" s="113">
        <v>-0.6858632515305517</v>
      </c>
      <c r="H51" s="86">
        <v>-0.4169388313963833</v>
      </c>
      <c r="I51" s="86"/>
      <c r="J51" s="112">
        <v>-0.02078839079020009</v>
      </c>
      <c r="K51" s="113">
        <v>-0.10378374401369826</v>
      </c>
      <c r="L51" s="128">
        <v>-0.15835742240938344</v>
      </c>
      <c r="M51" s="57">
        <v>-0.06547283479798817</v>
      </c>
      <c r="N51" s="86"/>
      <c r="O51" s="112">
        <v>-0.013773130186319527</v>
      </c>
      <c r="P51" s="113">
        <v>-0.09795437417772612</v>
      </c>
      <c r="Q51" s="128">
        <v>-0.15375404674264934</v>
      </c>
      <c r="R51" s="57">
        <v>-0.060102860999805115</v>
      </c>
      <c r="S51" s="86"/>
      <c r="T51" s="112">
        <f t="shared" si="0"/>
        <v>-0.02078839079020009</v>
      </c>
      <c r="U51" s="128">
        <f t="shared" si="1"/>
        <v>-0.013773130186319527</v>
      </c>
      <c r="V51" s="112">
        <f t="shared" si="2"/>
        <v>-0.10378374401369826</v>
      </c>
      <c r="W51" s="128">
        <f t="shared" si="3"/>
        <v>-0.09795437417772612</v>
      </c>
      <c r="X51" s="112">
        <f t="shared" si="4"/>
        <v>-0.15835742240938344</v>
      </c>
      <c r="Y51" s="128">
        <f t="shared" si="5"/>
        <v>-0.15375404674264934</v>
      </c>
      <c r="Z51" s="112">
        <f t="shared" si="6"/>
        <v>-0.06547283479798817</v>
      </c>
      <c r="AA51" s="128">
        <f t="shared" si="7"/>
        <v>-0.060102860999805115</v>
      </c>
      <c r="AB51" s="86"/>
      <c r="AC51" s="112">
        <f t="shared" si="8"/>
        <v>-0.3374604929587741</v>
      </c>
      <c r="AD51" s="162">
        <f t="shared" si="9"/>
        <v>-0.059511072220169235</v>
      </c>
      <c r="AE51" s="128">
        <f t="shared" si="10"/>
        <v>-0.029939866717388908</v>
      </c>
      <c r="AF51" s="57">
        <f t="shared" si="11"/>
        <v>-0.08934639231567473</v>
      </c>
      <c r="AG51" s="86"/>
      <c r="AH51" s="168">
        <v>3379952</v>
      </c>
      <c r="AI51" s="113">
        <v>0.26231378433776575</v>
      </c>
      <c r="AJ51" s="162">
        <v>0.12998734893276592</v>
      </c>
      <c r="AK51" s="113">
        <v>0.03271348232164244</v>
      </c>
      <c r="AL51" s="89"/>
    </row>
    <row r="52" spans="1:38" ht="12" customHeight="1" hidden="1" outlineLevel="1">
      <c r="A52" s="64" t="s">
        <v>113</v>
      </c>
      <c r="B52" s="110">
        <v>0.02013764687238233</v>
      </c>
      <c r="C52" s="110">
        <v>-0.00984727292615229</v>
      </c>
      <c r="D52" s="142">
        <v>-0.004418864130975132</v>
      </c>
      <c r="E52" s="91"/>
      <c r="F52" s="110">
        <v>-0.07910152803754808</v>
      </c>
      <c r="G52" s="111">
        <v>-0.6876306932467687</v>
      </c>
      <c r="H52" s="91">
        <v>-0.3649742251162443</v>
      </c>
      <c r="I52" s="91"/>
      <c r="J52" s="110">
        <v>-0.014605778442610552</v>
      </c>
      <c r="K52" s="111">
        <v>-0.09231504770615503</v>
      </c>
      <c r="L52" s="142">
        <v>-0.20339124624122953</v>
      </c>
      <c r="M52" s="68">
        <v>-0.06477052251287883</v>
      </c>
      <c r="N52" s="91"/>
      <c r="O52" s="110">
        <v>-0.013762169325653703</v>
      </c>
      <c r="P52" s="111">
        <v>-0.08865544546575942</v>
      </c>
      <c r="Q52" s="142">
        <v>-0.20745380035567926</v>
      </c>
      <c r="R52" s="68">
        <v>-0.06512797823878347</v>
      </c>
      <c r="S52" s="91"/>
      <c r="T52" s="110">
        <f t="shared" si="0"/>
        <v>-0.014605778442610552</v>
      </c>
      <c r="U52" s="142">
        <f t="shared" si="1"/>
        <v>-0.013762169325653703</v>
      </c>
      <c r="V52" s="110">
        <f t="shared" si="2"/>
        <v>-0.09231504770615503</v>
      </c>
      <c r="W52" s="142">
        <f t="shared" si="3"/>
        <v>-0.08865544546575942</v>
      </c>
      <c r="X52" s="110">
        <f t="shared" si="4"/>
        <v>-0.20339124624122953</v>
      </c>
      <c r="Y52" s="142">
        <f t="shared" si="5"/>
        <v>-0.20745380035567926</v>
      </c>
      <c r="Z52" s="110">
        <f t="shared" si="6"/>
        <v>-0.06477052251287883</v>
      </c>
      <c r="AA52" s="142">
        <f t="shared" si="7"/>
        <v>-0.06512797823878347</v>
      </c>
      <c r="AB52" s="91"/>
      <c r="AC52" s="110">
        <f t="shared" si="8"/>
        <v>-0.05775858645751628</v>
      </c>
      <c r="AD52" s="163">
        <f t="shared" si="9"/>
        <v>-0.041278933529345724</v>
      </c>
      <c r="AE52" s="142">
        <f t="shared" si="10"/>
        <v>0.019582934164061976</v>
      </c>
      <c r="AF52" s="68">
        <f t="shared" si="11"/>
        <v>0.005488512549768834</v>
      </c>
      <c r="AG52" s="91"/>
      <c r="AH52" s="167">
        <v>360484</v>
      </c>
      <c r="AI52" s="111">
        <v>0.34885320846417595</v>
      </c>
      <c r="AJ52" s="163">
        <v>0.1882912972559115</v>
      </c>
      <c r="AK52" s="111">
        <v>0.04351094639429212</v>
      </c>
      <c r="AL52" s="89"/>
    </row>
    <row r="53" spans="2:38" ht="12">
      <c r="B53" s="107"/>
      <c r="C53" s="107"/>
      <c r="D53" s="109"/>
      <c r="E53" s="89"/>
      <c r="F53" s="107"/>
      <c r="G53" s="108"/>
      <c r="H53" s="89"/>
      <c r="I53" s="89"/>
      <c r="J53" s="107"/>
      <c r="K53" s="108"/>
      <c r="L53" s="109"/>
      <c r="M53" s="114"/>
      <c r="N53" s="89"/>
      <c r="O53" s="107"/>
      <c r="P53" s="108"/>
      <c r="Q53" s="109"/>
      <c r="R53" s="114"/>
      <c r="S53" s="89"/>
      <c r="T53" s="107"/>
      <c r="U53" s="109"/>
      <c r="V53" s="107"/>
      <c r="W53" s="109"/>
      <c r="X53" s="107"/>
      <c r="Y53" s="109"/>
      <c r="Z53" s="107"/>
      <c r="AA53" s="109"/>
      <c r="AB53" s="89"/>
      <c r="AC53" s="107"/>
      <c r="AD53" s="160"/>
      <c r="AE53" s="109"/>
      <c r="AF53" s="114"/>
      <c r="AG53" s="89"/>
      <c r="AH53" s="26"/>
      <c r="AI53" s="108"/>
      <c r="AJ53" s="160"/>
      <c r="AK53" s="108"/>
      <c r="AL53" s="89"/>
    </row>
    <row r="54" spans="1:38" ht="12">
      <c r="A54" s="105" t="s">
        <v>151</v>
      </c>
      <c r="B54" s="125">
        <v>0.020143126554230513</v>
      </c>
      <c r="C54" s="125">
        <v>-0.003811941709482051</v>
      </c>
      <c r="D54" s="127">
        <v>0.005541933334964236</v>
      </c>
      <c r="E54" s="139"/>
      <c r="F54" s="125">
        <v>-0.16857959180111246</v>
      </c>
      <c r="G54" s="126">
        <v>-0.6860839128733545</v>
      </c>
      <c r="H54" s="139">
        <v>-0.41048338595719</v>
      </c>
      <c r="I54" s="139"/>
      <c r="J54" s="125">
        <v>-0.020038605552758545</v>
      </c>
      <c r="K54" s="126">
        <v>-0.1021943230497547</v>
      </c>
      <c r="L54" s="127">
        <v>-0.1639714687353569</v>
      </c>
      <c r="M54" s="126">
        <v>-0.0653828977650598</v>
      </c>
      <c r="N54" s="139"/>
      <c r="O54" s="125">
        <f>O4</f>
        <v>-0.013771832227093389</v>
      </c>
      <c r="P54" s="126">
        <f>P4</f>
        <v>-0.0966682993137379</v>
      </c>
      <c r="Q54" s="127">
        <f>Q4</f>
        <v>-0.16048832045302486</v>
      </c>
      <c r="R54" s="126">
        <f>R4</f>
        <v>-0.06073937084360756</v>
      </c>
      <c r="S54" s="139"/>
      <c r="T54" s="125">
        <f>J54</f>
        <v>-0.020038605552758545</v>
      </c>
      <c r="U54" s="127">
        <f>O54</f>
        <v>-0.013771832227093389</v>
      </c>
      <c r="V54" s="125">
        <f>K54</f>
        <v>-0.1021943230497547</v>
      </c>
      <c r="W54" s="127">
        <f>P54</f>
        <v>-0.0966682993137379</v>
      </c>
      <c r="X54" s="125">
        <f>L54</f>
        <v>-0.1639714687353569</v>
      </c>
      <c r="Y54" s="127">
        <f>Q54</f>
        <v>-0.16048832045302486</v>
      </c>
      <c r="Z54" s="125">
        <f>M54</f>
        <v>-0.0653828977650598</v>
      </c>
      <c r="AA54" s="127">
        <f>R54</f>
        <v>-0.06073937084360756</v>
      </c>
      <c r="AB54" s="139"/>
      <c r="AC54" s="125">
        <f t="shared" si="8"/>
        <v>-0.31273500090441486</v>
      </c>
      <c r="AD54" s="139">
        <f t="shared" si="9"/>
        <v>-0.05716479730425426</v>
      </c>
      <c r="AE54" s="127">
        <f t="shared" si="10"/>
        <v>-0.021703437810925066</v>
      </c>
      <c r="AF54" s="126">
        <f t="shared" si="11"/>
        <v>-0.07645003326439535</v>
      </c>
      <c r="AG54" s="139"/>
      <c r="AH54" s="30">
        <v>3740436</v>
      </c>
      <c r="AI54" s="126">
        <v>0.27065400931869976</v>
      </c>
      <c r="AJ54" s="139">
        <v>0.1356063838547164</v>
      </c>
      <c r="AK54" s="126">
        <v>0.03375408642201069</v>
      </c>
      <c r="AL54" s="89"/>
    </row>
    <row r="55" spans="1:38" ht="12" outlineLevel="1">
      <c r="A55" s="60" t="s">
        <v>114</v>
      </c>
      <c r="B55" s="112">
        <v>0.09267664269138143</v>
      </c>
      <c r="C55" s="112">
        <v>0.007994464780478225</v>
      </c>
      <c r="D55" s="128">
        <v>0.0160994207742577</v>
      </c>
      <c r="E55" s="86"/>
      <c r="F55" s="112">
        <v>-0.07276228311371377</v>
      </c>
      <c r="G55" s="113">
        <v>-0.5992361512436194</v>
      </c>
      <c r="H55" s="86">
        <v>-0.3069987745388708</v>
      </c>
      <c r="I55" s="86"/>
      <c r="J55" s="112">
        <v>-0.009069197344471683</v>
      </c>
      <c r="K55" s="113">
        <v>-0.07687302197639682</v>
      </c>
      <c r="L55" s="128">
        <v>-0.14068342334856668</v>
      </c>
      <c r="M55" s="57">
        <v>-0.0482022416323569</v>
      </c>
      <c r="N55" s="86"/>
      <c r="O55" s="112">
        <v>-0.005482626281434586</v>
      </c>
      <c r="P55" s="113">
        <v>-0.06461901130139361</v>
      </c>
      <c r="Q55" s="128">
        <v>-0.13825509631569105</v>
      </c>
      <c r="R55" s="57">
        <v>-0.04284016574469428</v>
      </c>
      <c r="S55" s="86"/>
      <c r="T55" s="112">
        <f>J55</f>
        <v>-0.009069197344471683</v>
      </c>
      <c r="U55" s="128">
        <f>O55</f>
        <v>-0.005482626281434586</v>
      </c>
      <c r="V55" s="112">
        <f>K55</f>
        <v>-0.07687302197639682</v>
      </c>
      <c r="W55" s="128">
        <f>P55</f>
        <v>-0.06461901130139361</v>
      </c>
      <c r="X55" s="112">
        <f>L55</f>
        <v>-0.14068342334856668</v>
      </c>
      <c r="Y55" s="128">
        <f>Q55</f>
        <v>-0.13825509631569105</v>
      </c>
      <c r="Z55" s="112">
        <f>M55</f>
        <v>-0.0482022416323569</v>
      </c>
      <c r="AA55" s="128">
        <f>R55</f>
        <v>-0.04284016574469428</v>
      </c>
      <c r="AB55" s="86"/>
      <c r="AC55" s="112">
        <f t="shared" si="8"/>
        <v>-0.39546730838571575</v>
      </c>
      <c r="AD55" s="162">
        <f t="shared" si="9"/>
        <v>-0.18963475961971177</v>
      </c>
      <c r="AE55" s="128">
        <f t="shared" si="10"/>
        <v>-0.01756410503183764</v>
      </c>
      <c r="AF55" s="57">
        <f t="shared" si="11"/>
        <v>-0.12516468586087845</v>
      </c>
      <c r="AG55" s="86"/>
      <c r="AH55" s="170">
        <v>667788</v>
      </c>
      <c r="AI55" s="112">
        <v>0.282625623700935</v>
      </c>
      <c r="AJ55" s="162">
        <v>0.14644168508568586</v>
      </c>
      <c r="AK55" s="113">
        <v>0.038203741307121425</v>
      </c>
      <c r="AL55" s="89"/>
    </row>
    <row r="56" spans="1:38" ht="12" outlineLevel="1">
      <c r="A56" s="64" t="s">
        <v>115</v>
      </c>
      <c r="B56" s="110">
        <v>0.005634936904675697</v>
      </c>
      <c r="C56" s="110">
        <v>-0.006308746040608923</v>
      </c>
      <c r="D56" s="142">
        <v>0.003210260335710436</v>
      </c>
      <c r="E56" s="91"/>
      <c r="F56" s="110">
        <v>-0.18997266736147372</v>
      </c>
      <c r="G56" s="111">
        <v>-0.7034541631763499</v>
      </c>
      <c r="H56" s="91">
        <v>-0.4324515971171292</v>
      </c>
      <c r="I56" s="91"/>
      <c r="J56" s="110">
        <v>-0.02267441272537896</v>
      </c>
      <c r="K56" s="111">
        <v>-0.10832006583066492</v>
      </c>
      <c r="L56" s="142">
        <v>-0.16981205798460516</v>
      </c>
      <c r="M56" s="68">
        <v>-0.06954006171525856</v>
      </c>
      <c r="N56" s="91"/>
      <c r="O56" s="110">
        <v>-0.01577330402637626</v>
      </c>
      <c r="P56" s="111">
        <v>-0.10460242427987354</v>
      </c>
      <c r="Q56" s="142">
        <v>-0.1663057706658837</v>
      </c>
      <c r="R56" s="68">
        <v>-0.06514059922110566</v>
      </c>
      <c r="S56" s="91"/>
      <c r="T56" s="110">
        <f>J56</f>
        <v>-0.02267441272537896</v>
      </c>
      <c r="U56" s="142">
        <f>O56</f>
        <v>-0.01577330402637626</v>
      </c>
      <c r="V56" s="110">
        <f>K56</f>
        <v>-0.10832006583066492</v>
      </c>
      <c r="W56" s="142">
        <f>P56</f>
        <v>-0.10460242427987354</v>
      </c>
      <c r="X56" s="110">
        <f>L56</f>
        <v>-0.16981205798460516</v>
      </c>
      <c r="Y56" s="142">
        <f>Q56</f>
        <v>-0.1663057706658837</v>
      </c>
      <c r="Z56" s="110">
        <f>M56</f>
        <v>-0.06954006171525856</v>
      </c>
      <c r="AA56" s="142">
        <f>R56</f>
        <v>-0.06514059922110566</v>
      </c>
      <c r="AB56" s="91"/>
      <c r="AC56" s="110">
        <f t="shared" si="8"/>
        <v>-0.3043566676934677</v>
      </c>
      <c r="AD56" s="163">
        <f t="shared" si="9"/>
        <v>-0.03554068250697978</v>
      </c>
      <c r="AE56" s="142">
        <f t="shared" si="10"/>
        <v>-0.02108337735174423</v>
      </c>
      <c r="AF56" s="68">
        <f t="shared" si="11"/>
        <v>-0.06753794940110826</v>
      </c>
      <c r="AG56" s="91"/>
      <c r="AH56" s="171">
        <v>3072648</v>
      </c>
      <c r="AI56" s="110">
        <v>0.2680521817012557</v>
      </c>
      <c r="AJ56" s="163">
        <v>0.13325151465446092</v>
      </c>
      <c r="AK56" s="111">
        <v>0.032787029298507346</v>
      </c>
      <c r="AL56" s="89"/>
    </row>
    <row r="57" spans="1:38" ht="12" outlineLevel="1">
      <c r="A57" s="64" t="s">
        <v>125</v>
      </c>
      <c r="B57" s="157">
        <f>1+(B55-B56)/B56</f>
        <v>16.446793328685047</v>
      </c>
      <c r="C57" s="157"/>
      <c r="D57" s="158">
        <f>1+(D55-D56)/D56</f>
        <v>5.014989156851315</v>
      </c>
      <c r="E57" s="138"/>
      <c r="F57" s="150">
        <f>1+(F56-F55)/F55</f>
        <v>2.610867323453583</v>
      </c>
      <c r="G57" s="151">
        <f>1+(G56-G55)/G55</f>
        <v>1.173918098426543</v>
      </c>
      <c r="H57" s="152">
        <f>1+(H56-H55)/H55</f>
        <v>1.408642747081631</v>
      </c>
      <c r="I57" s="138"/>
      <c r="J57" s="153">
        <f>1+(J56-J55)/J55</f>
        <v>2.500156503838856</v>
      </c>
      <c r="K57" s="154">
        <f>1+(K56-K55)/K55</f>
        <v>1.409077762858388</v>
      </c>
      <c r="L57" s="155">
        <f>1+(L56-L55)/L55</f>
        <v>1.2070509370806781</v>
      </c>
      <c r="M57" s="154">
        <f>1+(M56-M55)/M55</f>
        <v>1.4426727753793536</v>
      </c>
      <c r="N57" s="138"/>
      <c r="O57" s="153">
        <f>1+(O56-O55)/O55</f>
        <v>2.8769613715580507</v>
      </c>
      <c r="P57" s="154">
        <f>1+(P56-P55)/P55</f>
        <v>1.6187561860392876</v>
      </c>
      <c r="Q57" s="155">
        <f>1+(Q56-Q55)/Q55</f>
        <v>1.202890707812621</v>
      </c>
      <c r="R57" s="154">
        <f>1+(R56-R55)/R55</f>
        <v>1.5205496544833808</v>
      </c>
      <c r="S57" s="138"/>
      <c r="T57" s="153">
        <f>J57</f>
        <v>2.500156503838856</v>
      </c>
      <c r="U57" s="155">
        <f>O57</f>
        <v>2.8769613715580507</v>
      </c>
      <c r="V57" s="153">
        <f>K57</f>
        <v>1.409077762858388</v>
      </c>
      <c r="W57" s="155">
        <f>P57</f>
        <v>1.6187561860392876</v>
      </c>
      <c r="X57" s="153">
        <f>L57</f>
        <v>1.2070509370806781</v>
      </c>
      <c r="Y57" s="155">
        <f>Q57</f>
        <v>1.202890707812621</v>
      </c>
      <c r="Z57" s="153">
        <f>M57</f>
        <v>1.4426727753793536</v>
      </c>
      <c r="AA57" s="155">
        <f>R57</f>
        <v>1.5205496544833808</v>
      </c>
      <c r="AB57" s="138"/>
      <c r="AC57" s="153">
        <f>1+(AC55-AC56)/AC56</f>
        <v>1.2993548371478754</v>
      </c>
      <c r="AD57" s="181">
        <f>1+(AD55-AD56)/AD56</f>
        <v>5.33570956557938</v>
      </c>
      <c r="AE57" s="155">
        <f>1+(AE55-AE56)/AE56</f>
        <v>0.8330783412357109</v>
      </c>
      <c r="AF57" s="154">
        <f>1+(AF55-AF56)/AF56</f>
        <v>1.853249720650011</v>
      </c>
      <c r="AG57" s="138"/>
      <c r="AH57" s="84"/>
      <c r="AI57" s="140"/>
      <c r="AJ57" s="138"/>
      <c r="AK57" s="141"/>
      <c r="AL57" s="152"/>
    </row>
  </sheetData>
  <mergeCells count="11">
    <mergeCell ref="AC2:AF2"/>
    <mergeCell ref="B2:D2"/>
    <mergeCell ref="A1:AL1"/>
    <mergeCell ref="F2:H2"/>
    <mergeCell ref="AI2:AK2"/>
    <mergeCell ref="J2:M2"/>
    <mergeCell ref="O2:R2"/>
    <mergeCell ref="T2:U2"/>
    <mergeCell ref="V2:W2"/>
    <mergeCell ref="X2:Y2"/>
    <mergeCell ref="Z2:AA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jh</cp:lastModifiedBy>
  <dcterms:created xsi:type="dcterms:W3CDTF">2015-06-23T08:02:26Z</dcterms:created>
  <dcterms:modified xsi:type="dcterms:W3CDTF">2015-06-29T06:27:30Z</dcterms:modified>
  <cp:category/>
  <cp:version/>
  <cp:contentType/>
  <cp:contentStatus/>
</cp:coreProperties>
</file>